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IWMDP\RURAL WATER\ORA_OLA\WORKS\Revised Bid package for Ala Ora\"/>
    </mc:Choice>
  </mc:AlternateContent>
  <bookViews>
    <workbookView xWindow="-110" yWindow="-110" windowWidth="19420" windowHeight="10300" tabRatio="765" activeTab="1"/>
  </bookViews>
  <sheets>
    <sheet name="Summary" sheetId="22" r:id="rId1"/>
    <sheet name="B1 - General Items" sheetId="24" r:id="rId2"/>
    <sheet name="B2 - DayWorks" sheetId="2" r:id="rId3"/>
    <sheet name="Bill 3.1-Trans Tank 2 to Tank 3" sheetId="70" r:id="rId4"/>
    <sheet name="Bill 3.2 - Tank 3" sheetId="62" r:id="rId5"/>
    <sheet name="Bill 3.3- Tank3 Dist " sheetId="79" r:id="rId6"/>
    <sheet name="Bill 4.1- Trans to Tank 4 " sheetId="72" r:id="rId7"/>
    <sheet name="Bill 4.2 - Tank 4" sheetId="64" r:id="rId8"/>
    <sheet name="Bill 4.3- Tank 4 Dist" sheetId="80" r:id="rId9"/>
    <sheet name="Bill 5 - Water Office Type 2" sheetId="109" r:id="rId10"/>
    <sheet name="Bill 6.1 - SAN BOYS" sheetId="26" r:id="rId11"/>
    <sheet name="Bill 6.2 - SAN GIRLS" sheetId="55" r:id="rId12"/>
    <sheet name="Bill 6.3 - PUBLIC TOILET" sheetId="53" r:id="rId13"/>
    <sheet name="Bill 7.0 ESS" sheetId="11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A" localSheetId="3">#REF!</definedName>
    <definedName name="\A" localSheetId="6">#REF!</definedName>
    <definedName name="\A" localSheetId="9">#REF!</definedName>
    <definedName name="\A" localSheetId="10">#REF!</definedName>
    <definedName name="\A" localSheetId="11">#REF!</definedName>
    <definedName name="\A" localSheetId="12">#REF!</definedName>
    <definedName name="\A">#REF!</definedName>
    <definedName name="\AF64">#N/A</definedName>
    <definedName name="\B" localSheetId="3">#REF!</definedName>
    <definedName name="\B" localSheetId="6">#REF!</definedName>
    <definedName name="\B" localSheetId="9">#REF!</definedName>
    <definedName name="\B" localSheetId="10">#REF!</definedName>
    <definedName name="\B" localSheetId="11">#REF!</definedName>
    <definedName name="\B" localSheetId="12">#REF!</definedName>
    <definedName name="\B">#REF!</definedName>
    <definedName name="\c" localSheetId="3">#REF!</definedName>
    <definedName name="\c" localSheetId="6">#REF!</definedName>
    <definedName name="\c" localSheetId="9">#REF!</definedName>
    <definedName name="\c" localSheetId="10">#REF!</definedName>
    <definedName name="\c" localSheetId="11">#REF!</definedName>
    <definedName name="\c" localSheetId="12">#REF!</definedName>
    <definedName name="\c">#REF!</definedName>
    <definedName name="\e" localSheetId="3">#REF!</definedName>
    <definedName name="\e" localSheetId="6">#REF!</definedName>
    <definedName name="\e" localSheetId="9">#REF!</definedName>
    <definedName name="\e" localSheetId="10">#REF!</definedName>
    <definedName name="\e" localSheetId="11">#REF!</definedName>
    <definedName name="\e" localSheetId="12">#REF!</definedName>
    <definedName name="\e">#REF!</definedName>
    <definedName name="\G" localSheetId="3">#REF!</definedName>
    <definedName name="\G" localSheetId="6">#REF!</definedName>
    <definedName name="\G" localSheetId="9">#REF!</definedName>
    <definedName name="\G">#REF!</definedName>
    <definedName name="\H" localSheetId="3">#REF!</definedName>
    <definedName name="\H" localSheetId="6">#REF!</definedName>
    <definedName name="\H" localSheetId="9">#REF!</definedName>
    <definedName name="\H">#REF!</definedName>
    <definedName name="\I" localSheetId="3">#REF!</definedName>
    <definedName name="\I" localSheetId="6">#REF!</definedName>
    <definedName name="\I" localSheetId="9">#REF!</definedName>
    <definedName name="\I">#REF!</definedName>
    <definedName name="\J" localSheetId="3">#REF!</definedName>
    <definedName name="\J" localSheetId="6">#REF!</definedName>
    <definedName name="\J" localSheetId="9">#REF!</definedName>
    <definedName name="\J">#REF!</definedName>
    <definedName name="\K" localSheetId="3">#REF!</definedName>
    <definedName name="\K" localSheetId="6">#REF!</definedName>
    <definedName name="\K" localSheetId="9">#REF!</definedName>
    <definedName name="\K">#REF!</definedName>
    <definedName name="\l" localSheetId="3">#REF!</definedName>
    <definedName name="\l" localSheetId="6">#REF!</definedName>
    <definedName name="\l" localSheetId="9">#REF!</definedName>
    <definedName name="\l">#REF!</definedName>
    <definedName name="\m" localSheetId="3">#REF!</definedName>
    <definedName name="\m" localSheetId="6">#REF!</definedName>
    <definedName name="\m" localSheetId="9">#REF!</definedName>
    <definedName name="\m">#REF!</definedName>
    <definedName name="\N" localSheetId="3">#REF!</definedName>
    <definedName name="\N" localSheetId="6">#REF!</definedName>
    <definedName name="\N" localSheetId="9">#REF!</definedName>
    <definedName name="\N">#REF!</definedName>
    <definedName name="\o" localSheetId="3">#REF!</definedName>
    <definedName name="\o" localSheetId="6">#REF!</definedName>
    <definedName name="\o" localSheetId="9">#REF!</definedName>
    <definedName name="\o">#REF!</definedName>
    <definedName name="\p" localSheetId="3">#REF!</definedName>
    <definedName name="\p" localSheetId="6">#REF!</definedName>
    <definedName name="\p" localSheetId="9">#REF!</definedName>
    <definedName name="\p">#REF!</definedName>
    <definedName name="\Q" localSheetId="3">#REF!</definedName>
    <definedName name="\Q" localSheetId="6">#REF!</definedName>
    <definedName name="\Q" localSheetId="9">#REF!</definedName>
    <definedName name="\Q">#REF!</definedName>
    <definedName name="\s" localSheetId="3">#REF!</definedName>
    <definedName name="\s" localSheetId="6">#REF!</definedName>
    <definedName name="\s" localSheetId="9">#REF!</definedName>
    <definedName name="\s">#REF!</definedName>
    <definedName name="\T" localSheetId="3">#REF!</definedName>
    <definedName name="\T" localSheetId="6">#REF!</definedName>
    <definedName name="\T" localSheetId="9">#REF!</definedName>
    <definedName name="\T">#REF!</definedName>
    <definedName name="\U" localSheetId="3">#REF!</definedName>
    <definedName name="\U" localSheetId="6">#REF!</definedName>
    <definedName name="\U" localSheetId="9">#REF!</definedName>
    <definedName name="\U">#REF!</definedName>
    <definedName name="\V" localSheetId="3">#REF!</definedName>
    <definedName name="\V" localSheetId="6">#REF!</definedName>
    <definedName name="\V" localSheetId="9">#REF!</definedName>
    <definedName name="\V">#REF!</definedName>
    <definedName name="\W" localSheetId="3">#REF!</definedName>
    <definedName name="\W" localSheetId="6">#REF!</definedName>
    <definedName name="\W" localSheetId="9">#REF!</definedName>
    <definedName name="\W">#REF!</definedName>
    <definedName name="\X" localSheetId="3">#REF!</definedName>
    <definedName name="\X" localSheetId="6">#REF!</definedName>
    <definedName name="\X" localSheetId="9">#REF!</definedName>
    <definedName name="\X">#REF!</definedName>
    <definedName name="__________CON1" localSheetId="3">#REF!</definedName>
    <definedName name="__________CON1" localSheetId="6">#REF!</definedName>
    <definedName name="__________CON1" localSheetId="9">#REF!</definedName>
    <definedName name="__________CON1">#REF!</definedName>
    <definedName name="__________CON2" localSheetId="3">#REF!</definedName>
    <definedName name="__________CON2" localSheetId="6">#REF!</definedName>
    <definedName name="__________CON2" localSheetId="9">#REF!</definedName>
    <definedName name="__________CON2">#REF!</definedName>
    <definedName name="__________ph1">[1]NPV!$B$40</definedName>
    <definedName name="_________CON1" localSheetId="3">#REF!</definedName>
    <definedName name="_________CON1" localSheetId="6">#REF!</definedName>
    <definedName name="_________CON1" localSheetId="9">#REF!</definedName>
    <definedName name="_________CON1" localSheetId="10">#REF!</definedName>
    <definedName name="_________CON1" localSheetId="11">#REF!</definedName>
    <definedName name="_________CON1" localSheetId="12">#REF!</definedName>
    <definedName name="_________CON1">#REF!</definedName>
    <definedName name="_________CON2" localSheetId="3">#REF!</definedName>
    <definedName name="_________CON2" localSheetId="6">#REF!</definedName>
    <definedName name="_________CON2" localSheetId="9">#REF!</definedName>
    <definedName name="_________CON2" localSheetId="10">#REF!</definedName>
    <definedName name="_________CON2" localSheetId="11">#REF!</definedName>
    <definedName name="_________CON2" localSheetId="12">#REF!</definedName>
    <definedName name="_________CON2">#REF!</definedName>
    <definedName name="_________ph1">[1]NPV!$B$40</definedName>
    <definedName name="________CON1" localSheetId="3">#REF!</definedName>
    <definedName name="________CON1" localSheetId="6">#REF!</definedName>
    <definedName name="________CON1" localSheetId="9">#REF!</definedName>
    <definedName name="________CON1" localSheetId="10">#REF!</definedName>
    <definedName name="________CON1" localSheetId="11">#REF!</definedName>
    <definedName name="________CON1" localSheetId="12">#REF!</definedName>
    <definedName name="________CON1">#REF!</definedName>
    <definedName name="________CON2" localSheetId="3">#REF!</definedName>
    <definedName name="________CON2" localSheetId="6">#REF!</definedName>
    <definedName name="________CON2" localSheetId="9">#REF!</definedName>
    <definedName name="________CON2" localSheetId="10">#REF!</definedName>
    <definedName name="________CON2" localSheetId="11">#REF!</definedName>
    <definedName name="________CON2" localSheetId="12">#REF!</definedName>
    <definedName name="________CON2">#REF!</definedName>
    <definedName name="________ph1">[1]NPV!$B$40</definedName>
    <definedName name="________sw1" localSheetId="3">#REF!</definedName>
    <definedName name="________sw1" localSheetId="6">#REF!</definedName>
    <definedName name="________sw1" localSheetId="9">#REF!</definedName>
    <definedName name="________sw1" localSheetId="10">#REF!</definedName>
    <definedName name="________sw1" localSheetId="11">#REF!</definedName>
    <definedName name="________sw1" localSheetId="12">#REF!</definedName>
    <definedName name="________sw1">#REF!</definedName>
    <definedName name="________sw2" localSheetId="3">#REF!</definedName>
    <definedName name="________sw2" localSheetId="6">#REF!</definedName>
    <definedName name="________sw2" localSheetId="9">#REF!</definedName>
    <definedName name="________sw2" localSheetId="10">#REF!</definedName>
    <definedName name="________sw2" localSheetId="11">#REF!</definedName>
    <definedName name="________sw2" localSheetId="12">#REF!</definedName>
    <definedName name="________sw2">#REF!</definedName>
    <definedName name="________sw3" localSheetId="3">#REF!</definedName>
    <definedName name="________sw3" localSheetId="6">#REF!</definedName>
    <definedName name="________sw3" localSheetId="9">#REF!</definedName>
    <definedName name="________sw3" localSheetId="10">#REF!</definedName>
    <definedName name="________sw3" localSheetId="11">#REF!</definedName>
    <definedName name="________sw3" localSheetId="12">#REF!</definedName>
    <definedName name="________sw3">#REF!</definedName>
    <definedName name="________sw4" localSheetId="3">#REF!</definedName>
    <definedName name="________sw4" localSheetId="6">#REF!</definedName>
    <definedName name="________sw4" localSheetId="9">#REF!</definedName>
    <definedName name="________sw4">#REF!</definedName>
    <definedName name="________sw5" localSheetId="3">#REF!</definedName>
    <definedName name="________sw5" localSheetId="6">#REF!</definedName>
    <definedName name="________sw5" localSheetId="9">#REF!</definedName>
    <definedName name="________sw5">#REF!</definedName>
    <definedName name="________sw6" localSheetId="3">#REF!</definedName>
    <definedName name="________sw6" localSheetId="6">#REF!</definedName>
    <definedName name="________sw6" localSheetId="9">#REF!</definedName>
    <definedName name="________sw6">#REF!</definedName>
    <definedName name="________sw7" localSheetId="3">#REF!</definedName>
    <definedName name="________sw7" localSheetId="6">#REF!</definedName>
    <definedName name="________sw7" localSheetId="9">#REF!</definedName>
    <definedName name="________sw7">#REF!</definedName>
    <definedName name="________sw8" localSheetId="3">#REF!</definedName>
    <definedName name="________sw8" localSheetId="6">#REF!</definedName>
    <definedName name="________sw8" localSheetId="9">#REF!</definedName>
    <definedName name="________sw8">#REF!</definedName>
    <definedName name="_______CON1" localSheetId="3">#REF!</definedName>
    <definedName name="_______CON1" localSheetId="6">#REF!</definedName>
    <definedName name="_______CON1" localSheetId="9">#REF!</definedName>
    <definedName name="_______CON1">#REF!</definedName>
    <definedName name="_______CON2" localSheetId="3">#REF!</definedName>
    <definedName name="_______CON2" localSheetId="6">#REF!</definedName>
    <definedName name="_______CON2" localSheetId="9">#REF!</definedName>
    <definedName name="_______CON2">#REF!</definedName>
    <definedName name="_______ph1">[1]NPV!$B$40</definedName>
    <definedName name="_______sw1" localSheetId="3">#REF!</definedName>
    <definedName name="_______sw1" localSheetId="6">#REF!</definedName>
    <definedName name="_______sw1" localSheetId="9">#REF!</definedName>
    <definedName name="_______sw1" localSheetId="10">#REF!</definedName>
    <definedName name="_______sw1" localSheetId="11">#REF!</definedName>
    <definedName name="_______sw1" localSheetId="12">#REF!</definedName>
    <definedName name="_______sw1">#REF!</definedName>
    <definedName name="_______sw2" localSheetId="3">#REF!</definedName>
    <definedName name="_______sw2" localSheetId="6">#REF!</definedName>
    <definedName name="_______sw2" localSheetId="9">#REF!</definedName>
    <definedName name="_______sw2" localSheetId="10">#REF!</definedName>
    <definedName name="_______sw2" localSheetId="11">#REF!</definedName>
    <definedName name="_______sw2" localSheetId="12">#REF!</definedName>
    <definedName name="_______sw2">#REF!</definedName>
    <definedName name="_______sw3" localSheetId="3">#REF!</definedName>
    <definedName name="_______sw3" localSheetId="6">#REF!</definedName>
    <definedName name="_______sw3" localSheetId="9">#REF!</definedName>
    <definedName name="_______sw3" localSheetId="10">#REF!</definedName>
    <definedName name="_______sw3" localSheetId="11">#REF!</definedName>
    <definedName name="_______sw3" localSheetId="12">#REF!</definedName>
    <definedName name="_______sw3">#REF!</definedName>
    <definedName name="_______sw4" localSheetId="3">#REF!</definedName>
    <definedName name="_______sw4" localSheetId="6">#REF!</definedName>
    <definedName name="_______sw4" localSheetId="9">#REF!</definedName>
    <definedName name="_______sw4">#REF!</definedName>
    <definedName name="_______sw5" localSheetId="3">#REF!</definedName>
    <definedName name="_______sw5" localSheetId="6">#REF!</definedName>
    <definedName name="_______sw5" localSheetId="9">#REF!</definedName>
    <definedName name="_______sw5">#REF!</definedName>
    <definedName name="_______sw6" localSheetId="3">#REF!</definedName>
    <definedName name="_______sw6" localSheetId="6">#REF!</definedName>
    <definedName name="_______sw6" localSheetId="9">#REF!</definedName>
    <definedName name="_______sw6">#REF!</definedName>
    <definedName name="_______sw7" localSheetId="3">#REF!</definedName>
    <definedName name="_______sw7" localSheetId="6">#REF!</definedName>
    <definedName name="_______sw7" localSheetId="9">#REF!</definedName>
    <definedName name="_______sw7">#REF!</definedName>
    <definedName name="_______sw8" localSheetId="3">#REF!</definedName>
    <definedName name="_______sw8" localSheetId="6">#REF!</definedName>
    <definedName name="_______sw8" localSheetId="9">#REF!</definedName>
    <definedName name="_______sw8">#REF!</definedName>
    <definedName name="______CON1" localSheetId="3">#REF!</definedName>
    <definedName name="______CON1" localSheetId="6">#REF!</definedName>
    <definedName name="______CON1" localSheetId="9">#REF!</definedName>
    <definedName name="______CON1">#REF!</definedName>
    <definedName name="______CON2" localSheetId="3">#REF!</definedName>
    <definedName name="______CON2" localSheetId="6">#REF!</definedName>
    <definedName name="______CON2" localSheetId="9">#REF!</definedName>
    <definedName name="______CON2">#REF!</definedName>
    <definedName name="______ph1">[2]NPV!$B$40</definedName>
    <definedName name="______sw1" localSheetId="3">#REF!</definedName>
    <definedName name="______sw1" localSheetId="6">#REF!</definedName>
    <definedName name="______sw1" localSheetId="9">#REF!</definedName>
    <definedName name="______sw1" localSheetId="10">#REF!</definedName>
    <definedName name="______sw1" localSheetId="11">#REF!</definedName>
    <definedName name="______sw1" localSheetId="12">#REF!</definedName>
    <definedName name="______sw1">#REF!</definedName>
    <definedName name="______sw2" localSheetId="3">#REF!</definedName>
    <definedName name="______sw2" localSheetId="6">#REF!</definedName>
    <definedName name="______sw2" localSheetId="9">#REF!</definedName>
    <definedName name="______sw2" localSheetId="10">#REF!</definedName>
    <definedName name="______sw2" localSheetId="11">#REF!</definedName>
    <definedName name="______sw2" localSheetId="12">#REF!</definedName>
    <definedName name="______sw2">#REF!</definedName>
    <definedName name="______sw3" localSheetId="3">#REF!</definedName>
    <definedName name="______sw3" localSheetId="6">#REF!</definedName>
    <definedName name="______sw3" localSheetId="9">#REF!</definedName>
    <definedName name="______sw3" localSheetId="10">#REF!</definedName>
    <definedName name="______sw3" localSheetId="11">#REF!</definedName>
    <definedName name="______sw3" localSheetId="12">#REF!</definedName>
    <definedName name="______sw3">#REF!</definedName>
    <definedName name="______sw4" localSheetId="3">#REF!</definedName>
    <definedName name="______sw4" localSheetId="6">#REF!</definedName>
    <definedName name="______sw4" localSheetId="9">#REF!</definedName>
    <definedName name="______sw4">#REF!</definedName>
    <definedName name="______sw5" localSheetId="3">#REF!</definedName>
    <definedName name="______sw5" localSheetId="6">#REF!</definedName>
    <definedName name="______sw5" localSheetId="9">#REF!</definedName>
    <definedName name="______sw5">#REF!</definedName>
    <definedName name="______sw6" localSheetId="3">#REF!</definedName>
    <definedName name="______sw6" localSheetId="6">#REF!</definedName>
    <definedName name="______sw6" localSheetId="9">#REF!</definedName>
    <definedName name="______sw6">#REF!</definedName>
    <definedName name="______sw7" localSheetId="3">#REF!</definedName>
    <definedName name="______sw7" localSheetId="6">#REF!</definedName>
    <definedName name="______sw7" localSheetId="9">#REF!</definedName>
    <definedName name="______sw7">#REF!</definedName>
    <definedName name="______sw8" localSheetId="3">#REF!</definedName>
    <definedName name="______sw8" localSheetId="6">#REF!</definedName>
    <definedName name="______sw8" localSheetId="9">#REF!</definedName>
    <definedName name="______sw8">#REF!</definedName>
    <definedName name="_____CON1" localSheetId="3">#REF!</definedName>
    <definedName name="_____CON1" localSheetId="6">#REF!</definedName>
    <definedName name="_____CON1" localSheetId="9">#REF!</definedName>
    <definedName name="_____CON1">#REF!</definedName>
    <definedName name="_____CON2" localSheetId="3">#REF!</definedName>
    <definedName name="_____CON2" localSheetId="6">#REF!</definedName>
    <definedName name="_____CON2" localSheetId="9">#REF!</definedName>
    <definedName name="_____CON2">#REF!</definedName>
    <definedName name="_____ph1">[3]NPV!$B$40</definedName>
    <definedName name="_____sw1" localSheetId="3">#REF!</definedName>
    <definedName name="_____sw1" localSheetId="6">#REF!</definedName>
    <definedName name="_____sw1" localSheetId="9">#REF!</definedName>
    <definedName name="_____sw1" localSheetId="10">#REF!</definedName>
    <definedName name="_____sw1" localSheetId="11">#REF!</definedName>
    <definedName name="_____sw1" localSheetId="12">#REF!</definedName>
    <definedName name="_____sw1">#REF!</definedName>
    <definedName name="_____sw2" localSheetId="3">#REF!</definedName>
    <definedName name="_____sw2" localSheetId="6">#REF!</definedName>
    <definedName name="_____sw2" localSheetId="9">#REF!</definedName>
    <definedName name="_____sw2" localSheetId="10">#REF!</definedName>
    <definedName name="_____sw2" localSheetId="11">#REF!</definedName>
    <definedName name="_____sw2" localSheetId="12">#REF!</definedName>
    <definedName name="_____sw2">#REF!</definedName>
    <definedName name="_____sw3" localSheetId="3">#REF!</definedName>
    <definedName name="_____sw3" localSheetId="6">#REF!</definedName>
    <definedName name="_____sw3" localSheetId="9">#REF!</definedName>
    <definedName name="_____sw3" localSheetId="10">#REF!</definedName>
    <definedName name="_____sw3" localSheetId="11">#REF!</definedName>
    <definedName name="_____sw3" localSheetId="12">#REF!</definedName>
    <definedName name="_____sw3">#REF!</definedName>
    <definedName name="_____sw4" localSheetId="3">#REF!</definedName>
    <definedName name="_____sw4" localSheetId="6">#REF!</definedName>
    <definedName name="_____sw4" localSheetId="9">#REF!</definedName>
    <definedName name="_____sw4">#REF!</definedName>
    <definedName name="_____sw5" localSheetId="3">#REF!</definedName>
    <definedName name="_____sw5" localSheetId="6">#REF!</definedName>
    <definedName name="_____sw5" localSheetId="9">#REF!</definedName>
    <definedName name="_____sw5">#REF!</definedName>
    <definedName name="_____sw6" localSheetId="3">#REF!</definedName>
    <definedName name="_____sw6" localSheetId="6">#REF!</definedName>
    <definedName name="_____sw6" localSheetId="9">#REF!</definedName>
    <definedName name="_____sw6">#REF!</definedName>
    <definedName name="_____sw7" localSheetId="3">#REF!</definedName>
    <definedName name="_____sw7" localSheetId="6">#REF!</definedName>
    <definedName name="_____sw7" localSheetId="9">#REF!</definedName>
    <definedName name="_____sw7">#REF!</definedName>
    <definedName name="_____sw8" localSheetId="3">#REF!</definedName>
    <definedName name="_____sw8" localSheetId="6">#REF!</definedName>
    <definedName name="_____sw8" localSheetId="9">#REF!</definedName>
    <definedName name="_____sw8">#REF!</definedName>
    <definedName name="____BdW01" localSheetId="3">#REF!</definedName>
    <definedName name="____BdW01" localSheetId="6">#REF!</definedName>
    <definedName name="____BdW01" localSheetId="9">#REF!</definedName>
    <definedName name="____BdW01">#REF!</definedName>
    <definedName name="____BdW02" localSheetId="3">#REF!</definedName>
    <definedName name="____BdW02" localSheetId="6">#REF!</definedName>
    <definedName name="____BdW02" localSheetId="9">#REF!</definedName>
    <definedName name="____BdW02">#REF!</definedName>
    <definedName name="____BdW03" localSheetId="3">#REF!</definedName>
    <definedName name="____BdW03" localSheetId="6">#REF!</definedName>
    <definedName name="____BdW03" localSheetId="9">#REF!</definedName>
    <definedName name="____BdW03">#REF!</definedName>
    <definedName name="____BdW04" localSheetId="3">#REF!</definedName>
    <definedName name="____BdW04" localSheetId="6">#REF!</definedName>
    <definedName name="____BdW04" localSheetId="9">#REF!</definedName>
    <definedName name="____BdW04">#REF!</definedName>
    <definedName name="____BdW05" localSheetId="3">#REF!</definedName>
    <definedName name="____BdW05" localSheetId="6">#REF!</definedName>
    <definedName name="____BdW05" localSheetId="9">#REF!</definedName>
    <definedName name="____BdW05">#REF!</definedName>
    <definedName name="____BdW06" localSheetId="3">#REF!</definedName>
    <definedName name="____BdW06" localSheetId="6">#REF!</definedName>
    <definedName name="____BdW06" localSheetId="9">#REF!</definedName>
    <definedName name="____BdW06">#REF!</definedName>
    <definedName name="____BdW07" localSheetId="3">#REF!</definedName>
    <definedName name="____BdW07" localSheetId="6">#REF!</definedName>
    <definedName name="____BdW07" localSheetId="9">#REF!</definedName>
    <definedName name="____BdW07">#REF!</definedName>
    <definedName name="____BdW08" localSheetId="3">#REF!</definedName>
    <definedName name="____BdW08" localSheetId="6">#REF!</definedName>
    <definedName name="____BdW08" localSheetId="9">#REF!</definedName>
    <definedName name="____BdW08">#REF!</definedName>
    <definedName name="____BdW09" localSheetId="3">#REF!</definedName>
    <definedName name="____BdW09" localSheetId="6">#REF!</definedName>
    <definedName name="____BdW09" localSheetId="9">#REF!</definedName>
    <definedName name="____BdW09">#REF!</definedName>
    <definedName name="____BdW10" localSheetId="3">#REF!</definedName>
    <definedName name="____BdW10" localSheetId="6">#REF!</definedName>
    <definedName name="____BdW10" localSheetId="9">#REF!</definedName>
    <definedName name="____BdW10">#REF!</definedName>
    <definedName name="____BdW11" localSheetId="3">#REF!</definedName>
    <definedName name="____BdW11" localSheetId="6">#REF!</definedName>
    <definedName name="____BdW11" localSheetId="9">#REF!</definedName>
    <definedName name="____BdW11">#REF!</definedName>
    <definedName name="____BdW12" localSheetId="3">#REF!</definedName>
    <definedName name="____BdW12" localSheetId="6">#REF!</definedName>
    <definedName name="____BdW12" localSheetId="9">#REF!</definedName>
    <definedName name="____BdW12">#REF!</definedName>
    <definedName name="____BdW13" localSheetId="3">#REF!</definedName>
    <definedName name="____BdW13" localSheetId="6">#REF!</definedName>
    <definedName name="____BdW13" localSheetId="9">#REF!</definedName>
    <definedName name="____BdW13">#REF!</definedName>
    <definedName name="____BdW14" localSheetId="3">#REF!</definedName>
    <definedName name="____BdW14" localSheetId="6">#REF!</definedName>
    <definedName name="____BdW14" localSheetId="9">#REF!</definedName>
    <definedName name="____BdW14">#REF!</definedName>
    <definedName name="____BdW15" localSheetId="3">#REF!</definedName>
    <definedName name="____BdW15" localSheetId="6">#REF!</definedName>
    <definedName name="____BdW15" localSheetId="9">#REF!</definedName>
    <definedName name="____BdW15">#REF!</definedName>
    <definedName name="____BdW16" localSheetId="3">#REF!</definedName>
    <definedName name="____BdW16" localSheetId="6">#REF!</definedName>
    <definedName name="____BdW16" localSheetId="9">#REF!</definedName>
    <definedName name="____BdW16">#REF!</definedName>
    <definedName name="____BdW17" localSheetId="3">#REF!</definedName>
    <definedName name="____BdW17" localSheetId="6">#REF!</definedName>
    <definedName name="____BdW17" localSheetId="9">#REF!</definedName>
    <definedName name="____BdW17">#REF!</definedName>
    <definedName name="____BdW18" localSheetId="3">#REF!</definedName>
    <definedName name="____BdW18" localSheetId="6">#REF!</definedName>
    <definedName name="____BdW18" localSheetId="9">#REF!</definedName>
    <definedName name="____BdW18">#REF!</definedName>
    <definedName name="____BdW19" localSheetId="3">#REF!</definedName>
    <definedName name="____BdW19" localSheetId="6">#REF!</definedName>
    <definedName name="____BdW19" localSheetId="9">#REF!</definedName>
    <definedName name="____BdW19">#REF!</definedName>
    <definedName name="____BdW20" localSheetId="3">#REF!</definedName>
    <definedName name="____BdW20" localSheetId="6">#REF!</definedName>
    <definedName name="____BdW20" localSheetId="9">#REF!</definedName>
    <definedName name="____BdW20">#REF!</definedName>
    <definedName name="____BdW21" localSheetId="3">#REF!</definedName>
    <definedName name="____BdW21" localSheetId="6">#REF!</definedName>
    <definedName name="____BdW21" localSheetId="9">#REF!</definedName>
    <definedName name="____BdW21">#REF!</definedName>
    <definedName name="____BdW22" localSheetId="3">#REF!</definedName>
    <definedName name="____BdW22" localSheetId="6">#REF!</definedName>
    <definedName name="____BdW22" localSheetId="9">#REF!</definedName>
    <definedName name="____BdW22">#REF!</definedName>
    <definedName name="____BdW23" localSheetId="3">#REF!</definedName>
    <definedName name="____BdW23" localSheetId="6">#REF!</definedName>
    <definedName name="____BdW23" localSheetId="9">#REF!</definedName>
    <definedName name="____BdW23">#REF!</definedName>
    <definedName name="____BdW24" localSheetId="3">#REF!</definedName>
    <definedName name="____BdW24" localSheetId="6">#REF!</definedName>
    <definedName name="____BdW24" localSheetId="9">#REF!</definedName>
    <definedName name="____BdW24">#REF!</definedName>
    <definedName name="____BdW25" localSheetId="3">#REF!</definedName>
    <definedName name="____BdW25" localSheetId="6">#REF!</definedName>
    <definedName name="____BdW25" localSheetId="9">#REF!</definedName>
    <definedName name="____BdW25">#REF!</definedName>
    <definedName name="____BdW26" localSheetId="3">#REF!</definedName>
    <definedName name="____BdW26" localSheetId="6">#REF!</definedName>
    <definedName name="____BdW26" localSheetId="9">#REF!</definedName>
    <definedName name="____BdW26">#REF!</definedName>
    <definedName name="____BdW27" localSheetId="3">#REF!</definedName>
    <definedName name="____BdW27" localSheetId="6">#REF!</definedName>
    <definedName name="____BdW27" localSheetId="9">#REF!</definedName>
    <definedName name="____BdW27">#REF!</definedName>
    <definedName name="____BdW28" localSheetId="3">#REF!</definedName>
    <definedName name="____BdW28" localSheetId="6">#REF!</definedName>
    <definedName name="____BdW28" localSheetId="9">#REF!</definedName>
    <definedName name="____BdW28">#REF!</definedName>
    <definedName name="____BdW29" localSheetId="3">#REF!</definedName>
    <definedName name="____BdW29" localSheetId="6">#REF!</definedName>
    <definedName name="____BdW29" localSheetId="9">#REF!</definedName>
    <definedName name="____BdW29">#REF!</definedName>
    <definedName name="____BdW30" localSheetId="3">#REF!</definedName>
    <definedName name="____BdW30" localSheetId="6">#REF!</definedName>
    <definedName name="____BdW30" localSheetId="9">#REF!</definedName>
    <definedName name="____BdW30">#REF!</definedName>
    <definedName name="____BdW31" localSheetId="3">#REF!</definedName>
    <definedName name="____BdW31" localSheetId="6">#REF!</definedName>
    <definedName name="____BdW31" localSheetId="9">#REF!</definedName>
    <definedName name="____BdW31">#REF!</definedName>
    <definedName name="____BdW32" localSheetId="3">#REF!</definedName>
    <definedName name="____BdW32" localSheetId="6">#REF!</definedName>
    <definedName name="____BdW32" localSheetId="9">#REF!</definedName>
    <definedName name="____BdW32">#REF!</definedName>
    <definedName name="____BdW33" localSheetId="3">#REF!</definedName>
    <definedName name="____BdW33" localSheetId="6">#REF!</definedName>
    <definedName name="____BdW33" localSheetId="9">#REF!</definedName>
    <definedName name="____BdW33">#REF!</definedName>
    <definedName name="____BdW34" localSheetId="3">#REF!</definedName>
    <definedName name="____BdW34" localSheetId="6">#REF!</definedName>
    <definedName name="____BdW34" localSheetId="9">#REF!</definedName>
    <definedName name="____BdW34">#REF!</definedName>
    <definedName name="____BdW35" localSheetId="3">#REF!</definedName>
    <definedName name="____BdW35" localSheetId="6">#REF!</definedName>
    <definedName name="____BdW35" localSheetId="9">#REF!</definedName>
    <definedName name="____BdW35">#REF!</definedName>
    <definedName name="____BdW36" localSheetId="3">#REF!</definedName>
    <definedName name="____BdW36" localSheetId="6">#REF!</definedName>
    <definedName name="____BdW36" localSheetId="9">#REF!</definedName>
    <definedName name="____BdW36">#REF!</definedName>
    <definedName name="____BdW37" localSheetId="3">#REF!</definedName>
    <definedName name="____BdW37" localSheetId="6">#REF!</definedName>
    <definedName name="____BdW37" localSheetId="9">#REF!</definedName>
    <definedName name="____BdW37">#REF!</definedName>
    <definedName name="____BdW38" localSheetId="3">#REF!</definedName>
    <definedName name="____BdW38" localSheetId="6">#REF!</definedName>
    <definedName name="____BdW38" localSheetId="9">#REF!</definedName>
    <definedName name="____BdW38">#REF!</definedName>
    <definedName name="____BdW39" localSheetId="3">#REF!</definedName>
    <definedName name="____BdW39" localSheetId="6">#REF!</definedName>
    <definedName name="____BdW39" localSheetId="9">#REF!</definedName>
    <definedName name="____BdW39">#REF!</definedName>
    <definedName name="____BdW40" localSheetId="3">#REF!</definedName>
    <definedName name="____BdW40" localSheetId="6">#REF!</definedName>
    <definedName name="____BdW40" localSheetId="9">#REF!</definedName>
    <definedName name="____BdW40">#REF!</definedName>
    <definedName name="____BdW41" localSheetId="3">#REF!</definedName>
    <definedName name="____BdW41" localSheetId="6">#REF!</definedName>
    <definedName name="____BdW41" localSheetId="9">#REF!</definedName>
    <definedName name="____BdW41">#REF!</definedName>
    <definedName name="____BdW42" localSheetId="3">#REF!</definedName>
    <definedName name="____BdW42" localSheetId="6">#REF!</definedName>
    <definedName name="____BdW42" localSheetId="9">#REF!</definedName>
    <definedName name="____BdW42">#REF!</definedName>
    <definedName name="____BdW43" localSheetId="3">#REF!</definedName>
    <definedName name="____BdW43" localSheetId="6">#REF!</definedName>
    <definedName name="____BdW43" localSheetId="9">#REF!</definedName>
    <definedName name="____BdW43">#REF!</definedName>
    <definedName name="____BdW44" localSheetId="3">#REF!</definedName>
    <definedName name="____BdW44" localSheetId="6">#REF!</definedName>
    <definedName name="____BdW44" localSheetId="9">#REF!</definedName>
    <definedName name="____BdW44">#REF!</definedName>
    <definedName name="____BdW45" localSheetId="3">#REF!</definedName>
    <definedName name="____BdW45" localSheetId="6">#REF!</definedName>
    <definedName name="____BdW45" localSheetId="9">#REF!</definedName>
    <definedName name="____BdW45">#REF!</definedName>
    <definedName name="____BdW46" localSheetId="3">#REF!</definedName>
    <definedName name="____BdW46" localSheetId="6">#REF!</definedName>
    <definedName name="____BdW46" localSheetId="9">#REF!</definedName>
    <definedName name="____BdW46">#REF!</definedName>
    <definedName name="____BdW47" localSheetId="3">#REF!</definedName>
    <definedName name="____BdW47" localSheetId="6">#REF!</definedName>
    <definedName name="____BdW47" localSheetId="9">#REF!</definedName>
    <definedName name="____BdW47">#REF!</definedName>
    <definedName name="____BdW48" localSheetId="3">#REF!</definedName>
    <definedName name="____BdW48" localSheetId="6">#REF!</definedName>
    <definedName name="____BdW48" localSheetId="9">#REF!</definedName>
    <definedName name="____BdW48">#REF!</definedName>
    <definedName name="____BdW49" localSheetId="3">#REF!</definedName>
    <definedName name="____BdW49" localSheetId="6">#REF!</definedName>
    <definedName name="____BdW49" localSheetId="9">#REF!</definedName>
    <definedName name="____BdW49">#REF!</definedName>
    <definedName name="____BdW50" localSheetId="3">#REF!</definedName>
    <definedName name="____BdW50" localSheetId="6">#REF!</definedName>
    <definedName name="____BdW50" localSheetId="9">#REF!</definedName>
    <definedName name="____BdW50">#REF!</definedName>
    <definedName name="____BdW51" localSheetId="3">#REF!</definedName>
    <definedName name="____BdW51" localSheetId="6">#REF!</definedName>
    <definedName name="____BdW51" localSheetId="9">#REF!</definedName>
    <definedName name="____BdW51">#REF!</definedName>
    <definedName name="____BdW52" localSheetId="3">#REF!</definedName>
    <definedName name="____BdW52" localSheetId="6">#REF!</definedName>
    <definedName name="____BdW52" localSheetId="9">#REF!</definedName>
    <definedName name="____BdW52">#REF!</definedName>
    <definedName name="____BdW53" localSheetId="3">#REF!</definedName>
    <definedName name="____BdW53" localSheetId="6">#REF!</definedName>
    <definedName name="____BdW53" localSheetId="9">#REF!</definedName>
    <definedName name="____BdW53">#REF!</definedName>
    <definedName name="____BdW54" localSheetId="3">#REF!</definedName>
    <definedName name="____BdW54" localSheetId="6">#REF!</definedName>
    <definedName name="____BdW54" localSheetId="9">#REF!</definedName>
    <definedName name="____BdW54">#REF!</definedName>
    <definedName name="____BdW55" localSheetId="3">#REF!</definedName>
    <definedName name="____BdW55" localSheetId="6">#REF!</definedName>
    <definedName name="____BdW55" localSheetId="9">#REF!</definedName>
    <definedName name="____BdW55">#REF!</definedName>
    <definedName name="____BdW56" localSheetId="3">#REF!</definedName>
    <definedName name="____BdW56" localSheetId="6">#REF!</definedName>
    <definedName name="____BdW56" localSheetId="9">#REF!</definedName>
    <definedName name="____BdW56">#REF!</definedName>
    <definedName name="____BdW57" localSheetId="3">#REF!</definedName>
    <definedName name="____BdW57" localSheetId="6">#REF!</definedName>
    <definedName name="____BdW57" localSheetId="9">#REF!</definedName>
    <definedName name="____BdW57">#REF!</definedName>
    <definedName name="____BdW58" localSheetId="3">#REF!</definedName>
    <definedName name="____BdW58" localSheetId="6">#REF!</definedName>
    <definedName name="____BdW58" localSheetId="9">#REF!</definedName>
    <definedName name="____BdW58">#REF!</definedName>
    <definedName name="____BdW59" localSheetId="3">#REF!</definedName>
    <definedName name="____BdW59" localSheetId="6">#REF!</definedName>
    <definedName name="____BdW59" localSheetId="9">#REF!</definedName>
    <definedName name="____BdW59">#REF!</definedName>
    <definedName name="____BdW60" localSheetId="3">#REF!</definedName>
    <definedName name="____BdW60" localSheetId="6">#REF!</definedName>
    <definedName name="____BdW60" localSheetId="9">#REF!</definedName>
    <definedName name="____BdW60">#REF!</definedName>
    <definedName name="____BdW61" localSheetId="3">#REF!</definedName>
    <definedName name="____BdW61" localSheetId="6">#REF!</definedName>
    <definedName name="____BdW61" localSheetId="9">#REF!</definedName>
    <definedName name="____BdW61">#REF!</definedName>
    <definedName name="____BdW62" localSheetId="3">#REF!</definedName>
    <definedName name="____BdW62" localSheetId="6">#REF!</definedName>
    <definedName name="____BdW62" localSheetId="9">#REF!</definedName>
    <definedName name="____BdW62">#REF!</definedName>
    <definedName name="____BdW63" localSheetId="3">#REF!</definedName>
    <definedName name="____BdW63" localSheetId="6">#REF!</definedName>
    <definedName name="____BdW63" localSheetId="9">#REF!</definedName>
    <definedName name="____BdW63">#REF!</definedName>
    <definedName name="____BdW64" localSheetId="3">#REF!</definedName>
    <definedName name="____BdW64" localSheetId="6">#REF!</definedName>
    <definedName name="____BdW64" localSheetId="9">#REF!</definedName>
    <definedName name="____BdW64">#REF!</definedName>
    <definedName name="____BdW65" localSheetId="3">#REF!</definedName>
    <definedName name="____BdW65" localSheetId="6">#REF!</definedName>
    <definedName name="____BdW65" localSheetId="9">#REF!</definedName>
    <definedName name="____BdW65">#REF!</definedName>
    <definedName name="____BdW66" localSheetId="3">#REF!</definedName>
    <definedName name="____BdW66" localSheetId="6">#REF!</definedName>
    <definedName name="____BdW66" localSheetId="9">#REF!</definedName>
    <definedName name="____BdW66">#REF!</definedName>
    <definedName name="____BdW68" localSheetId="3">#REF!</definedName>
    <definedName name="____BdW68" localSheetId="6">#REF!</definedName>
    <definedName name="____BdW68" localSheetId="9">#REF!</definedName>
    <definedName name="____BdW68">#REF!</definedName>
    <definedName name="____BdW69" localSheetId="3">#REF!</definedName>
    <definedName name="____BdW69" localSheetId="6">#REF!</definedName>
    <definedName name="____BdW69" localSheetId="9">#REF!</definedName>
    <definedName name="____BdW69">#REF!</definedName>
    <definedName name="____BdW70" localSheetId="3">#REF!</definedName>
    <definedName name="____BdW70" localSheetId="6">#REF!</definedName>
    <definedName name="____BdW70" localSheetId="9">#REF!</definedName>
    <definedName name="____BdW70">#REF!</definedName>
    <definedName name="____BdW71" localSheetId="3">#REF!</definedName>
    <definedName name="____BdW71" localSheetId="6">#REF!</definedName>
    <definedName name="____BdW71" localSheetId="9">#REF!</definedName>
    <definedName name="____BdW71">#REF!</definedName>
    <definedName name="____BdW72" localSheetId="3">#REF!</definedName>
    <definedName name="____BdW72" localSheetId="6">#REF!</definedName>
    <definedName name="____BdW72" localSheetId="9">#REF!</definedName>
    <definedName name="____BdW72">#REF!</definedName>
    <definedName name="____BdW73" localSheetId="3">#REF!</definedName>
    <definedName name="____BdW73" localSheetId="6">#REF!</definedName>
    <definedName name="____BdW73" localSheetId="9">#REF!</definedName>
    <definedName name="____BdW73">#REF!</definedName>
    <definedName name="____BdW74" localSheetId="3">#REF!</definedName>
    <definedName name="____BdW74" localSheetId="6">#REF!</definedName>
    <definedName name="____BdW74" localSheetId="9">#REF!</definedName>
    <definedName name="____BdW74">#REF!</definedName>
    <definedName name="____BdW75" localSheetId="3">#REF!</definedName>
    <definedName name="____BdW75" localSheetId="6">#REF!</definedName>
    <definedName name="____BdW75" localSheetId="9">#REF!</definedName>
    <definedName name="____BdW75">#REF!</definedName>
    <definedName name="____BdW76" localSheetId="3">#REF!</definedName>
    <definedName name="____BdW76" localSheetId="6">#REF!</definedName>
    <definedName name="____BdW76" localSheetId="9">#REF!</definedName>
    <definedName name="____BdW76">#REF!</definedName>
    <definedName name="____BdW77" localSheetId="3">#REF!</definedName>
    <definedName name="____BdW77" localSheetId="6">#REF!</definedName>
    <definedName name="____BdW77" localSheetId="9">#REF!</definedName>
    <definedName name="____BdW77">#REF!</definedName>
    <definedName name="____BdW78" localSheetId="3">#REF!</definedName>
    <definedName name="____BdW78" localSheetId="6">#REF!</definedName>
    <definedName name="____BdW78" localSheetId="9">#REF!</definedName>
    <definedName name="____BdW78">#REF!</definedName>
    <definedName name="____BdW79" localSheetId="3">#REF!</definedName>
    <definedName name="____BdW79" localSheetId="6">#REF!</definedName>
    <definedName name="____BdW79" localSheetId="9">#REF!</definedName>
    <definedName name="____BdW79">#REF!</definedName>
    <definedName name="____BDW80" localSheetId="3">#REF!</definedName>
    <definedName name="____BDW80" localSheetId="6">#REF!</definedName>
    <definedName name="____BDW80" localSheetId="9">#REF!</definedName>
    <definedName name="____BDW80">#REF!</definedName>
    <definedName name="____BDW81" localSheetId="3">#REF!</definedName>
    <definedName name="____BDW81" localSheetId="6">#REF!</definedName>
    <definedName name="____BDW81" localSheetId="9">#REF!</definedName>
    <definedName name="____BDW81">#REF!</definedName>
    <definedName name="____BDW82" localSheetId="3">#REF!</definedName>
    <definedName name="____BDW82" localSheetId="6">#REF!</definedName>
    <definedName name="____BDW82" localSheetId="9">#REF!</definedName>
    <definedName name="____BDW82">#REF!</definedName>
    <definedName name="____BDW83" localSheetId="3">#REF!</definedName>
    <definedName name="____BDW83" localSheetId="6">#REF!</definedName>
    <definedName name="____BDW83" localSheetId="9">#REF!</definedName>
    <definedName name="____BDW83">#REF!</definedName>
    <definedName name="____CON1" localSheetId="3">#REF!</definedName>
    <definedName name="____CON1" localSheetId="6">#REF!</definedName>
    <definedName name="____CON1" localSheetId="9">#REF!</definedName>
    <definedName name="____CON1">#REF!</definedName>
    <definedName name="____CON2" localSheetId="3">#REF!</definedName>
    <definedName name="____CON2" localSheetId="6">#REF!</definedName>
    <definedName name="____CON2" localSheetId="9">#REF!</definedName>
    <definedName name="____CON2">#REF!</definedName>
    <definedName name="____ph1">[1]NPV!$B$40</definedName>
    <definedName name="____st12" localSheetId="3">#REF!</definedName>
    <definedName name="____st12" localSheetId="6">#REF!</definedName>
    <definedName name="____st12" localSheetId="9">#REF!</definedName>
    <definedName name="____st12" localSheetId="10">#REF!</definedName>
    <definedName name="____st12" localSheetId="11">#REF!</definedName>
    <definedName name="____st12" localSheetId="12">#REF!</definedName>
    <definedName name="____st12">#REF!</definedName>
    <definedName name="____sw1" localSheetId="3">#REF!</definedName>
    <definedName name="____sw1" localSheetId="6">#REF!</definedName>
    <definedName name="____sw1" localSheetId="9">#REF!</definedName>
    <definedName name="____sw1" localSheetId="10">#REF!</definedName>
    <definedName name="____sw1" localSheetId="11">#REF!</definedName>
    <definedName name="____sw1" localSheetId="12">#REF!</definedName>
    <definedName name="____sw1">#REF!</definedName>
    <definedName name="____sw2" localSheetId="3">#REF!</definedName>
    <definedName name="____sw2" localSheetId="6">#REF!</definedName>
    <definedName name="____sw2" localSheetId="9">#REF!</definedName>
    <definedName name="____sw2" localSheetId="10">#REF!</definedName>
    <definedName name="____sw2" localSheetId="11">#REF!</definedName>
    <definedName name="____sw2" localSheetId="12">#REF!</definedName>
    <definedName name="____sw2">#REF!</definedName>
    <definedName name="____sw3" localSheetId="3">#REF!</definedName>
    <definedName name="____sw3" localSheetId="6">#REF!</definedName>
    <definedName name="____sw3" localSheetId="9">#REF!</definedName>
    <definedName name="____sw3">#REF!</definedName>
    <definedName name="____sw4" localSheetId="3">#REF!</definedName>
    <definedName name="____sw4" localSheetId="6">#REF!</definedName>
    <definedName name="____sw4" localSheetId="9">#REF!</definedName>
    <definedName name="____sw4">#REF!</definedName>
    <definedName name="____sw5" localSheetId="3">#REF!</definedName>
    <definedName name="____sw5" localSheetId="6">#REF!</definedName>
    <definedName name="____sw5" localSheetId="9">#REF!</definedName>
    <definedName name="____sw5">#REF!</definedName>
    <definedName name="____sw6" localSheetId="3">#REF!</definedName>
    <definedName name="____sw6" localSheetId="6">#REF!</definedName>
    <definedName name="____sw6" localSheetId="9">#REF!</definedName>
    <definedName name="____sw6">#REF!</definedName>
    <definedName name="____sw7" localSheetId="3">#REF!</definedName>
    <definedName name="____sw7" localSheetId="6">#REF!</definedName>
    <definedName name="____sw7" localSheetId="9">#REF!</definedName>
    <definedName name="____sw7">#REF!</definedName>
    <definedName name="____sw8" localSheetId="3">#REF!</definedName>
    <definedName name="____sw8" localSheetId="6">#REF!</definedName>
    <definedName name="____sw8" localSheetId="9">#REF!</definedName>
    <definedName name="____sw8">#REF!</definedName>
    <definedName name="___BdW01" localSheetId="3">#REF!</definedName>
    <definedName name="___BdW01" localSheetId="6">#REF!</definedName>
    <definedName name="___BdW01" localSheetId="9">#REF!</definedName>
    <definedName name="___BdW01">#REF!</definedName>
    <definedName name="___BdW02" localSheetId="3">#REF!</definedName>
    <definedName name="___BdW02" localSheetId="6">#REF!</definedName>
    <definedName name="___BdW02" localSheetId="9">#REF!</definedName>
    <definedName name="___BdW02">#REF!</definedName>
    <definedName name="___BdW03" localSheetId="3">#REF!</definedName>
    <definedName name="___BdW03" localSheetId="6">#REF!</definedName>
    <definedName name="___BdW03" localSheetId="9">#REF!</definedName>
    <definedName name="___BdW03">#REF!</definedName>
    <definedName name="___BdW04" localSheetId="3">#REF!</definedName>
    <definedName name="___BdW04" localSheetId="6">#REF!</definedName>
    <definedName name="___BdW04" localSheetId="9">#REF!</definedName>
    <definedName name="___BdW04">#REF!</definedName>
    <definedName name="___BdW05" localSheetId="3">#REF!</definedName>
    <definedName name="___BdW05" localSheetId="6">#REF!</definedName>
    <definedName name="___BdW05" localSheetId="9">#REF!</definedName>
    <definedName name="___BdW05">#REF!</definedName>
    <definedName name="___BdW06" localSheetId="3">#REF!</definedName>
    <definedName name="___BdW06" localSheetId="6">#REF!</definedName>
    <definedName name="___BdW06" localSheetId="9">#REF!</definedName>
    <definedName name="___BdW06">#REF!</definedName>
    <definedName name="___BdW07" localSheetId="3">#REF!</definedName>
    <definedName name="___BdW07" localSheetId="6">#REF!</definedName>
    <definedName name="___BdW07" localSheetId="9">#REF!</definedName>
    <definedName name="___BdW07">#REF!</definedName>
    <definedName name="___BdW08" localSheetId="3">#REF!</definedName>
    <definedName name="___BdW08" localSheetId="6">#REF!</definedName>
    <definedName name="___BdW08" localSheetId="9">#REF!</definedName>
    <definedName name="___BdW08">#REF!</definedName>
    <definedName name="___BdW09" localSheetId="3">#REF!</definedName>
    <definedName name="___BdW09" localSheetId="6">#REF!</definedName>
    <definedName name="___BdW09" localSheetId="9">#REF!</definedName>
    <definedName name="___BdW09">#REF!</definedName>
    <definedName name="___BdW10" localSheetId="3">#REF!</definedName>
    <definedName name="___BdW10" localSheetId="6">#REF!</definedName>
    <definedName name="___BdW10" localSheetId="9">#REF!</definedName>
    <definedName name="___BdW10">#REF!</definedName>
    <definedName name="___BdW11" localSheetId="3">#REF!</definedName>
    <definedName name="___BdW11" localSheetId="6">#REF!</definedName>
    <definedName name="___BdW11" localSheetId="9">#REF!</definedName>
    <definedName name="___BdW11">#REF!</definedName>
    <definedName name="___BdW12" localSheetId="3">#REF!</definedName>
    <definedName name="___BdW12" localSheetId="6">#REF!</definedName>
    <definedName name="___BdW12" localSheetId="9">#REF!</definedName>
    <definedName name="___BdW12">#REF!</definedName>
    <definedName name="___BdW13" localSheetId="3">#REF!</definedName>
    <definedName name="___BdW13" localSheetId="6">#REF!</definedName>
    <definedName name="___BdW13" localSheetId="9">#REF!</definedName>
    <definedName name="___BdW13">#REF!</definedName>
    <definedName name="___BdW14" localSheetId="3">#REF!</definedName>
    <definedName name="___BdW14" localSheetId="6">#REF!</definedName>
    <definedName name="___BdW14" localSheetId="9">#REF!</definedName>
    <definedName name="___BdW14">#REF!</definedName>
    <definedName name="___BdW15" localSheetId="3">#REF!</definedName>
    <definedName name="___BdW15" localSheetId="6">#REF!</definedName>
    <definedName name="___BdW15" localSheetId="9">#REF!</definedName>
    <definedName name="___BdW15">#REF!</definedName>
    <definedName name="___BdW16" localSheetId="3">#REF!</definedName>
    <definedName name="___BdW16" localSheetId="6">#REF!</definedName>
    <definedName name="___BdW16" localSheetId="9">#REF!</definedName>
    <definedName name="___BdW16">#REF!</definedName>
    <definedName name="___BdW17" localSheetId="3">#REF!</definedName>
    <definedName name="___BdW17" localSheetId="6">#REF!</definedName>
    <definedName name="___BdW17" localSheetId="9">#REF!</definedName>
    <definedName name="___BdW17">#REF!</definedName>
    <definedName name="___BdW18" localSheetId="3">#REF!</definedName>
    <definedName name="___BdW18" localSheetId="6">#REF!</definedName>
    <definedName name="___BdW18" localSheetId="9">#REF!</definedName>
    <definedName name="___BdW18">#REF!</definedName>
    <definedName name="___BdW19" localSheetId="3">#REF!</definedName>
    <definedName name="___BdW19" localSheetId="6">#REF!</definedName>
    <definedName name="___BdW19" localSheetId="9">#REF!</definedName>
    <definedName name="___BdW19">#REF!</definedName>
    <definedName name="___BdW20" localSheetId="3">#REF!</definedName>
    <definedName name="___BdW20" localSheetId="6">#REF!</definedName>
    <definedName name="___BdW20" localSheetId="9">#REF!</definedName>
    <definedName name="___BdW20">#REF!</definedName>
    <definedName name="___BdW21" localSheetId="3">#REF!</definedName>
    <definedName name="___BdW21" localSheetId="6">#REF!</definedName>
    <definedName name="___BdW21" localSheetId="9">#REF!</definedName>
    <definedName name="___BdW21">#REF!</definedName>
    <definedName name="___BdW22" localSheetId="3">#REF!</definedName>
    <definedName name="___BdW22" localSheetId="6">#REF!</definedName>
    <definedName name="___BdW22" localSheetId="9">#REF!</definedName>
    <definedName name="___BdW22">#REF!</definedName>
    <definedName name="___BdW23" localSheetId="3">#REF!</definedName>
    <definedName name="___BdW23" localSheetId="6">#REF!</definedName>
    <definedName name="___BdW23" localSheetId="9">#REF!</definedName>
    <definedName name="___BdW23">#REF!</definedName>
    <definedName name="___BdW24" localSheetId="3">#REF!</definedName>
    <definedName name="___BdW24" localSheetId="6">#REF!</definedName>
    <definedName name="___BdW24" localSheetId="9">#REF!</definedName>
    <definedName name="___BdW24">#REF!</definedName>
    <definedName name="___BdW25" localSheetId="3">#REF!</definedName>
    <definedName name="___BdW25" localSheetId="6">#REF!</definedName>
    <definedName name="___BdW25" localSheetId="9">#REF!</definedName>
    <definedName name="___BdW25">#REF!</definedName>
    <definedName name="___BdW26" localSheetId="3">#REF!</definedName>
    <definedName name="___BdW26" localSheetId="6">#REF!</definedName>
    <definedName name="___BdW26" localSheetId="9">#REF!</definedName>
    <definedName name="___BdW26">#REF!</definedName>
    <definedName name="___BdW27" localSheetId="3">#REF!</definedName>
    <definedName name="___BdW27" localSheetId="6">#REF!</definedName>
    <definedName name="___BdW27" localSheetId="9">#REF!</definedName>
    <definedName name="___BdW27">#REF!</definedName>
    <definedName name="___BdW28" localSheetId="3">#REF!</definedName>
    <definedName name="___BdW28" localSheetId="6">#REF!</definedName>
    <definedName name="___BdW28" localSheetId="9">#REF!</definedName>
    <definedName name="___BdW28">#REF!</definedName>
    <definedName name="___BdW29" localSheetId="3">#REF!</definedName>
    <definedName name="___BdW29" localSheetId="6">#REF!</definedName>
    <definedName name="___BdW29" localSheetId="9">#REF!</definedName>
    <definedName name="___BdW29">#REF!</definedName>
    <definedName name="___BdW30" localSheetId="3">#REF!</definedName>
    <definedName name="___BdW30" localSheetId="6">#REF!</definedName>
    <definedName name="___BdW30" localSheetId="9">#REF!</definedName>
    <definedName name="___BdW30">#REF!</definedName>
    <definedName name="___BdW31" localSheetId="3">#REF!</definedName>
    <definedName name="___BdW31" localSheetId="6">#REF!</definedName>
    <definedName name="___BdW31" localSheetId="9">#REF!</definedName>
    <definedName name="___BdW31">#REF!</definedName>
    <definedName name="___BdW32" localSheetId="3">#REF!</definedName>
    <definedName name="___BdW32" localSheetId="6">#REF!</definedName>
    <definedName name="___BdW32" localSheetId="9">#REF!</definedName>
    <definedName name="___BdW32">#REF!</definedName>
    <definedName name="___BdW33" localSheetId="3">#REF!</definedName>
    <definedName name="___BdW33" localSheetId="6">#REF!</definedName>
    <definedName name="___BdW33" localSheetId="9">#REF!</definedName>
    <definedName name="___BdW33">#REF!</definedName>
    <definedName name="___BdW34" localSheetId="3">#REF!</definedName>
    <definedName name="___BdW34" localSheetId="6">#REF!</definedName>
    <definedName name="___BdW34" localSheetId="9">#REF!</definedName>
    <definedName name="___BdW34">#REF!</definedName>
    <definedName name="___BdW35" localSheetId="3">#REF!</definedName>
    <definedName name="___BdW35" localSheetId="6">#REF!</definedName>
    <definedName name="___BdW35" localSheetId="9">#REF!</definedName>
    <definedName name="___BdW35">#REF!</definedName>
    <definedName name="___BdW36" localSheetId="3">#REF!</definedName>
    <definedName name="___BdW36" localSheetId="6">#REF!</definedName>
    <definedName name="___BdW36" localSheetId="9">#REF!</definedName>
    <definedName name="___BdW36">#REF!</definedName>
    <definedName name="___BdW37" localSheetId="3">#REF!</definedName>
    <definedName name="___BdW37" localSheetId="6">#REF!</definedName>
    <definedName name="___BdW37" localSheetId="9">#REF!</definedName>
    <definedName name="___BdW37">#REF!</definedName>
    <definedName name="___BdW38" localSheetId="3">#REF!</definedName>
    <definedName name="___BdW38" localSheetId="6">#REF!</definedName>
    <definedName name="___BdW38" localSheetId="9">#REF!</definedName>
    <definedName name="___BdW38">#REF!</definedName>
    <definedName name="___BdW39" localSheetId="3">#REF!</definedName>
    <definedName name="___BdW39" localSheetId="6">#REF!</definedName>
    <definedName name="___BdW39" localSheetId="9">#REF!</definedName>
    <definedName name="___BdW39">#REF!</definedName>
    <definedName name="___BdW40" localSheetId="3">#REF!</definedName>
    <definedName name="___BdW40" localSheetId="6">#REF!</definedName>
    <definedName name="___BdW40" localSheetId="9">#REF!</definedName>
    <definedName name="___BdW40">#REF!</definedName>
    <definedName name="___BdW41" localSheetId="3">#REF!</definedName>
    <definedName name="___BdW41" localSheetId="6">#REF!</definedName>
    <definedName name="___BdW41" localSheetId="9">#REF!</definedName>
    <definedName name="___BdW41">#REF!</definedName>
    <definedName name="___BdW42" localSheetId="3">#REF!</definedName>
    <definedName name="___BdW42" localSheetId="6">#REF!</definedName>
    <definedName name="___BdW42" localSheetId="9">#REF!</definedName>
    <definedName name="___BdW42">#REF!</definedName>
    <definedName name="___BdW43" localSheetId="3">#REF!</definedName>
    <definedName name="___BdW43" localSheetId="6">#REF!</definedName>
    <definedName name="___BdW43" localSheetId="9">#REF!</definedName>
    <definedName name="___BdW43">#REF!</definedName>
    <definedName name="___BdW44" localSheetId="3">#REF!</definedName>
    <definedName name="___BdW44" localSheetId="6">#REF!</definedName>
    <definedName name="___BdW44" localSheetId="9">#REF!</definedName>
    <definedName name="___BdW44">#REF!</definedName>
    <definedName name="___BdW45" localSheetId="3">#REF!</definedName>
    <definedName name="___BdW45" localSheetId="6">#REF!</definedName>
    <definedName name="___BdW45" localSheetId="9">#REF!</definedName>
    <definedName name="___BdW45">#REF!</definedName>
    <definedName name="___BdW46" localSheetId="3">#REF!</definedName>
    <definedName name="___BdW46" localSheetId="6">#REF!</definedName>
    <definedName name="___BdW46" localSheetId="9">#REF!</definedName>
    <definedName name="___BdW46">#REF!</definedName>
    <definedName name="___BdW47" localSheetId="3">#REF!</definedName>
    <definedName name="___BdW47" localSheetId="6">#REF!</definedName>
    <definedName name="___BdW47" localSheetId="9">#REF!</definedName>
    <definedName name="___BdW47">#REF!</definedName>
    <definedName name="___BdW48" localSheetId="3">#REF!</definedName>
    <definedName name="___BdW48" localSheetId="6">#REF!</definedName>
    <definedName name="___BdW48" localSheetId="9">#REF!</definedName>
    <definedName name="___BdW48">#REF!</definedName>
    <definedName name="___BdW49" localSheetId="3">#REF!</definedName>
    <definedName name="___BdW49" localSheetId="6">#REF!</definedName>
    <definedName name="___BdW49" localSheetId="9">#REF!</definedName>
    <definedName name="___BdW49">#REF!</definedName>
    <definedName name="___BdW50" localSheetId="3">#REF!</definedName>
    <definedName name="___BdW50" localSheetId="6">#REF!</definedName>
    <definedName name="___BdW50" localSheetId="9">#REF!</definedName>
    <definedName name="___BdW50">#REF!</definedName>
    <definedName name="___BdW51" localSheetId="3">#REF!</definedName>
    <definedName name="___BdW51" localSheetId="6">#REF!</definedName>
    <definedName name="___BdW51" localSheetId="9">#REF!</definedName>
    <definedName name="___BdW51">#REF!</definedName>
    <definedName name="___BdW52" localSheetId="3">#REF!</definedName>
    <definedName name="___BdW52" localSheetId="6">#REF!</definedName>
    <definedName name="___BdW52" localSheetId="9">#REF!</definedName>
    <definedName name="___BdW52">#REF!</definedName>
    <definedName name="___BdW53" localSheetId="3">#REF!</definedName>
    <definedName name="___BdW53" localSheetId="6">#REF!</definedName>
    <definedName name="___BdW53" localSheetId="9">#REF!</definedName>
    <definedName name="___BdW53">#REF!</definedName>
    <definedName name="___BdW54" localSheetId="3">#REF!</definedName>
    <definedName name="___BdW54" localSheetId="6">#REF!</definedName>
    <definedName name="___BdW54" localSheetId="9">#REF!</definedName>
    <definedName name="___BdW54">#REF!</definedName>
    <definedName name="___BdW55" localSheetId="3">#REF!</definedName>
    <definedName name="___BdW55" localSheetId="6">#REF!</definedName>
    <definedName name="___BdW55" localSheetId="9">#REF!</definedName>
    <definedName name="___BdW55">#REF!</definedName>
    <definedName name="___BdW56" localSheetId="3">#REF!</definedName>
    <definedName name="___BdW56" localSheetId="6">#REF!</definedName>
    <definedName name="___BdW56" localSheetId="9">#REF!</definedName>
    <definedName name="___BdW56">#REF!</definedName>
    <definedName name="___BdW57" localSheetId="3">#REF!</definedName>
    <definedName name="___BdW57" localSheetId="6">#REF!</definedName>
    <definedName name="___BdW57" localSheetId="9">#REF!</definedName>
    <definedName name="___BdW57">#REF!</definedName>
    <definedName name="___BdW58" localSheetId="3">#REF!</definedName>
    <definedName name="___BdW58" localSheetId="6">#REF!</definedName>
    <definedName name="___BdW58" localSheetId="9">#REF!</definedName>
    <definedName name="___BdW58">#REF!</definedName>
    <definedName name="___BdW59" localSheetId="3">#REF!</definedName>
    <definedName name="___BdW59" localSheetId="6">#REF!</definedName>
    <definedName name="___BdW59" localSheetId="9">#REF!</definedName>
    <definedName name="___BdW59">#REF!</definedName>
    <definedName name="___BdW60" localSheetId="3">#REF!</definedName>
    <definedName name="___BdW60" localSheetId="6">#REF!</definedName>
    <definedName name="___BdW60" localSheetId="9">#REF!</definedName>
    <definedName name="___BdW60">#REF!</definedName>
    <definedName name="___BdW61" localSheetId="3">#REF!</definedName>
    <definedName name="___BdW61" localSheetId="6">#REF!</definedName>
    <definedName name="___BdW61" localSheetId="9">#REF!</definedName>
    <definedName name="___BdW61">#REF!</definedName>
    <definedName name="___BdW62" localSheetId="3">#REF!</definedName>
    <definedName name="___BdW62" localSheetId="6">#REF!</definedName>
    <definedName name="___BdW62" localSheetId="9">#REF!</definedName>
    <definedName name="___BdW62">#REF!</definedName>
    <definedName name="___BdW63" localSheetId="3">#REF!</definedName>
    <definedName name="___BdW63" localSheetId="6">#REF!</definedName>
    <definedName name="___BdW63" localSheetId="9">#REF!</definedName>
    <definedName name="___BdW63">#REF!</definedName>
    <definedName name="___BdW64" localSheetId="3">#REF!</definedName>
    <definedName name="___BdW64" localSheetId="6">#REF!</definedName>
    <definedName name="___BdW64" localSheetId="9">#REF!</definedName>
    <definedName name="___BdW64">#REF!</definedName>
    <definedName name="___BdW65" localSheetId="3">#REF!</definedName>
    <definedName name="___BdW65" localSheetId="6">#REF!</definedName>
    <definedName name="___BdW65" localSheetId="9">#REF!</definedName>
    <definedName name="___BdW65">#REF!</definedName>
    <definedName name="___BdW66" localSheetId="3">#REF!</definedName>
    <definedName name="___BdW66" localSheetId="6">#REF!</definedName>
    <definedName name="___BdW66" localSheetId="9">#REF!</definedName>
    <definedName name="___BdW66">#REF!</definedName>
    <definedName name="___BdW68" localSheetId="3">#REF!</definedName>
    <definedName name="___BdW68" localSheetId="6">#REF!</definedName>
    <definedName name="___BdW68" localSheetId="9">#REF!</definedName>
    <definedName name="___BdW68">#REF!</definedName>
    <definedName name="___BdW69" localSheetId="3">#REF!</definedName>
    <definedName name="___BdW69" localSheetId="6">#REF!</definedName>
    <definedName name="___BdW69" localSheetId="9">#REF!</definedName>
    <definedName name="___BdW69">#REF!</definedName>
    <definedName name="___BdW70" localSheetId="3">#REF!</definedName>
    <definedName name="___BdW70" localSheetId="6">#REF!</definedName>
    <definedName name="___BdW70" localSheetId="9">#REF!</definedName>
    <definedName name="___BdW70">#REF!</definedName>
    <definedName name="___BdW71" localSheetId="3">#REF!</definedName>
    <definedName name="___BdW71" localSheetId="6">#REF!</definedName>
    <definedName name="___BdW71" localSheetId="9">#REF!</definedName>
    <definedName name="___BdW71">#REF!</definedName>
    <definedName name="___BdW72" localSheetId="3">#REF!</definedName>
    <definedName name="___BdW72" localSheetId="6">#REF!</definedName>
    <definedName name="___BdW72" localSheetId="9">#REF!</definedName>
    <definedName name="___BdW72">#REF!</definedName>
    <definedName name="___BdW73" localSheetId="3">#REF!</definedName>
    <definedName name="___BdW73" localSheetId="6">#REF!</definedName>
    <definedName name="___BdW73" localSheetId="9">#REF!</definedName>
    <definedName name="___BdW73">#REF!</definedName>
    <definedName name="___BdW74" localSheetId="3">#REF!</definedName>
    <definedName name="___BdW74" localSheetId="6">#REF!</definedName>
    <definedName name="___BdW74" localSheetId="9">#REF!</definedName>
    <definedName name="___BdW74">#REF!</definedName>
    <definedName name="___BdW75" localSheetId="3">#REF!</definedName>
    <definedName name="___BdW75" localSheetId="6">#REF!</definedName>
    <definedName name="___BdW75" localSheetId="9">#REF!</definedName>
    <definedName name="___BdW75">#REF!</definedName>
    <definedName name="___BdW76" localSheetId="3">#REF!</definedName>
    <definedName name="___BdW76" localSheetId="6">#REF!</definedName>
    <definedName name="___BdW76" localSheetId="9">#REF!</definedName>
    <definedName name="___BdW76">#REF!</definedName>
    <definedName name="___BdW77" localSheetId="3">#REF!</definedName>
    <definedName name="___BdW77" localSheetId="6">#REF!</definedName>
    <definedName name="___BdW77" localSheetId="9">#REF!</definedName>
    <definedName name="___BdW77">#REF!</definedName>
    <definedName name="___BdW78" localSheetId="3">#REF!</definedName>
    <definedName name="___BdW78" localSheetId="6">#REF!</definedName>
    <definedName name="___BdW78" localSheetId="9">#REF!</definedName>
    <definedName name="___BdW78">#REF!</definedName>
    <definedName name="___BdW79" localSheetId="3">#REF!</definedName>
    <definedName name="___BdW79" localSheetId="6">#REF!</definedName>
    <definedName name="___BdW79" localSheetId="9">#REF!</definedName>
    <definedName name="___BdW79">#REF!</definedName>
    <definedName name="___BDW80" localSheetId="3">#REF!</definedName>
    <definedName name="___BDW80" localSheetId="6">#REF!</definedName>
    <definedName name="___BDW80" localSheetId="9">#REF!</definedName>
    <definedName name="___BDW80">#REF!</definedName>
    <definedName name="___BDW81" localSheetId="3">#REF!</definedName>
    <definedName name="___BDW81" localSheetId="6">#REF!</definedName>
    <definedName name="___BDW81" localSheetId="9">#REF!</definedName>
    <definedName name="___BDW81">#REF!</definedName>
    <definedName name="___BDW82" localSheetId="3">#REF!</definedName>
    <definedName name="___BDW82" localSheetId="6">#REF!</definedName>
    <definedName name="___BDW82" localSheetId="9">#REF!</definedName>
    <definedName name="___BDW82">#REF!</definedName>
    <definedName name="___BDW83" localSheetId="3">#REF!</definedName>
    <definedName name="___BDW83" localSheetId="6">#REF!</definedName>
    <definedName name="___BDW83" localSheetId="9">#REF!</definedName>
    <definedName name="___BDW83">#REF!</definedName>
    <definedName name="___CON1" localSheetId="3">#REF!</definedName>
    <definedName name="___CON1" localSheetId="6">#REF!</definedName>
    <definedName name="___CON1" localSheetId="9">#REF!</definedName>
    <definedName name="___CON1">#REF!</definedName>
    <definedName name="___CON2" localSheetId="3">#REF!</definedName>
    <definedName name="___CON2" localSheetId="6">#REF!</definedName>
    <definedName name="___CON2" localSheetId="9">#REF!</definedName>
    <definedName name="___CON2">#REF!</definedName>
    <definedName name="___KV1" localSheetId="3">#REF!</definedName>
    <definedName name="___KV1" localSheetId="6">#REF!</definedName>
    <definedName name="___KV1" localSheetId="9">#REF!</definedName>
    <definedName name="___KV1" localSheetId="10">#REF!</definedName>
    <definedName name="___KV1" localSheetId="11">#REF!</definedName>
    <definedName name="___KV1" localSheetId="12">#REF!</definedName>
    <definedName name="___KV1">#REF!</definedName>
    <definedName name="___KV2" localSheetId="3">#REF!</definedName>
    <definedName name="___KV2" localSheetId="6">#REF!</definedName>
    <definedName name="___KV2" localSheetId="9">#REF!</definedName>
    <definedName name="___KV2" localSheetId="10">#REF!</definedName>
    <definedName name="___KV2" localSheetId="11">#REF!</definedName>
    <definedName name="___KV2" localSheetId="12">#REF!</definedName>
    <definedName name="___KV2">#REF!</definedName>
    <definedName name="___ph1">[1]NPV!$B$40</definedName>
    <definedName name="___st12" localSheetId="3">#REF!</definedName>
    <definedName name="___st12" localSheetId="6">#REF!</definedName>
    <definedName name="___st12" localSheetId="9">#REF!</definedName>
    <definedName name="___st12" localSheetId="10">#REF!</definedName>
    <definedName name="___st12" localSheetId="11">#REF!</definedName>
    <definedName name="___st12" localSheetId="12">#REF!</definedName>
    <definedName name="___st12">#REF!</definedName>
    <definedName name="___sw1" localSheetId="3">#REF!</definedName>
    <definedName name="___sw1" localSheetId="6">#REF!</definedName>
    <definedName name="___sw1" localSheetId="9">#REF!</definedName>
    <definedName name="___sw1" localSheetId="10">#REF!</definedName>
    <definedName name="___sw1" localSheetId="11">#REF!</definedName>
    <definedName name="___sw1" localSheetId="12">#REF!</definedName>
    <definedName name="___sw1">#REF!</definedName>
    <definedName name="___sw2" localSheetId="3">#REF!</definedName>
    <definedName name="___sw2" localSheetId="6">#REF!</definedName>
    <definedName name="___sw2" localSheetId="9">#REF!</definedName>
    <definedName name="___sw2" localSheetId="10">#REF!</definedName>
    <definedName name="___sw2" localSheetId="11">#REF!</definedName>
    <definedName name="___sw2" localSheetId="12">#REF!</definedName>
    <definedName name="___sw2">#REF!</definedName>
    <definedName name="___sw3" localSheetId="3">#REF!</definedName>
    <definedName name="___sw3" localSheetId="6">#REF!</definedName>
    <definedName name="___sw3" localSheetId="9">#REF!</definedName>
    <definedName name="___sw3">#REF!</definedName>
    <definedName name="___sw4" localSheetId="3">#REF!</definedName>
    <definedName name="___sw4" localSheetId="6">#REF!</definedName>
    <definedName name="___sw4" localSheetId="9">#REF!</definedName>
    <definedName name="___sw4">#REF!</definedName>
    <definedName name="___sw5" localSheetId="3">#REF!</definedName>
    <definedName name="___sw5" localSheetId="6">#REF!</definedName>
    <definedName name="___sw5" localSheetId="9">#REF!</definedName>
    <definedName name="___sw5">#REF!</definedName>
    <definedName name="___sw6" localSheetId="3">#REF!</definedName>
    <definedName name="___sw6" localSheetId="6">#REF!</definedName>
    <definedName name="___sw6" localSheetId="9">#REF!</definedName>
    <definedName name="___sw6">#REF!</definedName>
    <definedName name="___sw7" localSheetId="3">#REF!</definedName>
    <definedName name="___sw7" localSheetId="6">#REF!</definedName>
    <definedName name="___sw7" localSheetId="9">#REF!</definedName>
    <definedName name="___sw7">#REF!</definedName>
    <definedName name="___sw8" localSheetId="3">#REF!</definedName>
    <definedName name="___sw8" localSheetId="6">#REF!</definedName>
    <definedName name="___sw8" localSheetId="9">#REF!</definedName>
    <definedName name="___sw8">#REF!</definedName>
    <definedName name="__123Graph_A" hidden="1">'[4]1'!$D$20:$D$31</definedName>
    <definedName name="__123Graph_ACURRENT" hidden="1">[5]FitOutConfCentre!#REF!</definedName>
    <definedName name="__123Graph_ACURVE" hidden="1">'[4]1'!$D$20:$D$31</definedName>
    <definedName name="__123Graph_APAY" hidden="1">'[4]1'!$I$20:$I$46</definedName>
    <definedName name="__123Graph_B" hidden="1">'[6]PHASE ONE'!$D$71:$D$80</definedName>
    <definedName name="__123Graph_C" hidden="1">'[6]PHASE ONE'!#REF!</definedName>
    <definedName name="__123Graph_D" hidden="1">'[6]PHASE ONE'!$E$71:$E$80</definedName>
    <definedName name="__123Graph_E" hidden="1">'[6]PHASE ONE'!#REF!</definedName>
    <definedName name="__123Graph_F" hidden="1">'[6]PHASE ONE'!$F$71:$F$80</definedName>
    <definedName name="__123Graph_X" hidden="1">'[4]1'!$B$20:$B$31</definedName>
    <definedName name="__123Graph_XCURVE" hidden="1">'[4]1'!$B$20:$B$31</definedName>
    <definedName name="__123Graph_XPAY" hidden="1">'[4]1'!$B$20:$B$46</definedName>
    <definedName name="__BdW01" localSheetId="3">#REF!</definedName>
    <definedName name="__BdW01" localSheetId="6">#REF!</definedName>
    <definedName name="__BdW01" localSheetId="9">#REF!</definedName>
    <definedName name="__BdW01" localSheetId="10">#REF!</definedName>
    <definedName name="__BdW01" localSheetId="11">#REF!</definedName>
    <definedName name="__BdW01" localSheetId="12">#REF!</definedName>
    <definedName name="__BdW01">#REF!</definedName>
    <definedName name="__BdW02" localSheetId="3">#REF!</definedName>
    <definedName name="__BdW02" localSheetId="6">#REF!</definedName>
    <definedName name="__BdW02" localSheetId="9">#REF!</definedName>
    <definedName name="__BdW02" localSheetId="10">#REF!</definedName>
    <definedName name="__BdW02" localSheetId="11">#REF!</definedName>
    <definedName name="__BdW02" localSheetId="12">#REF!</definedName>
    <definedName name="__BdW02">#REF!</definedName>
    <definedName name="__BdW03" localSheetId="3">#REF!</definedName>
    <definedName name="__BdW03" localSheetId="6">#REF!</definedName>
    <definedName name="__BdW03" localSheetId="9">#REF!</definedName>
    <definedName name="__BdW03" localSheetId="10">#REF!</definedName>
    <definedName name="__BdW03" localSheetId="11">#REF!</definedName>
    <definedName name="__BdW03" localSheetId="12">#REF!</definedName>
    <definedName name="__BdW03">#REF!</definedName>
    <definedName name="__BdW04" localSheetId="3">#REF!</definedName>
    <definedName name="__BdW04" localSheetId="6">#REF!</definedName>
    <definedName name="__BdW04" localSheetId="9">#REF!</definedName>
    <definedName name="__BdW04">#REF!</definedName>
    <definedName name="__BdW05" localSheetId="3">#REF!</definedName>
    <definedName name="__BdW05" localSheetId="6">#REF!</definedName>
    <definedName name="__BdW05" localSheetId="9">#REF!</definedName>
    <definedName name="__BdW05">#REF!</definedName>
    <definedName name="__BdW06" localSheetId="3">#REF!</definedName>
    <definedName name="__BdW06" localSheetId="6">#REF!</definedName>
    <definedName name="__BdW06" localSheetId="9">#REF!</definedName>
    <definedName name="__BdW06">#REF!</definedName>
    <definedName name="__BdW07" localSheetId="3">#REF!</definedName>
    <definedName name="__BdW07" localSheetId="6">#REF!</definedName>
    <definedName name="__BdW07" localSheetId="9">#REF!</definedName>
    <definedName name="__BdW07">#REF!</definedName>
    <definedName name="__BdW08" localSheetId="3">#REF!</definedName>
    <definedName name="__BdW08" localSheetId="6">#REF!</definedName>
    <definedName name="__BdW08" localSheetId="9">#REF!</definedName>
    <definedName name="__BdW08">#REF!</definedName>
    <definedName name="__BdW09" localSheetId="3">#REF!</definedName>
    <definedName name="__BdW09" localSheetId="6">#REF!</definedName>
    <definedName name="__BdW09" localSheetId="9">#REF!</definedName>
    <definedName name="__BdW09">#REF!</definedName>
    <definedName name="__BdW10" localSheetId="3">#REF!</definedName>
    <definedName name="__BdW10" localSheetId="6">#REF!</definedName>
    <definedName name="__BdW10" localSheetId="9">#REF!</definedName>
    <definedName name="__BdW10">#REF!</definedName>
    <definedName name="__BdW11" localSheetId="3">#REF!</definedName>
    <definedName name="__BdW11" localSheetId="6">#REF!</definedName>
    <definedName name="__BdW11" localSheetId="9">#REF!</definedName>
    <definedName name="__BdW11">#REF!</definedName>
    <definedName name="__BdW12" localSheetId="3">#REF!</definedName>
    <definedName name="__BdW12" localSheetId="6">#REF!</definedName>
    <definedName name="__BdW12" localSheetId="9">#REF!</definedName>
    <definedName name="__BdW12">#REF!</definedName>
    <definedName name="__BdW13" localSheetId="3">#REF!</definedName>
    <definedName name="__BdW13" localSheetId="6">#REF!</definedName>
    <definedName name="__BdW13" localSheetId="9">#REF!</definedName>
    <definedName name="__BdW13">#REF!</definedName>
    <definedName name="__BdW14" localSheetId="3">#REF!</definedName>
    <definedName name="__BdW14" localSheetId="6">#REF!</definedName>
    <definedName name="__BdW14" localSheetId="9">#REF!</definedName>
    <definedName name="__BdW14">#REF!</definedName>
    <definedName name="__BdW15" localSheetId="3">#REF!</definedName>
    <definedName name="__BdW15" localSheetId="6">#REF!</definedName>
    <definedName name="__BdW15" localSheetId="9">#REF!</definedName>
    <definedName name="__BdW15">#REF!</definedName>
    <definedName name="__BdW16" localSheetId="3">#REF!</definedName>
    <definedName name="__BdW16" localSheetId="6">#REF!</definedName>
    <definedName name="__BdW16" localSheetId="9">#REF!</definedName>
    <definedName name="__BdW16">#REF!</definedName>
    <definedName name="__BdW17" localSheetId="3">#REF!</definedName>
    <definedName name="__BdW17" localSheetId="6">#REF!</definedName>
    <definedName name="__BdW17" localSheetId="9">#REF!</definedName>
    <definedName name="__BdW17">#REF!</definedName>
    <definedName name="__BdW18" localSheetId="3">#REF!</definedName>
    <definedName name="__BdW18" localSheetId="6">#REF!</definedName>
    <definedName name="__BdW18" localSheetId="9">#REF!</definedName>
    <definedName name="__BdW18">#REF!</definedName>
    <definedName name="__BdW19" localSheetId="3">#REF!</definedName>
    <definedName name="__BdW19" localSheetId="6">#REF!</definedName>
    <definedName name="__BdW19" localSheetId="9">#REF!</definedName>
    <definedName name="__BdW19">#REF!</definedName>
    <definedName name="__BdW20" localSheetId="3">#REF!</definedName>
    <definedName name="__BdW20" localSheetId="6">#REF!</definedName>
    <definedName name="__BdW20" localSheetId="9">#REF!</definedName>
    <definedName name="__BdW20">#REF!</definedName>
    <definedName name="__BdW21" localSheetId="3">#REF!</definedName>
    <definedName name="__BdW21" localSheetId="6">#REF!</definedName>
    <definedName name="__BdW21" localSheetId="9">#REF!</definedName>
    <definedName name="__BdW21">#REF!</definedName>
    <definedName name="__BdW22" localSheetId="3">#REF!</definedName>
    <definedName name="__BdW22" localSheetId="6">#REF!</definedName>
    <definedName name="__BdW22" localSheetId="9">#REF!</definedName>
    <definedName name="__BdW22">#REF!</definedName>
    <definedName name="__BdW23" localSheetId="3">#REF!</definedName>
    <definedName name="__BdW23" localSheetId="6">#REF!</definedName>
    <definedName name="__BdW23" localSheetId="9">#REF!</definedName>
    <definedName name="__BdW23">#REF!</definedName>
    <definedName name="__BdW24" localSheetId="3">#REF!</definedName>
    <definedName name="__BdW24" localSheetId="6">#REF!</definedName>
    <definedName name="__BdW24" localSheetId="9">#REF!</definedName>
    <definedName name="__BdW24">#REF!</definedName>
    <definedName name="__BdW25" localSheetId="3">#REF!</definedName>
    <definedName name="__BdW25" localSheetId="6">#REF!</definedName>
    <definedName name="__BdW25" localSheetId="9">#REF!</definedName>
    <definedName name="__BdW25">#REF!</definedName>
    <definedName name="__BdW26" localSheetId="3">#REF!</definedName>
    <definedName name="__BdW26" localSheetId="6">#REF!</definedName>
    <definedName name="__BdW26" localSheetId="9">#REF!</definedName>
    <definedName name="__BdW26">#REF!</definedName>
    <definedName name="__BdW27" localSheetId="3">#REF!</definedName>
    <definedName name="__BdW27" localSheetId="6">#REF!</definedName>
    <definedName name="__BdW27" localSheetId="9">#REF!</definedName>
    <definedName name="__BdW27">#REF!</definedName>
    <definedName name="__BdW28" localSheetId="3">#REF!</definedName>
    <definedName name="__BdW28" localSheetId="6">#REF!</definedName>
    <definedName name="__BdW28" localSheetId="9">#REF!</definedName>
    <definedName name="__BdW28">#REF!</definedName>
    <definedName name="__BdW29" localSheetId="3">#REF!</definedName>
    <definedName name="__BdW29" localSheetId="6">#REF!</definedName>
    <definedName name="__BdW29" localSheetId="9">#REF!</definedName>
    <definedName name="__BdW29">#REF!</definedName>
    <definedName name="__BdW30" localSheetId="3">#REF!</definedName>
    <definedName name="__BdW30" localSheetId="6">#REF!</definedName>
    <definedName name="__BdW30" localSheetId="9">#REF!</definedName>
    <definedName name="__BdW30">#REF!</definedName>
    <definedName name="__BdW31" localSheetId="3">#REF!</definedName>
    <definedName name="__BdW31" localSheetId="6">#REF!</definedName>
    <definedName name="__BdW31" localSheetId="9">#REF!</definedName>
    <definedName name="__BdW31">#REF!</definedName>
    <definedName name="__BdW32" localSheetId="3">#REF!</definedName>
    <definedName name="__BdW32" localSheetId="6">#REF!</definedName>
    <definedName name="__BdW32" localSheetId="9">#REF!</definedName>
    <definedName name="__BdW32">#REF!</definedName>
    <definedName name="__BdW33" localSheetId="3">#REF!</definedName>
    <definedName name="__BdW33" localSheetId="6">#REF!</definedName>
    <definedName name="__BdW33" localSheetId="9">#REF!</definedName>
    <definedName name="__BdW33">#REF!</definedName>
    <definedName name="__BdW34" localSheetId="3">#REF!</definedName>
    <definedName name="__BdW34" localSheetId="6">#REF!</definedName>
    <definedName name="__BdW34" localSheetId="9">#REF!</definedName>
    <definedName name="__BdW34">#REF!</definedName>
    <definedName name="__BdW35" localSheetId="3">#REF!</definedName>
    <definedName name="__BdW35" localSheetId="6">#REF!</definedName>
    <definedName name="__BdW35" localSheetId="9">#REF!</definedName>
    <definedName name="__BdW35">#REF!</definedName>
    <definedName name="__BdW36" localSheetId="3">#REF!</definedName>
    <definedName name="__BdW36" localSheetId="6">#REF!</definedName>
    <definedName name="__BdW36" localSheetId="9">#REF!</definedName>
    <definedName name="__BdW36">#REF!</definedName>
    <definedName name="__BdW37" localSheetId="3">#REF!</definedName>
    <definedName name="__BdW37" localSheetId="6">#REF!</definedName>
    <definedName name="__BdW37" localSheetId="9">#REF!</definedName>
    <definedName name="__BdW37">#REF!</definedName>
    <definedName name="__BdW38" localSheetId="3">#REF!</definedName>
    <definedName name="__BdW38" localSheetId="6">#REF!</definedName>
    <definedName name="__BdW38" localSheetId="9">#REF!</definedName>
    <definedName name="__BdW38">#REF!</definedName>
    <definedName name="__BdW39" localSheetId="3">#REF!</definedName>
    <definedName name="__BdW39" localSheetId="6">#REF!</definedName>
    <definedName name="__BdW39" localSheetId="9">#REF!</definedName>
    <definedName name="__BdW39">#REF!</definedName>
    <definedName name="__BdW40" localSheetId="3">#REF!</definedName>
    <definedName name="__BdW40" localSheetId="6">#REF!</definedName>
    <definedName name="__BdW40" localSheetId="9">#REF!</definedName>
    <definedName name="__BdW40">#REF!</definedName>
    <definedName name="__BdW41" localSheetId="3">#REF!</definedName>
    <definedName name="__BdW41" localSheetId="6">#REF!</definedName>
    <definedName name="__BdW41" localSheetId="9">#REF!</definedName>
    <definedName name="__BdW41">#REF!</definedName>
    <definedName name="__BdW42" localSheetId="3">#REF!</definedName>
    <definedName name="__BdW42" localSheetId="6">#REF!</definedName>
    <definedName name="__BdW42" localSheetId="9">#REF!</definedName>
    <definedName name="__BdW42">#REF!</definedName>
    <definedName name="__BdW43" localSheetId="3">#REF!</definedName>
    <definedName name="__BdW43" localSheetId="6">#REF!</definedName>
    <definedName name="__BdW43" localSheetId="9">#REF!</definedName>
    <definedName name="__BdW43">#REF!</definedName>
    <definedName name="__BdW44" localSheetId="3">#REF!</definedName>
    <definedName name="__BdW44" localSheetId="6">#REF!</definedName>
    <definedName name="__BdW44" localSheetId="9">#REF!</definedName>
    <definedName name="__BdW44">#REF!</definedName>
    <definedName name="__BdW45" localSheetId="3">#REF!</definedName>
    <definedName name="__BdW45" localSheetId="6">#REF!</definedName>
    <definedName name="__BdW45" localSheetId="9">#REF!</definedName>
    <definedName name="__BdW45">#REF!</definedName>
    <definedName name="__BdW46" localSheetId="3">#REF!</definedName>
    <definedName name="__BdW46" localSheetId="6">#REF!</definedName>
    <definedName name="__BdW46" localSheetId="9">#REF!</definedName>
    <definedName name="__BdW46">#REF!</definedName>
    <definedName name="__BdW47" localSheetId="3">#REF!</definedName>
    <definedName name="__BdW47" localSheetId="6">#REF!</definedName>
    <definedName name="__BdW47" localSheetId="9">#REF!</definedName>
    <definedName name="__BdW47">#REF!</definedName>
    <definedName name="__BdW48" localSheetId="3">#REF!</definedName>
    <definedName name="__BdW48" localSheetId="6">#REF!</definedName>
    <definedName name="__BdW48" localSheetId="9">#REF!</definedName>
    <definedName name="__BdW48">#REF!</definedName>
    <definedName name="__BdW49" localSheetId="3">#REF!</definedName>
    <definedName name="__BdW49" localSheetId="6">#REF!</definedName>
    <definedName name="__BdW49" localSheetId="9">#REF!</definedName>
    <definedName name="__BdW49">#REF!</definedName>
    <definedName name="__BdW50" localSheetId="3">#REF!</definedName>
    <definedName name="__BdW50" localSheetId="6">#REF!</definedName>
    <definedName name="__BdW50" localSheetId="9">#REF!</definedName>
    <definedName name="__BdW50">#REF!</definedName>
    <definedName name="__BdW51" localSheetId="3">#REF!</definedName>
    <definedName name="__BdW51" localSheetId="6">#REF!</definedName>
    <definedName name="__BdW51" localSheetId="9">#REF!</definedName>
    <definedName name="__BdW51">#REF!</definedName>
    <definedName name="__BdW52" localSheetId="3">#REF!</definedName>
    <definedName name="__BdW52" localSheetId="6">#REF!</definedName>
    <definedName name="__BdW52" localSheetId="9">#REF!</definedName>
    <definedName name="__BdW52">#REF!</definedName>
    <definedName name="__BdW53" localSheetId="3">#REF!</definedName>
    <definedName name="__BdW53" localSheetId="6">#REF!</definedName>
    <definedName name="__BdW53" localSheetId="9">#REF!</definedName>
    <definedName name="__BdW53">#REF!</definedName>
    <definedName name="__BdW54" localSheetId="3">#REF!</definedName>
    <definedName name="__BdW54" localSheetId="6">#REF!</definedName>
    <definedName name="__BdW54" localSheetId="9">#REF!</definedName>
    <definedName name="__BdW54">#REF!</definedName>
    <definedName name="__BdW55" localSheetId="3">#REF!</definedName>
    <definedName name="__BdW55" localSheetId="6">#REF!</definedName>
    <definedName name="__BdW55" localSheetId="9">#REF!</definedName>
    <definedName name="__BdW55">#REF!</definedName>
    <definedName name="__BdW56" localSheetId="3">#REF!</definedName>
    <definedName name="__BdW56" localSheetId="6">#REF!</definedName>
    <definedName name="__BdW56" localSheetId="9">#REF!</definedName>
    <definedName name="__BdW56">#REF!</definedName>
    <definedName name="__BdW57" localSheetId="3">#REF!</definedName>
    <definedName name="__BdW57" localSheetId="6">#REF!</definedName>
    <definedName name="__BdW57" localSheetId="9">#REF!</definedName>
    <definedName name="__BdW57">#REF!</definedName>
    <definedName name="__BdW58" localSheetId="3">#REF!</definedName>
    <definedName name="__BdW58" localSheetId="6">#REF!</definedName>
    <definedName name="__BdW58" localSheetId="9">#REF!</definedName>
    <definedName name="__BdW58">#REF!</definedName>
    <definedName name="__BdW59" localSheetId="3">#REF!</definedName>
    <definedName name="__BdW59" localSheetId="6">#REF!</definedName>
    <definedName name="__BdW59" localSheetId="9">#REF!</definedName>
    <definedName name="__BdW59">#REF!</definedName>
    <definedName name="__BdW60" localSheetId="3">#REF!</definedName>
    <definedName name="__BdW60" localSheetId="6">#REF!</definedName>
    <definedName name="__BdW60" localSheetId="9">#REF!</definedName>
    <definedName name="__BdW60">#REF!</definedName>
    <definedName name="__BdW61" localSheetId="3">#REF!</definedName>
    <definedName name="__BdW61" localSheetId="6">#REF!</definedName>
    <definedName name="__BdW61" localSheetId="9">#REF!</definedName>
    <definedName name="__BdW61">#REF!</definedName>
    <definedName name="__BdW62" localSheetId="3">#REF!</definedName>
    <definedName name="__BdW62" localSheetId="6">#REF!</definedName>
    <definedName name="__BdW62" localSheetId="9">#REF!</definedName>
    <definedName name="__BdW62">#REF!</definedName>
    <definedName name="__BdW63" localSheetId="3">#REF!</definedName>
    <definedName name="__BdW63" localSheetId="6">#REF!</definedName>
    <definedName name="__BdW63" localSheetId="9">#REF!</definedName>
    <definedName name="__BdW63">#REF!</definedName>
    <definedName name="__BdW64" localSheetId="3">#REF!</definedName>
    <definedName name="__BdW64" localSheetId="6">#REF!</definedName>
    <definedName name="__BdW64" localSheetId="9">#REF!</definedName>
    <definedName name="__BdW64">#REF!</definedName>
    <definedName name="__BdW65" localSheetId="3">#REF!</definedName>
    <definedName name="__BdW65" localSheetId="6">#REF!</definedName>
    <definedName name="__BdW65" localSheetId="9">#REF!</definedName>
    <definedName name="__BdW65">#REF!</definedName>
    <definedName name="__BdW66" localSheetId="3">#REF!</definedName>
    <definedName name="__BdW66" localSheetId="6">#REF!</definedName>
    <definedName name="__BdW66" localSheetId="9">#REF!</definedName>
    <definedName name="__BdW66">#REF!</definedName>
    <definedName name="__BdW68" localSheetId="3">#REF!</definedName>
    <definedName name="__BdW68" localSheetId="6">#REF!</definedName>
    <definedName name="__BdW68" localSheetId="9">#REF!</definedName>
    <definedName name="__BdW68">#REF!</definedName>
    <definedName name="__BdW69" localSheetId="3">#REF!</definedName>
    <definedName name="__BdW69" localSheetId="6">#REF!</definedName>
    <definedName name="__BdW69" localSheetId="9">#REF!</definedName>
    <definedName name="__BdW69">#REF!</definedName>
    <definedName name="__BdW70" localSheetId="3">#REF!</definedName>
    <definedName name="__BdW70" localSheetId="6">#REF!</definedName>
    <definedName name="__BdW70" localSheetId="9">#REF!</definedName>
    <definedName name="__BdW70">#REF!</definedName>
    <definedName name="__BdW71" localSheetId="3">#REF!</definedName>
    <definedName name="__BdW71" localSheetId="6">#REF!</definedName>
    <definedName name="__BdW71" localSheetId="9">#REF!</definedName>
    <definedName name="__BdW71">#REF!</definedName>
    <definedName name="__BdW72" localSheetId="3">#REF!</definedName>
    <definedName name="__BdW72" localSheetId="6">#REF!</definedName>
    <definedName name="__BdW72" localSheetId="9">#REF!</definedName>
    <definedName name="__BdW72">#REF!</definedName>
    <definedName name="__BdW73" localSheetId="3">#REF!</definedName>
    <definedName name="__BdW73" localSheetId="6">#REF!</definedName>
    <definedName name="__BdW73" localSheetId="9">#REF!</definedName>
    <definedName name="__BdW73">#REF!</definedName>
    <definedName name="__BdW74" localSheetId="3">#REF!</definedName>
    <definedName name="__BdW74" localSheetId="6">#REF!</definedName>
    <definedName name="__BdW74" localSheetId="9">#REF!</definedName>
    <definedName name="__BdW74">#REF!</definedName>
    <definedName name="__BdW75" localSheetId="3">#REF!</definedName>
    <definedName name="__BdW75" localSheetId="6">#REF!</definedName>
    <definedName name="__BdW75" localSheetId="9">#REF!</definedName>
    <definedName name="__BdW75">#REF!</definedName>
    <definedName name="__BdW76" localSheetId="3">#REF!</definedName>
    <definedName name="__BdW76" localSheetId="6">#REF!</definedName>
    <definedName name="__BdW76" localSheetId="9">#REF!</definedName>
    <definedName name="__BdW76">#REF!</definedName>
    <definedName name="__BdW77" localSheetId="3">#REF!</definedName>
    <definedName name="__BdW77" localSheetId="6">#REF!</definedName>
    <definedName name="__BdW77" localSheetId="9">#REF!</definedName>
    <definedName name="__BdW77">#REF!</definedName>
    <definedName name="__BdW78" localSheetId="3">#REF!</definedName>
    <definedName name="__BdW78" localSheetId="6">#REF!</definedName>
    <definedName name="__BdW78" localSheetId="9">#REF!</definedName>
    <definedName name="__BdW78">#REF!</definedName>
    <definedName name="__BdW79" localSheetId="3">#REF!</definedName>
    <definedName name="__BdW79" localSheetId="6">#REF!</definedName>
    <definedName name="__BdW79" localSheetId="9">#REF!</definedName>
    <definedName name="__BdW79">#REF!</definedName>
    <definedName name="__BDW80" localSheetId="3">#REF!</definedName>
    <definedName name="__BDW80" localSheetId="6">#REF!</definedName>
    <definedName name="__BDW80" localSheetId="9">#REF!</definedName>
    <definedName name="__BDW80">#REF!</definedName>
    <definedName name="__BDW81" localSheetId="3">#REF!</definedName>
    <definedName name="__BDW81" localSheetId="6">#REF!</definedName>
    <definedName name="__BDW81" localSheetId="9">#REF!</definedName>
    <definedName name="__BDW81">#REF!</definedName>
    <definedName name="__BDW82" localSheetId="3">#REF!</definedName>
    <definedName name="__BDW82" localSheetId="6">#REF!</definedName>
    <definedName name="__BDW82" localSheetId="9">#REF!</definedName>
    <definedName name="__BDW82">#REF!</definedName>
    <definedName name="__BDW83" localSheetId="3">#REF!</definedName>
    <definedName name="__BDW83" localSheetId="6">#REF!</definedName>
    <definedName name="__BDW83" localSheetId="9">#REF!</definedName>
    <definedName name="__BDW83">#REF!</definedName>
    <definedName name="__CON1" localSheetId="3">#REF!</definedName>
    <definedName name="__CON1" localSheetId="6">#REF!</definedName>
    <definedName name="__CON1" localSheetId="9">#REF!</definedName>
    <definedName name="__CON1">#REF!</definedName>
    <definedName name="__CON2" localSheetId="3">#REF!</definedName>
    <definedName name="__CON2" localSheetId="6">#REF!</definedName>
    <definedName name="__CON2" localSheetId="9">#REF!</definedName>
    <definedName name="__CON2">#REF!</definedName>
    <definedName name="__IntlFixup">1</definedName>
    <definedName name="__ph1">[1]NPV!$B$40</definedName>
    <definedName name="__st12" localSheetId="3">#REF!</definedName>
    <definedName name="__st12" localSheetId="6">#REF!</definedName>
    <definedName name="__st12" localSheetId="9">#REF!</definedName>
    <definedName name="__st12" localSheetId="10">#REF!</definedName>
    <definedName name="__st12" localSheetId="11">#REF!</definedName>
    <definedName name="__st12" localSheetId="12">#REF!</definedName>
    <definedName name="__st12">#REF!</definedName>
    <definedName name="__sw1" localSheetId="3">#REF!</definedName>
    <definedName name="__sw1" localSheetId="6">#REF!</definedName>
    <definedName name="__sw1" localSheetId="9">#REF!</definedName>
    <definedName name="__sw1" localSheetId="10">#REF!</definedName>
    <definedName name="__sw1" localSheetId="11">#REF!</definedName>
    <definedName name="__sw1" localSheetId="12">#REF!</definedName>
    <definedName name="__sw1">#REF!</definedName>
    <definedName name="__sw2" localSheetId="3">#REF!</definedName>
    <definedName name="__sw2" localSheetId="6">#REF!</definedName>
    <definedName name="__sw2" localSheetId="9">#REF!</definedName>
    <definedName name="__sw2" localSheetId="10">#REF!</definedName>
    <definedName name="__sw2" localSheetId="11">#REF!</definedName>
    <definedName name="__sw2" localSheetId="12">#REF!</definedName>
    <definedName name="__sw2">#REF!</definedName>
    <definedName name="__sw3" localSheetId="3">#REF!</definedName>
    <definedName name="__sw3" localSheetId="6">#REF!</definedName>
    <definedName name="__sw3" localSheetId="9">#REF!</definedName>
    <definedName name="__sw3">#REF!</definedName>
    <definedName name="__sw4" localSheetId="3">#REF!</definedName>
    <definedName name="__sw4" localSheetId="6">#REF!</definedName>
    <definedName name="__sw4" localSheetId="9">#REF!</definedName>
    <definedName name="__sw4">#REF!</definedName>
    <definedName name="__sw5" localSheetId="3">#REF!</definedName>
    <definedName name="__sw5" localSheetId="6">#REF!</definedName>
    <definedName name="__sw5" localSheetId="9">#REF!</definedName>
    <definedName name="__sw5">#REF!</definedName>
    <definedName name="__sw6" localSheetId="3">#REF!</definedName>
    <definedName name="__sw6" localSheetId="6">#REF!</definedName>
    <definedName name="__sw6" localSheetId="9">#REF!</definedName>
    <definedName name="__sw6">#REF!</definedName>
    <definedName name="__sw7" localSheetId="3">#REF!</definedName>
    <definedName name="__sw7" localSheetId="6">#REF!</definedName>
    <definedName name="__sw7" localSheetId="9">#REF!</definedName>
    <definedName name="__sw7">#REF!</definedName>
    <definedName name="__sw8" localSheetId="3">#REF!</definedName>
    <definedName name="__sw8" localSheetId="6">#REF!</definedName>
    <definedName name="__sw8" localSheetId="9">#REF!</definedName>
    <definedName name="__sw8">#REF!</definedName>
    <definedName name="_1000A01">#N/A</definedName>
    <definedName name="_2.1Boholes_and_pump_Stations2" localSheetId="3">#REF!</definedName>
    <definedName name="_2.1Boholes_and_pump_Stations2" localSheetId="4">#REF!</definedName>
    <definedName name="_2.1Boholes_and_pump_Stations2" localSheetId="6">#REF!</definedName>
    <definedName name="_2.1Boholes_and_pump_Stations2" localSheetId="7">#REF!</definedName>
    <definedName name="_2.1Boholes_and_pump_Stations2" localSheetId="9">#REF!</definedName>
    <definedName name="_2.1Boholes_and_pump_Stations2" localSheetId="10">#REF!</definedName>
    <definedName name="_2.1Boholes_and_pump_Stations2" localSheetId="11">#REF!</definedName>
    <definedName name="_2.1Boholes_and_pump_Stations2" localSheetId="12">#REF!</definedName>
    <definedName name="_2.1Boholes_and_pump_Stations2">#REF!</definedName>
    <definedName name="_B1" localSheetId="3">#REF!</definedName>
    <definedName name="_B1" localSheetId="6">#REF!</definedName>
    <definedName name="_B1" localSheetId="9">#REF!</definedName>
    <definedName name="_B1" localSheetId="10">#REF!</definedName>
    <definedName name="_B1" localSheetId="11">#REF!</definedName>
    <definedName name="_B1" localSheetId="12">#REF!</definedName>
    <definedName name="_B1">#REF!</definedName>
    <definedName name="_B100" localSheetId="3">#REF!</definedName>
    <definedName name="_B100" localSheetId="6">#REF!</definedName>
    <definedName name="_B100" localSheetId="9">#REF!</definedName>
    <definedName name="_B100">#REF!</definedName>
    <definedName name="_B100000" localSheetId="3">#REF!</definedName>
    <definedName name="_B100000" localSheetId="6">#REF!</definedName>
    <definedName name="_B100000" localSheetId="9">#REF!</definedName>
    <definedName name="_B100000">#REF!</definedName>
    <definedName name="_B1000000" localSheetId="3">#REF!</definedName>
    <definedName name="_B1000000" localSheetId="6">#REF!</definedName>
    <definedName name="_B1000000" localSheetId="9">#REF!</definedName>
    <definedName name="_B1000000">#REF!</definedName>
    <definedName name="_B100001" localSheetId="3">#REF!</definedName>
    <definedName name="_B100001" localSheetId="6">#REF!</definedName>
    <definedName name="_B100001" localSheetId="9">#REF!</definedName>
    <definedName name="_B100001">#REF!</definedName>
    <definedName name="_B2" localSheetId="3">#REF!</definedName>
    <definedName name="_B2" localSheetId="6">#REF!</definedName>
    <definedName name="_B2" localSheetId="9">#REF!</definedName>
    <definedName name="_B2">#REF!</definedName>
    <definedName name="_B990000" localSheetId="3">#REF!</definedName>
    <definedName name="_B990000" localSheetId="6">#REF!</definedName>
    <definedName name="_B990000" localSheetId="9">#REF!</definedName>
    <definedName name="_B990000">#REF!</definedName>
    <definedName name="_BdW01" localSheetId="3">#REF!</definedName>
    <definedName name="_BdW01" localSheetId="6">#REF!</definedName>
    <definedName name="_BdW01" localSheetId="9">#REF!</definedName>
    <definedName name="_BdW01">#REF!</definedName>
    <definedName name="_BdW02" localSheetId="3">#REF!</definedName>
    <definedName name="_BdW02" localSheetId="6">#REF!</definedName>
    <definedName name="_BdW02" localSheetId="9">#REF!</definedName>
    <definedName name="_BdW02">#REF!</definedName>
    <definedName name="_BdW03" localSheetId="3">#REF!</definedName>
    <definedName name="_BdW03" localSheetId="6">#REF!</definedName>
    <definedName name="_BdW03" localSheetId="9">#REF!</definedName>
    <definedName name="_BdW03">#REF!</definedName>
    <definedName name="_BdW04" localSheetId="3">#REF!</definedName>
    <definedName name="_BdW04" localSheetId="6">#REF!</definedName>
    <definedName name="_BdW04" localSheetId="9">#REF!</definedName>
    <definedName name="_BdW04">#REF!</definedName>
    <definedName name="_BdW05" localSheetId="3">#REF!</definedName>
    <definedName name="_BdW05" localSheetId="6">#REF!</definedName>
    <definedName name="_BdW05" localSheetId="9">#REF!</definedName>
    <definedName name="_BdW05">#REF!</definedName>
    <definedName name="_BdW06" localSheetId="3">#REF!</definedName>
    <definedName name="_BdW06" localSheetId="6">#REF!</definedName>
    <definedName name="_BdW06" localSheetId="9">#REF!</definedName>
    <definedName name="_BdW06">#REF!</definedName>
    <definedName name="_BdW07" localSheetId="3">#REF!</definedName>
    <definedName name="_BdW07" localSheetId="6">#REF!</definedName>
    <definedName name="_BdW07" localSheetId="9">#REF!</definedName>
    <definedName name="_BdW07">#REF!</definedName>
    <definedName name="_BdW08" localSheetId="3">#REF!</definedName>
    <definedName name="_BdW08" localSheetId="6">#REF!</definedName>
    <definedName name="_BdW08" localSheetId="9">#REF!</definedName>
    <definedName name="_BdW08">#REF!</definedName>
    <definedName name="_BdW09" localSheetId="3">#REF!</definedName>
    <definedName name="_BdW09" localSheetId="6">#REF!</definedName>
    <definedName name="_BdW09" localSheetId="9">#REF!</definedName>
    <definedName name="_BdW09">#REF!</definedName>
    <definedName name="_BdW10" localSheetId="3">#REF!</definedName>
    <definedName name="_BdW10" localSheetId="6">#REF!</definedName>
    <definedName name="_BdW10" localSheetId="9">#REF!</definedName>
    <definedName name="_BdW10">#REF!</definedName>
    <definedName name="_BdW11" localSheetId="3">#REF!</definedName>
    <definedName name="_BdW11" localSheetId="6">#REF!</definedName>
    <definedName name="_BdW11" localSheetId="9">#REF!</definedName>
    <definedName name="_BdW11">#REF!</definedName>
    <definedName name="_BdW12" localSheetId="3">#REF!</definedName>
    <definedName name="_BdW12" localSheetId="6">#REF!</definedName>
    <definedName name="_BdW12" localSheetId="9">#REF!</definedName>
    <definedName name="_BdW12">#REF!</definedName>
    <definedName name="_BdW13" localSheetId="3">#REF!</definedName>
    <definedName name="_BdW13" localSheetId="6">#REF!</definedName>
    <definedName name="_BdW13" localSheetId="9">#REF!</definedName>
    <definedName name="_BdW13">#REF!</definedName>
    <definedName name="_BdW14" localSheetId="3">#REF!</definedName>
    <definedName name="_BdW14" localSheetId="6">#REF!</definedName>
    <definedName name="_BdW14" localSheetId="9">#REF!</definedName>
    <definedName name="_BdW14">#REF!</definedName>
    <definedName name="_BdW15" localSheetId="3">#REF!</definedName>
    <definedName name="_BdW15" localSheetId="6">#REF!</definedName>
    <definedName name="_BdW15" localSheetId="9">#REF!</definedName>
    <definedName name="_BdW15">#REF!</definedName>
    <definedName name="_BdW16" localSheetId="3">#REF!</definedName>
    <definedName name="_BdW16" localSheetId="6">#REF!</definedName>
    <definedName name="_BdW16" localSheetId="9">#REF!</definedName>
    <definedName name="_BdW16">#REF!</definedName>
    <definedName name="_BdW17" localSheetId="3">#REF!</definedName>
    <definedName name="_BdW17" localSheetId="6">#REF!</definedName>
    <definedName name="_BdW17" localSheetId="9">#REF!</definedName>
    <definedName name="_BdW17">#REF!</definedName>
    <definedName name="_BdW18" localSheetId="3">#REF!</definedName>
    <definedName name="_BdW18" localSheetId="6">#REF!</definedName>
    <definedName name="_BdW18" localSheetId="9">#REF!</definedName>
    <definedName name="_BdW18">#REF!</definedName>
    <definedName name="_BdW19" localSheetId="3">#REF!</definedName>
    <definedName name="_BdW19" localSheetId="6">#REF!</definedName>
    <definedName name="_BdW19" localSheetId="9">#REF!</definedName>
    <definedName name="_BdW19">#REF!</definedName>
    <definedName name="_BdW20" localSheetId="3">#REF!</definedName>
    <definedName name="_BdW20" localSheetId="6">#REF!</definedName>
    <definedName name="_BdW20" localSheetId="9">#REF!</definedName>
    <definedName name="_BdW20">#REF!</definedName>
    <definedName name="_BdW21" localSheetId="3">#REF!</definedName>
    <definedName name="_BdW21" localSheetId="6">#REF!</definedName>
    <definedName name="_BdW21" localSheetId="9">#REF!</definedName>
    <definedName name="_BdW21">#REF!</definedName>
    <definedName name="_BdW22" localSheetId="3">#REF!</definedName>
    <definedName name="_BdW22" localSheetId="6">#REF!</definedName>
    <definedName name="_BdW22" localSheetId="9">#REF!</definedName>
    <definedName name="_BdW22">#REF!</definedName>
    <definedName name="_Bdw2222" localSheetId="3">#REF!</definedName>
    <definedName name="_Bdw2222" localSheetId="6">#REF!</definedName>
    <definedName name="_Bdw2222" localSheetId="9">#REF!</definedName>
    <definedName name="_Bdw2222">#REF!</definedName>
    <definedName name="_BdW23" localSheetId="3">#REF!</definedName>
    <definedName name="_BdW23" localSheetId="6">#REF!</definedName>
    <definedName name="_BdW23" localSheetId="9">#REF!</definedName>
    <definedName name="_BdW23">#REF!</definedName>
    <definedName name="_BdW24" localSheetId="3">#REF!</definedName>
    <definedName name="_BdW24" localSheetId="6">#REF!</definedName>
    <definedName name="_BdW24" localSheetId="9">#REF!</definedName>
    <definedName name="_BdW24">#REF!</definedName>
    <definedName name="_BdW25" localSheetId="3">#REF!</definedName>
    <definedName name="_BdW25" localSheetId="6">#REF!</definedName>
    <definedName name="_BdW25" localSheetId="9">#REF!</definedName>
    <definedName name="_BdW25">#REF!</definedName>
    <definedName name="_BdW26" localSheetId="3">#REF!</definedName>
    <definedName name="_BdW26" localSheetId="6">#REF!</definedName>
    <definedName name="_BdW26" localSheetId="9">#REF!</definedName>
    <definedName name="_BdW26">#REF!</definedName>
    <definedName name="_BdW27" localSheetId="3">#REF!</definedName>
    <definedName name="_BdW27" localSheetId="6">#REF!</definedName>
    <definedName name="_BdW27" localSheetId="9">#REF!</definedName>
    <definedName name="_BdW27">#REF!</definedName>
    <definedName name="_BdW28" localSheetId="3">#REF!</definedName>
    <definedName name="_BdW28" localSheetId="6">#REF!</definedName>
    <definedName name="_BdW28" localSheetId="9">#REF!</definedName>
    <definedName name="_BdW28">#REF!</definedName>
    <definedName name="_BdW29" localSheetId="3">#REF!</definedName>
    <definedName name="_BdW29" localSheetId="6">#REF!</definedName>
    <definedName name="_BdW29" localSheetId="9">#REF!</definedName>
    <definedName name="_BdW29">#REF!</definedName>
    <definedName name="_BdW30" localSheetId="3">#REF!</definedName>
    <definedName name="_BdW30" localSheetId="6">#REF!</definedName>
    <definedName name="_BdW30" localSheetId="9">#REF!</definedName>
    <definedName name="_BdW30">#REF!</definedName>
    <definedName name="_BdW31" localSheetId="3">#REF!</definedName>
    <definedName name="_BdW31" localSheetId="6">#REF!</definedName>
    <definedName name="_BdW31" localSheetId="9">#REF!</definedName>
    <definedName name="_BdW31">#REF!</definedName>
    <definedName name="_BdW32" localSheetId="3">#REF!</definedName>
    <definedName name="_BdW32" localSheetId="6">#REF!</definedName>
    <definedName name="_BdW32" localSheetId="9">#REF!</definedName>
    <definedName name="_BdW32">#REF!</definedName>
    <definedName name="_BdW33" localSheetId="3">#REF!</definedName>
    <definedName name="_BdW33" localSheetId="6">#REF!</definedName>
    <definedName name="_BdW33" localSheetId="9">#REF!</definedName>
    <definedName name="_BdW33">#REF!</definedName>
    <definedName name="_BdW34" localSheetId="3">#REF!</definedName>
    <definedName name="_BdW34" localSheetId="6">#REF!</definedName>
    <definedName name="_BdW34" localSheetId="9">#REF!</definedName>
    <definedName name="_BdW34">#REF!</definedName>
    <definedName name="_BdW35" localSheetId="3">#REF!</definedName>
    <definedName name="_BdW35" localSheetId="6">#REF!</definedName>
    <definedName name="_BdW35" localSheetId="9">#REF!</definedName>
    <definedName name="_BdW35">#REF!</definedName>
    <definedName name="_BdW36" localSheetId="3">#REF!</definedName>
    <definedName name="_BdW36" localSheetId="6">#REF!</definedName>
    <definedName name="_BdW36" localSheetId="9">#REF!</definedName>
    <definedName name="_BdW36">#REF!</definedName>
    <definedName name="_BdW37" localSheetId="3">#REF!</definedName>
    <definedName name="_BdW37" localSheetId="6">#REF!</definedName>
    <definedName name="_BdW37" localSheetId="9">#REF!</definedName>
    <definedName name="_BdW37">#REF!</definedName>
    <definedName name="_BdW38" localSheetId="3">#REF!</definedName>
    <definedName name="_BdW38" localSheetId="6">#REF!</definedName>
    <definedName name="_BdW38" localSheetId="9">#REF!</definedName>
    <definedName name="_BdW38">#REF!</definedName>
    <definedName name="_BdW39" localSheetId="3">#REF!</definedName>
    <definedName name="_BdW39" localSheetId="6">#REF!</definedName>
    <definedName name="_BdW39" localSheetId="9">#REF!</definedName>
    <definedName name="_BdW39">#REF!</definedName>
    <definedName name="_BdW40" localSheetId="3">#REF!</definedName>
    <definedName name="_BdW40" localSheetId="6">#REF!</definedName>
    <definedName name="_BdW40" localSheetId="9">#REF!</definedName>
    <definedName name="_BdW40">#REF!</definedName>
    <definedName name="_BdW41" localSheetId="3">#REF!</definedName>
    <definedName name="_BdW41" localSheetId="6">#REF!</definedName>
    <definedName name="_BdW41" localSheetId="9">#REF!</definedName>
    <definedName name="_BdW41">#REF!</definedName>
    <definedName name="_BdW42" localSheetId="3">#REF!</definedName>
    <definedName name="_BdW42" localSheetId="6">#REF!</definedName>
    <definedName name="_BdW42" localSheetId="9">#REF!</definedName>
    <definedName name="_BdW42">#REF!</definedName>
    <definedName name="_BdW43" localSheetId="3">#REF!</definedName>
    <definedName name="_BdW43" localSheetId="6">#REF!</definedName>
    <definedName name="_BdW43" localSheetId="9">#REF!</definedName>
    <definedName name="_BdW43">#REF!</definedName>
    <definedName name="_BdW44" localSheetId="3">#REF!</definedName>
    <definedName name="_BdW44" localSheetId="6">#REF!</definedName>
    <definedName name="_BdW44" localSheetId="9">#REF!</definedName>
    <definedName name="_BdW44">#REF!</definedName>
    <definedName name="_BdW45" localSheetId="3">#REF!</definedName>
    <definedName name="_BdW45" localSheetId="6">#REF!</definedName>
    <definedName name="_BdW45" localSheetId="9">#REF!</definedName>
    <definedName name="_BdW45">#REF!</definedName>
    <definedName name="_BdW46" localSheetId="3">#REF!</definedName>
    <definedName name="_BdW46" localSheetId="6">#REF!</definedName>
    <definedName name="_BdW46" localSheetId="9">#REF!</definedName>
    <definedName name="_BdW46">#REF!</definedName>
    <definedName name="_BdW47" localSheetId="3">#REF!</definedName>
    <definedName name="_BdW47" localSheetId="6">#REF!</definedName>
    <definedName name="_BdW47" localSheetId="9">#REF!</definedName>
    <definedName name="_BdW47">#REF!</definedName>
    <definedName name="_BdW48" localSheetId="3">#REF!</definedName>
    <definedName name="_BdW48" localSheetId="6">#REF!</definedName>
    <definedName name="_BdW48" localSheetId="9">#REF!</definedName>
    <definedName name="_BdW48">#REF!</definedName>
    <definedName name="_BdW49" localSheetId="3">#REF!</definedName>
    <definedName name="_BdW49" localSheetId="6">#REF!</definedName>
    <definedName name="_BdW49" localSheetId="9">#REF!</definedName>
    <definedName name="_BdW49">#REF!</definedName>
    <definedName name="_BdW50" localSheetId="3">#REF!</definedName>
    <definedName name="_BdW50" localSheetId="6">#REF!</definedName>
    <definedName name="_BdW50" localSheetId="9">#REF!</definedName>
    <definedName name="_BdW50">#REF!</definedName>
    <definedName name="_BdW51" localSheetId="3">#REF!</definedName>
    <definedName name="_BdW51" localSheetId="6">#REF!</definedName>
    <definedName name="_BdW51" localSheetId="9">#REF!</definedName>
    <definedName name="_BdW51">#REF!</definedName>
    <definedName name="_BdW52" localSheetId="3">#REF!</definedName>
    <definedName name="_BdW52" localSheetId="6">#REF!</definedName>
    <definedName name="_BdW52" localSheetId="9">#REF!</definedName>
    <definedName name="_BdW52">#REF!</definedName>
    <definedName name="_BdW53" localSheetId="3">#REF!</definedName>
    <definedName name="_BdW53" localSheetId="6">#REF!</definedName>
    <definedName name="_BdW53" localSheetId="9">#REF!</definedName>
    <definedName name="_BdW53">#REF!</definedName>
    <definedName name="_BdW54" localSheetId="3">#REF!</definedName>
    <definedName name="_BdW54" localSheetId="6">#REF!</definedName>
    <definedName name="_BdW54" localSheetId="9">#REF!</definedName>
    <definedName name="_BdW54">#REF!</definedName>
    <definedName name="_BdW55" localSheetId="3">#REF!</definedName>
    <definedName name="_BdW55" localSheetId="6">#REF!</definedName>
    <definedName name="_BdW55" localSheetId="9">#REF!</definedName>
    <definedName name="_BdW55">#REF!</definedName>
    <definedName name="_BdW56" localSheetId="3">#REF!</definedName>
    <definedName name="_BdW56" localSheetId="6">#REF!</definedName>
    <definedName name="_BdW56" localSheetId="9">#REF!</definedName>
    <definedName name="_BdW56">#REF!</definedName>
    <definedName name="_BdW57" localSheetId="3">#REF!</definedName>
    <definedName name="_BdW57" localSheetId="6">#REF!</definedName>
    <definedName name="_BdW57" localSheetId="9">#REF!</definedName>
    <definedName name="_BdW57">#REF!</definedName>
    <definedName name="_BdW58" localSheetId="3">#REF!</definedName>
    <definedName name="_BdW58" localSheetId="6">#REF!</definedName>
    <definedName name="_BdW58" localSheetId="9">#REF!</definedName>
    <definedName name="_BdW58">#REF!</definedName>
    <definedName name="_BdW59" localSheetId="3">#REF!</definedName>
    <definedName name="_BdW59" localSheetId="6">#REF!</definedName>
    <definedName name="_BdW59" localSheetId="9">#REF!</definedName>
    <definedName name="_BdW59">#REF!</definedName>
    <definedName name="_BdW60" localSheetId="3">#REF!</definedName>
    <definedName name="_BdW60" localSheetId="6">#REF!</definedName>
    <definedName name="_BdW60" localSheetId="9">#REF!</definedName>
    <definedName name="_BdW60">#REF!</definedName>
    <definedName name="_BdW61" localSheetId="3">#REF!</definedName>
    <definedName name="_BdW61" localSheetId="6">#REF!</definedName>
    <definedName name="_BdW61" localSheetId="9">#REF!</definedName>
    <definedName name="_BdW61">#REF!</definedName>
    <definedName name="_BdW62" localSheetId="3">#REF!</definedName>
    <definedName name="_BdW62" localSheetId="6">#REF!</definedName>
    <definedName name="_BdW62" localSheetId="9">#REF!</definedName>
    <definedName name="_BdW62">#REF!</definedName>
    <definedName name="_BdW63" localSheetId="3">#REF!</definedName>
    <definedName name="_BdW63" localSheetId="6">#REF!</definedName>
    <definedName name="_BdW63" localSheetId="9">#REF!</definedName>
    <definedName name="_BdW63">#REF!</definedName>
    <definedName name="_BdW64" localSheetId="3">#REF!</definedName>
    <definedName name="_BdW64" localSheetId="6">#REF!</definedName>
    <definedName name="_BdW64" localSheetId="9">#REF!</definedName>
    <definedName name="_BdW64">#REF!</definedName>
    <definedName name="_BdW65" localSheetId="3">#REF!</definedName>
    <definedName name="_BdW65" localSheetId="6">#REF!</definedName>
    <definedName name="_BdW65" localSheetId="9">#REF!</definedName>
    <definedName name="_BdW65">#REF!</definedName>
    <definedName name="_BdW66" localSheetId="3">#REF!</definedName>
    <definedName name="_BdW66" localSheetId="6">#REF!</definedName>
    <definedName name="_BdW66" localSheetId="9">#REF!</definedName>
    <definedName name="_BdW66">#REF!</definedName>
    <definedName name="_BdW68" localSheetId="3">#REF!</definedName>
    <definedName name="_BdW68" localSheetId="6">#REF!</definedName>
    <definedName name="_BdW68" localSheetId="9">#REF!</definedName>
    <definedName name="_BdW68">#REF!</definedName>
    <definedName name="_BdW69" localSheetId="3">#REF!</definedName>
    <definedName name="_BdW69" localSheetId="6">#REF!</definedName>
    <definedName name="_BdW69" localSheetId="9">#REF!</definedName>
    <definedName name="_BdW69">#REF!</definedName>
    <definedName name="_BdW70" localSheetId="3">#REF!</definedName>
    <definedName name="_BdW70" localSheetId="6">#REF!</definedName>
    <definedName name="_BdW70" localSheetId="9">#REF!</definedName>
    <definedName name="_BdW70">#REF!</definedName>
    <definedName name="_BdW71" localSheetId="3">#REF!</definedName>
    <definedName name="_BdW71" localSheetId="6">#REF!</definedName>
    <definedName name="_BdW71" localSheetId="9">#REF!</definedName>
    <definedName name="_BdW71">#REF!</definedName>
    <definedName name="_BdW72" localSheetId="3">#REF!</definedName>
    <definedName name="_BdW72" localSheetId="6">#REF!</definedName>
    <definedName name="_BdW72" localSheetId="9">#REF!</definedName>
    <definedName name="_BdW72">#REF!</definedName>
    <definedName name="_BdW73" localSheetId="3">#REF!</definedName>
    <definedName name="_BdW73" localSheetId="6">#REF!</definedName>
    <definedName name="_BdW73" localSheetId="9">#REF!</definedName>
    <definedName name="_BdW73">#REF!</definedName>
    <definedName name="_BdW74" localSheetId="3">#REF!</definedName>
    <definedName name="_BdW74" localSheetId="6">#REF!</definedName>
    <definedName name="_BdW74" localSheetId="9">#REF!</definedName>
    <definedName name="_BdW74">#REF!</definedName>
    <definedName name="_BdW75" localSheetId="3">#REF!</definedName>
    <definedName name="_BdW75" localSheetId="6">#REF!</definedName>
    <definedName name="_BdW75" localSheetId="9">#REF!</definedName>
    <definedName name="_BdW75">#REF!</definedName>
    <definedName name="_BdW76" localSheetId="3">#REF!</definedName>
    <definedName name="_BdW76" localSheetId="6">#REF!</definedName>
    <definedName name="_BdW76" localSheetId="9">#REF!</definedName>
    <definedName name="_BdW76">#REF!</definedName>
    <definedName name="_BdW77" localSheetId="3">#REF!</definedName>
    <definedName name="_BdW77" localSheetId="6">#REF!</definedName>
    <definedName name="_BdW77" localSheetId="9">#REF!</definedName>
    <definedName name="_BdW77">#REF!</definedName>
    <definedName name="_BdW78" localSheetId="3">#REF!</definedName>
    <definedName name="_BdW78" localSheetId="6">#REF!</definedName>
    <definedName name="_BdW78" localSheetId="9">#REF!</definedName>
    <definedName name="_BdW78">#REF!</definedName>
    <definedName name="_BdW79" localSheetId="3">#REF!</definedName>
    <definedName name="_BdW79" localSheetId="6">#REF!</definedName>
    <definedName name="_BdW79" localSheetId="9">#REF!</definedName>
    <definedName name="_BdW79">#REF!</definedName>
    <definedName name="_BDW80" localSheetId="3">#REF!</definedName>
    <definedName name="_BDW80" localSheetId="6">#REF!</definedName>
    <definedName name="_BDW80" localSheetId="9">#REF!</definedName>
    <definedName name="_BDW80">#REF!</definedName>
    <definedName name="_BDW81" localSheetId="3">#REF!</definedName>
    <definedName name="_BDW81" localSheetId="6">#REF!</definedName>
    <definedName name="_BDW81" localSheetId="9">#REF!</definedName>
    <definedName name="_BDW81">#REF!</definedName>
    <definedName name="_BDW82" localSheetId="3">#REF!</definedName>
    <definedName name="_BDW82" localSheetId="6">#REF!</definedName>
    <definedName name="_BDW82" localSheetId="9">#REF!</definedName>
    <definedName name="_BDW82">#REF!</definedName>
    <definedName name="_BDW83" localSheetId="3">#REF!</definedName>
    <definedName name="_BDW83" localSheetId="6">#REF!</definedName>
    <definedName name="_BDW83" localSheetId="9">#REF!</definedName>
    <definedName name="_BDW83">#REF!</definedName>
    <definedName name="_CON1" localSheetId="3">#REF!</definedName>
    <definedName name="_CON1" localSheetId="6">#REF!</definedName>
    <definedName name="_CON1" localSheetId="9">#REF!</definedName>
    <definedName name="_CON1">#REF!</definedName>
    <definedName name="_CON2" localSheetId="3">#REF!</definedName>
    <definedName name="_CON2" localSheetId="6">#REF!</definedName>
    <definedName name="_CON2" localSheetId="9">#REF!</definedName>
    <definedName name="_CON2">#REF!</definedName>
    <definedName name="_dia100">[7]RATES!$C$80</definedName>
    <definedName name="_dia50">[7]RATES!$C$81</definedName>
    <definedName name="_Fill" hidden="1">'[8]train cash'!$A$22:$A$49</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11" hidden="1">#REF!</definedName>
    <definedName name="_xlnm._FilterDatabase" localSheetId="12" hidden="1">#REF!</definedName>
    <definedName name="_xlnm._FilterDatabase" hidden="1">#REF!</definedName>
    <definedName name="_FilterDatabase_1" localSheetId="3" hidden="1">#REF!</definedName>
    <definedName name="_FilterDatabase_1" localSheetId="6" hidden="1">#REF!</definedName>
    <definedName name="_FilterDatabase_1" localSheetId="9" hidden="1">#REF!</definedName>
    <definedName name="_FilterDatabase_1" localSheetId="10" hidden="1">#REF!</definedName>
    <definedName name="_FilterDatabase_1" localSheetId="11" hidden="1">#REF!</definedName>
    <definedName name="_FilterDatabase_1" localSheetId="12" hidden="1">#REF!</definedName>
    <definedName name="_FilterDatabase_1" hidden="1">#REF!</definedName>
    <definedName name="_Key1" hidden="1">'[4]1'!$A$20</definedName>
    <definedName name="_MatInverse_In" localSheetId="3">#REF!</definedName>
    <definedName name="_MatInverse_In" localSheetId="6">#REF!</definedName>
    <definedName name="_MatInverse_In" localSheetId="9">#REF!</definedName>
    <definedName name="_MatInverse_In" localSheetId="10">#REF!</definedName>
    <definedName name="_MatInverse_In" localSheetId="11">#REF!</definedName>
    <definedName name="_MatInverse_In" localSheetId="12">#REF!</definedName>
    <definedName name="_MatInverse_In">#REF!</definedName>
    <definedName name="_Order1" hidden="1">255</definedName>
    <definedName name="_Order2" hidden="1">0</definedName>
    <definedName name="_Parse_In" localSheetId="9" hidden="1">[9]PriceSummary!#REF!</definedName>
    <definedName name="_Parse_In" localSheetId="10" hidden="1">[9]PriceSummary!#REF!</definedName>
    <definedName name="_Parse_In" localSheetId="11" hidden="1">[9]PriceSummary!#REF!</definedName>
    <definedName name="_Parse_In" localSheetId="12" hidden="1">[9]PriceSummary!#REF!</definedName>
    <definedName name="_Parse_In" hidden="1">[9]PriceSummary!#REF!</definedName>
    <definedName name="_Parse_Out" localSheetId="3" hidden="1">#REF!</definedName>
    <definedName name="_Parse_Out" localSheetId="6" hidden="1">#REF!</definedName>
    <definedName name="_Parse_Out" localSheetId="9" hidden="1">#REF!</definedName>
    <definedName name="_Parse_Out" localSheetId="10" hidden="1">#REF!</definedName>
    <definedName name="_Parse_Out" localSheetId="11" hidden="1">#REF!</definedName>
    <definedName name="_Parse_Out" localSheetId="12" hidden="1">#REF!</definedName>
    <definedName name="_Parse_Out" hidden="1">#REF!</definedName>
    <definedName name="_ph1">[1]NPV!$B$40</definedName>
    <definedName name="_Sort" hidden="1">'[4]1'!$A$20:$I$33</definedName>
    <definedName name="_st12" localSheetId="3">#REF!</definedName>
    <definedName name="_st12" localSheetId="6">#REF!</definedName>
    <definedName name="_st12" localSheetId="9">#REF!</definedName>
    <definedName name="_st12" localSheetId="10">#REF!</definedName>
    <definedName name="_st12" localSheetId="11">#REF!</definedName>
    <definedName name="_st12" localSheetId="12">#REF!</definedName>
    <definedName name="_st12">#REF!</definedName>
    <definedName name="_sw1" localSheetId="3">#REF!</definedName>
    <definedName name="_sw1" localSheetId="6">#REF!</definedName>
    <definedName name="_sw1" localSheetId="9">#REF!</definedName>
    <definedName name="_sw1" localSheetId="10">#REF!</definedName>
    <definedName name="_sw1" localSheetId="11">#REF!</definedName>
    <definedName name="_sw1" localSheetId="12">#REF!</definedName>
    <definedName name="_sw1">#REF!</definedName>
    <definedName name="_sw2" localSheetId="3">#REF!</definedName>
    <definedName name="_sw2" localSheetId="6">#REF!</definedName>
    <definedName name="_sw2" localSheetId="9">#REF!</definedName>
    <definedName name="_sw2" localSheetId="10">#REF!</definedName>
    <definedName name="_sw2" localSheetId="11">#REF!</definedName>
    <definedName name="_sw2" localSheetId="12">#REF!</definedName>
    <definedName name="_sw2">#REF!</definedName>
    <definedName name="_sw3" localSheetId="3">#REF!</definedName>
    <definedName name="_sw3" localSheetId="6">#REF!</definedName>
    <definedName name="_sw3" localSheetId="9">#REF!</definedName>
    <definedName name="_sw3">#REF!</definedName>
    <definedName name="_sw4" localSheetId="3">#REF!</definedName>
    <definedName name="_sw4" localSheetId="6">#REF!</definedName>
    <definedName name="_sw4" localSheetId="9">#REF!</definedName>
    <definedName name="_sw4">#REF!</definedName>
    <definedName name="_sw5" localSheetId="3">#REF!</definedName>
    <definedName name="_sw5" localSheetId="6">#REF!</definedName>
    <definedName name="_sw5" localSheetId="9">#REF!</definedName>
    <definedName name="_sw5">#REF!</definedName>
    <definedName name="_sw6" localSheetId="3">#REF!</definedName>
    <definedName name="_sw6" localSheetId="6">#REF!</definedName>
    <definedName name="_sw6" localSheetId="9">#REF!</definedName>
    <definedName name="_sw6">#REF!</definedName>
    <definedName name="_sw7" localSheetId="3">#REF!</definedName>
    <definedName name="_sw7" localSheetId="6">#REF!</definedName>
    <definedName name="_sw7" localSheetId="9">#REF!</definedName>
    <definedName name="_sw7">#REF!</definedName>
    <definedName name="_sw8" localSheetId="3">#REF!</definedName>
    <definedName name="_sw8" localSheetId="6">#REF!</definedName>
    <definedName name="_sw8" localSheetId="9">#REF!</definedName>
    <definedName name="_sw8">#REF!</definedName>
    <definedName name="_sxe" localSheetId="3">#REF!</definedName>
    <definedName name="_sxe" localSheetId="6">#REF!</definedName>
    <definedName name="_sxe" localSheetId="9">#REF!</definedName>
    <definedName name="_sxe">#REF!</definedName>
    <definedName name="_vip2" localSheetId="3">#REF!</definedName>
    <definedName name="_vip2" localSheetId="6">#REF!</definedName>
    <definedName name="_vip2" localSheetId="9">#REF!</definedName>
    <definedName name="_vip2">#REF!</definedName>
    <definedName name="_Z" localSheetId="3">#REF!</definedName>
    <definedName name="_Z" localSheetId="6">#REF!</definedName>
    <definedName name="_Z" localSheetId="9">#REF!</definedName>
    <definedName name="_Z">#REF!</definedName>
    <definedName name="_Z100000" localSheetId="3">#REF!</definedName>
    <definedName name="_Z100000" localSheetId="6">#REF!</definedName>
    <definedName name="_Z100000" localSheetId="9">#REF!</definedName>
    <definedName name="_Z100000">#REF!</definedName>
    <definedName name="a" localSheetId="3">#REF!</definedName>
    <definedName name="a" localSheetId="6">#REF!</definedName>
    <definedName name="a" localSheetId="9">#REF!</definedName>
    <definedName name="a" localSheetId="10">#REF!</definedName>
    <definedName name="a" localSheetId="11">#REF!</definedName>
    <definedName name="a" localSheetId="12">#REF!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3">#REF!</definedName>
    <definedName name="aa" localSheetId="6">#REF!</definedName>
    <definedName name="aa" localSheetId="9">#REF!</definedName>
    <definedName name="aa" localSheetId="10">#REF!</definedName>
    <definedName name="aa" localSheetId="11">#REF!</definedName>
    <definedName name="aa" localSheetId="12">#REF!</definedName>
    <definedName name="aa">#REF!</definedName>
    <definedName name="AAA" localSheetId="3">#REF!</definedName>
    <definedName name="AAA" localSheetId="6">#REF!</definedName>
    <definedName name="AAA" localSheetId="9">#REF!</definedName>
    <definedName name="AAA" localSheetId="10">#REF!</definedName>
    <definedName name="AAA" localSheetId="11">#REF!</definedName>
    <definedName name="AAA" localSheetId="12">#REF!</definedName>
    <definedName name="AAA">#REF!</definedName>
    <definedName name="aaaa" localSheetId="3">#REF!</definedName>
    <definedName name="aaaa" localSheetId="6">#REF!</definedName>
    <definedName name="aaaa" localSheetId="9">#REF!</definedName>
    <definedName name="aaaa" localSheetId="10">#REF!</definedName>
    <definedName name="aaaa" localSheetId="11">#REF!</definedName>
    <definedName name="aaaa" localSheetId="12">#REF!</definedName>
    <definedName name="aaaa">#REF!</definedName>
    <definedName name="aaaaa" localSheetId="3">#REF!</definedName>
    <definedName name="aaaaa" localSheetId="6">#REF!</definedName>
    <definedName name="aaaaa" localSheetId="9">#REF!</definedName>
    <definedName name="aaaaa">#REF!</definedName>
    <definedName name="aaaaaaaaaa" localSheetId="3">#REF!</definedName>
    <definedName name="aaaaaaaaaa" localSheetId="6">#REF!</definedName>
    <definedName name="aaaaaaaaaa" localSheetId="9">#REF!</definedName>
    <definedName name="aaaaaaaaaa">#REF!</definedName>
    <definedName name="aaaaaaaaaaaaaaa" localSheetId="3">#REF!</definedName>
    <definedName name="aaaaaaaaaaaaaaa" localSheetId="6">#REF!</definedName>
    <definedName name="aaaaaaaaaaaaaaa" localSheetId="9">#REF!</definedName>
    <definedName name="aaaaaaaaaaaaaaa">#REF!</definedName>
    <definedName name="aadd" localSheetId="3">'[10]H2O TREATMENT PLANT SITE(4.1)'!#REF!</definedName>
    <definedName name="aadd" localSheetId="6">'[10]H2O TREATMENT PLANT SITE(4.1)'!#REF!</definedName>
    <definedName name="aadd" localSheetId="9">'[10]H2O TREATMENT PLANT SITE(4.1)'!#REF!</definedName>
    <definedName name="aadd">'[10]H2O TREATMENT PLANT SITE(4.1)'!#REF!</definedName>
    <definedName name="aah" localSheetId="3">'[10]H2O TREATMENT PLANT SITE(4.1)'!#REF!</definedName>
    <definedName name="aah" localSheetId="6">'[10]H2O TREATMENT PLANT SITE(4.1)'!#REF!</definedName>
    <definedName name="aah" localSheetId="9">'[10]H2O TREATMENT PLANT SITE(4.1)'!#REF!</definedName>
    <definedName name="aah">'[10]H2O TREATMENT PLANT SITE(4.1)'!#REF!</definedName>
    <definedName name="ab" localSheetId="3">#REF!</definedName>
    <definedName name="ab" localSheetId="6">#REF!</definedName>
    <definedName name="ab" localSheetId="9">#REF!</definedName>
    <definedName name="ab" localSheetId="10">#REF!</definedName>
    <definedName name="ab" localSheetId="11">#REF!</definedName>
    <definedName name="ab" localSheetId="12">#REF!</definedName>
    <definedName name="ab">#REF!</definedName>
    <definedName name="abc" localSheetId="3">#REF!</definedName>
    <definedName name="abc" localSheetId="6">#REF!</definedName>
    <definedName name="abc" localSheetId="9">#REF!</definedName>
    <definedName name="abc" localSheetId="10">#REF!</definedName>
    <definedName name="abc" localSheetId="11">#REF!</definedName>
    <definedName name="abc" localSheetId="12">#REF!</definedName>
    <definedName name="abc">#REF!</definedName>
    <definedName name="abcdef" localSheetId="3">#REF!</definedName>
    <definedName name="abcdef" localSheetId="6">#REF!</definedName>
    <definedName name="abcdef" localSheetId="9">#REF!</definedName>
    <definedName name="abcdef" localSheetId="10">#REF!</definedName>
    <definedName name="abcdef" localSheetId="11">#REF!</definedName>
    <definedName name="abcdef" localSheetId="12">#REF!</definedName>
    <definedName name="abcdef">#REF!</definedName>
    <definedName name="ablution" localSheetId="3">#REF!</definedName>
    <definedName name="ablution" localSheetId="6">#REF!</definedName>
    <definedName name="ablution" localSheetId="9">#REF!</definedName>
    <definedName name="ablution">#REF!</definedName>
    <definedName name="abstract" localSheetId="3">#REF!</definedName>
    <definedName name="abstract" localSheetId="6">#REF!</definedName>
    <definedName name="abstract" localSheetId="9">#REF!</definedName>
    <definedName name="abstract">#REF!</definedName>
    <definedName name="abutment" localSheetId="3">#REF!</definedName>
    <definedName name="abutment" localSheetId="6">#REF!</definedName>
    <definedName name="abutment" localSheetId="9">#REF!</definedName>
    <definedName name="abutment">#REF!</definedName>
    <definedName name="abutmentdesign" localSheetId="3">#REF!</definedName>
    <definedName name="abutmentdesign" localSheetId="6">#REF!</definedName>
    <definedName name="abutmentdesign" localSheetId="9">#REF!</definedName>
    <definedName name="abutmentdesign">#REF!</definedName>
    <definedName name="ACT" localSheetId="3">#REF!</definedName>
    <definedName name="ACT" localSheetId="6">#REF!</definedName>
    <definedName name="ACT" localSheetId="9">#REF!</definedName>
    <definedName name="ACT">#REF!</definedName>
    <definedName name="adaptors" localSheetId="3">#REF!</definedName>
    <definedName name="adaptors" localSheetId="6">#REF!</definedName>
    <definedName name="adaptors" localSheetId="9">#REF!</definedName>
    <definedName name="adaptors" localSheetId="10">#REF!</definedName>
    <definedName name="adaptors" localSheetId="11">#REF!</definedName>
    <definedName name="adaptors" localSheetId="12">#REF!</definedName>
    <definedName name="adaptors">#REF!</definedName>
    <definedName name="ADDRESS" localSheetId="3">#REF!</definedName>
    <definedName name="ADDRESS" localSheetId="6">#REF!</definedName>
    <definedName name="ADDRESS" localSheetId="9">#REF!</definedName>
    <definedName name="ADDRESS">#REF!</definedName>
    <definedName name="airvalves" localSheetId="3">#REF!</definedName>
    <definedName name="airvalves" localSheetId="6">#REF!</definedName>
    <definedName name="airvalves" localSheetId="9">#REF!</definedName>
    <definedName name="airvalves" localSheetId="10">#REF!</definedName>
    <definedName name="airvalves" localSheetId="11">#REF!</definedName>
    <definedName name="airvalves" localSheetId="12">#REF!</definedName>
    <definedName name="airvalves">#REF!</definedName>
    <definedName name="All_for_trans_insur" localSheetId="3">#REF!</definedName>
    <definedName name="All_for_trans_insur" localSheetId="6">#REF!</definedName>
    <definedName name="All_for_trans_insur" localSheetId="9">#REF!</definedName>
    <definedName name="All_for_trans_insur">#REF!</definedName>
    <definedName name="ALL_for_trans_insur_1" localSheetId="3">#REF!</definedName>
    <definedName name="ALL_for_trans_insur_1" localSheetId="6">#REF!</definedName>
    <definedName name="ALL_for_trans_insur_1" localSheetId="9">#REF!</definedName>
    <definedName name="ALL_for_trans_insur_1">#REF!</definedName>
    <definedName name="All_Item" localSheetId="3">#REF!</definedName>
    <definedName name="All_Item" localSheetId="6">#REF!</definedName>
    <definedName name="All_Item" localSheetId="9">#REF!</definedName>
    <definedName name="All_Item">#REF!</definedName>
    <definedName name="ALLDIMS" localSheetId="3">#REF!</definedName>
    <definedName name="ALLDIMS" localSheetId="6">#REF!</definedName>
    <definedName name="ALLDIMS" localSheetId="9">#REF!</definedName>
    <definedName name="ALLDIMS">#REF!</definedName>
    <definedName name="ALPIN">#N/A</definedName>
    <definedName name="ALPJYOU">#N/A</definedName>
    <definedName name="ALPTOI">#N/A</definedName>
    <definedName name="ame" localSheetId="3">#REF!</definedName>
    <definedName name="ame" localSheetId="6">#REF!</definedName>
    <definedName name="ame" localSheetId="9">#REF!</definedName>
    <definedName name="ame" localSheetId="10">#REF!</definedName>
    <definedName name="ame" localSheetId="11">#REF!</definedName>
    <definedName name="ame" localSheetId="12">#REF!</definedName>
    <definedName name="ame">#REF!</definedName>
    <definedName name="ANALYSIS" localSheetId="1" hidden="1">{"'List1'!$A$1:$J$73"}</definedName>
    <definedName name="ANALYSIS" localSheetId="3" hidden="1">{"'List1'!$A$1:$J$73"}</definedName>
    <definedName name="ANALYSIS" localSheetId="4" hidden="1">{"'List1'!$A$1:$J$73"}</definedName>
    <definedName name="ANALYSIS" localSheetId="5" hidden="1">{"'List1'!$A$1:$J$73"}</definedName>
    <definedName name="ANALYSIS" localSheetId="6" hidden="1">{"'List1'!$A$1:$J$73"}</definedName>
    <definedName name="ANALYSIS" localSheetId="7" hidden="1">{"'List1'!$A$1:$J$73"}</definedName>
    <definedName name="ANALYSIS" localSheetId="8" hidden="1">{"'List1'!$A$1:$J$73"}</definedName>
    <definedName name="ANALYSIS" localSheetId="9" hidden="1">{"'List1'!$A$1:$J$73"}</definedName>
    <definedName name="ANALYSIS" localSheetId="10" hidden="1">{"'List1'!$A$1:$J$73"}</definedName>
    <definedName name="ANALYSIS" localSheetId="11" hidden="1">{"'List1'!$A$1:$J$73"}</definedName>
    <definedName name="ANALYSIS" localSheetId="12" hidden="1">{"'List1'!$A$1:$J$73"}</definedName>
    <definedName name="ANALYSIS" hidden="1">{"'List1'!$A$1:$J$73"}</definedName>
    <definedName name="ANIVELSTORE">#REF!</definedName>
    <definedName name="antiicpated" localSheetId="3">#REF!</definedName>
    <definedName name="antiicpated" localSheetId="6">#REF!</definedName>
    <definedName name="antiicpated" localSheetId="9">#REF!</definedName>
    <definedName name="antiicpated">#REF!</definedName>
    <definedName name="app_q" localSheetId="3">#REF!</definedName>
    <definedName name="app_q" localSheetId="6">#REF!</definedName>
    <definedName name="app_q" localSheetId="9">#REF!</definedName>
    <definedName name="app_q">#REF!</definedName>
    <definedName name="appndx" localSheetId="3">#REF!</definedName>
    <definedName name="appndx" localSheetId="6">#REF!</definedName>
    <definedName name="appndx" localSheetId="9">#REF!</definedName>
    <definedName name="appndx">#REF!</definedName>
    <definedName name="apporx_quants" localSheetId="3">#REF!</definedName>
    <definedName name="apporx_quants" localSheetId="6">#REF!</definedName>
    <definedName name="apporx_quants" localSheetId="9">#REF!</definedName>
    <definedName name="apporx_quants">#REF!</definedName>
    <definedName name="approach" localSheetId="3">#REF!</definedName>
    <definedName name="approach" localSheetId="6">#REF!</definedName>
    <definedName name="approach" localSheetId="9">#REF!</definedName>
    <definedName name="approach">#REF!</definedName>
    <definedName name="aqs" localSheetId="3">#REF!</definedName>
    <definedName name="aqs" localSheetId="6">#REF!</definedName>
    <definedName name="aqs" localSheetId="9">#REF!</definedName>
    <definedName name="aqs">#REF!</definedName>
    <definedName name="aqsww" localSheetId="3">#REF!</definedName>
    <definedName name="aqsww" localSheetId="6">#REF!</definedName>
    <definedName name="aqsww" localSheetId="9">#REF!</definedName>
    <definedName name="aqsww">#REF!</definedName>
    <definedName name="AQWE" localSheetId="1">{#N/A,#N/A,FALSE,"mpph1";#N/A,#N/A,FALSE,"mpmseb";#N/A,#N/A,FALSE,"mpph2"}</definedName>
    <definedName name="AQWE" localSheetId="3">{#N/A,#N/A,FALSE,"mpph1";#N/A,#N/A,FALSE,"mpmseb";#N/A,#N/A,FALSE,"mpph2"}</definedName>
    <definedName name="AQWE" localSheetId="4">{#N/A,#N/A,FALSE,"mpph1";#N/A,#N/A,FALSE,"mpmseb";#N/A,#N/A,FALSE,"mpph2"}</definedName>
    <definedName name="AQWE" localSheetId="5">{#N/A,#N/A,FALSE,"mpph1";#N/A,#N/A,FALSE,"mpmseb";#N/A,#N/A,FALSE,"mpph2"}</definedName>
    <definedName name="AQWE" localSheetId="6">{#N/A,#N/A,FALSE,"mpph1";#N/A,#N/A,FALSE,"mpmseb";#N/A,#N/A,FALSE,"mpph2"}</definedName>
    <definedName name="AQWE" localSheetId="7">{#N/A,#N/A,FALSE,"mpph1";#N/A,#N/A,FALSE,"mpmseb";#N/A,#N/A,FALSE,"mpph2"}</definedName>
    <definedName name="AQWE" localSheetId="8">{#N/A,#N/A,FALSE,"mpph1";#N/A,#N/A,FALSE,"mpmseb";#N/A,#N/A,FALSE,"mpph2"}</definedName>
    <definedName name="AQWE" localSheetId="9">{#N/A,#N/A,FALSE,"mpph1";#N/A,#N/A,FALSE,"mpmseb";#N/A,#N/A,FALSE,"mpph2"}</definedName>
    <definedName name="AQWE" localSheetId="10">{#N/A,#N/A,FALSE,"mpph1";#N/A,#N/A,FALSE,"mpmseb";#N/A,#N/A,FALSE,"mpph2"}</definedName>
    <definedName name="AQWE" localSheetId="11">{#N/A,#N/A,FALSE,"mpph1";#N/A,#N/A,FALSE,"mpmseb";#N/A,#N/A,FALSE,"mpph2"}</definedName>
    <definedName name="AQWE" localSheetId="12">{#N/A,#N/A,FALSE,"mpph1";#N/A,#N/A,FALSE,"mpmseb";#N/A,#N/A,FALSE,"mpph2"}</definedName>
    <definedName name="AQWE">{#N/A,#N/A,FALSE,"mpph1";#N/A,#N/A,FALSE,"mpmseb";#N/A,#N/A,FALSE,"mpph2"}</definedName>
    <definedName name="asa" localSheetId="10">'[11]H2O TREATMENT PLANT SITE(4.1)'!#REF!</definedName>
    <definedName name="asa" localSheetId="11">'[11]H2O TREATMENT PLANT SITE(4.1)'!#REF!</definedName>
    <definedName name="asa" localSheetId="12">'[11]H2O TREATMENT PLANT SITE(4.1)'!#REF!</definedName>
    <definedName name="asa">'[12]H2O TREATMENT PLANT SITE(4.1)'!#REF!</definedName>
    <definedName name="asb" localSheetId="3">#REF!</definedName>
    <definedName name="asb" localSheetId="6">#REF!</definedName>
    <definedName name="asb" localSheetId="9">#REF!</definedName>
    <definedName name="asb" localSheetId="10">#REF!</definedName>
    <definedName name="asb" localSheetId="11">#REF!</definedName>
    <definedName name="asb" localSheetId="12">#REF!</definedName>
    <definedName name="asb">#REF!</definedName>
    <definedName name="asd" localSheetId="3">#REF!</definedName>
    <definedName name="asd" localSheetId="6">#REF!</definedName>
    <definedName name="asd" localSheetId="9">#REF!</definedName>
    <definedName name="asd" localSheetId="10">#REF!</definedName>
    <definedName name="asd" localSheetId="11">#REF!</definedName>
    <definedName name="asd" localSheetId="12">#REF!</definedName>
    <definedName name="asd">#REF!</definedName>
    <definedName name="asdf">[13]PASSIVE!$C$13</definedName>
    <definedName name="ase" localSheetId="3">#REF!</definedName>
    <definedName name="ase" localSheetId="6">#REF!</definedName>
    <definedName name="ase" localSheetId="9">#REF!</definedName>
    <definedName name="ase" localSheetId="10">#REF!</definedName>
    <definedName name="ase" localSheetId="11">#REF!</definedName>
    <definedName name="ase" localSheetId="12">#REF!</definedName>
    <definedName name="ase">#REF!</definedName>
    <definedName name="aserr" localSheetId="3">#REF!</definedName>
    <definedName name="aserr" localSheetId="6">#REF!</definedName>
    <definedName name="aserr" localSheetId="9">#REF!</definedName>
    <definedName name="aserr" localSheetId="10">#REF!</definedName>
    <definedName name="aserr" localSheetId="11">#REF!</definedName>
    <definedName name="aserr" localSheetId="12">#REF!</definedName>
    <definedName name="aserr">#REF!</definedName>
    <definedName name="asfd" localSheetId="3">#REF!</definedName>
    <definedName name="asfd" localSheetId="6">#REF!</definedName>
    <definedName name="asfd" localSheetId="9">#REF!</definedName>
    <definedName name="asfd" localSheetId="10">#REF!</definedName>
    <definedName name="asfd" localSheetId="11">#REF!</definedName>
    <definedName name="asfd" localSheetId="12">#REF!</definedName>
    <definedName name="asfd">#REF!</definedName>
    <definedName name="asss" localSheetId="3">#REF!</definedName>
    <definedName name="asss" localSheetId="6">#REF!</definedName>
    <definedName name="asss" localSheetId="9">#REF!</definedName>
    <definedName name="asss">#REF!</definedName>
    <definedName name="assss" localSheetId="1" hidden="1">{"'List1'!$A$1:$J$73"}</definedName>
    <definedName name="assss" localSheetId="3" hidden="1">{"'List1'!$A$1:$J$73"}</definedName>
    <definedName name="assss" localSheetId="4" hidden="1">{"'List1'!$A$1:$J$73"}</definedName>
    <definedName name="assss" localSheetId="5" hidden="1">{"'List1'!$A$1:$J$73"}</definedName>
    <definedName name="assss" localSheetId="6" hidden="1">{"'List1'!$A$1:$J$73"}</definedName>
    <definedName name="assss" localSheetId="7" hidden="1">{"'List1'!$A$1:$J$73"}</definedName>
    <definedName name="assss" localSheetId="8" hidden="1">{"'List1'!$A$1:$J$73"}</definedName>
    <definedName name="assss" localSheetId="9" hidden="1">{"'List1'!$A$1:$J$73"}</definedName>
    <definedName name="assss" localSheetId="10" hidden="1">{"'List1'!$A$1:$J$73"}</definedName>
    <definedName name="assss" localSheetId="11" hidden="1">{"'List1'!$A$1:$J$73"}</definedName>
    <definedName name="assss" localSheetId="12" hidden="1">{"'List1'!$A$1:$J$73"}</definedName>
    <definedName name="assss" hidden="1">{"'List1'!$A$1:$J$73"}</definedName>
    <definedName name="Assumed_Yard_Connection_Growth_Rate" localSheetId="3">#REF!</definedName>
    <definedName name="Assumed_Yard_Connection_Growth_Rate" localSheetId="6">#REF!</definedName>
    <definedName name="Assumed_Yard_Connection_Growth_Rate" localSheetId="9">#REF!</definedName>
    <definedName name="Assumed_Yard_Connection_Growth_Rate" localSheetId="10">#REF!</definedName>
    <definedName name="Assumed_Yard_Connection_Growth_Rate" localSheetId="11">#REF!</definedName>
    <definedName name="Assumed_Yard_Connection_Growth_Rate" localSheetId="12">#REF!</definedName>
    <definedName name="Assumed_Yard_Connection_Growth_Rate">#REF!</definedName>
    <definedName name="autonum" localSheetId="3">#REF!</definedName>
    <definedName name="autonum" localSheetId="6">#REF!</definedName>
    <definedName name="autonum" localSheetId="9">#REF!</definedName>
    <definedName name="autonum">#REF!</definedName>
    <definedName name="awaaaw" localSheetId="9">[14]Summary!#REF!</definedName>
    <definedName name="awaaaw" localSheetId="10">[15]Summary!#REF!</definedName>
    <definedName name="awaaaw" localSheetId="11">[15]Summary!#REF!</definedName>
    <definedName name="awaaaw" localSheetId="12">[15]Summary!#REF!</definedName>
    <definedName name="awaaaw">[14]Summary!#REF!</definedName>
    <definedName name="AWS" localSheetId="3">#REF!</definedName>
    <definedName name="AWS" localSheetId="6">#REF!</definedName>
    <definedName name="AWS" localSheetId="9">#REF!</definedName>
    <definedName name="AWS" localSheetId="10">#REF!</definedName>
    <definedName name="AWS" localSheetId="11">#REF!</definedName>
    <definedName name="AWS" localSheetId="12">#REF!</definedName>
    <definedName name="AWS">#REF!</definedName>
    <definedName name="b" localSheetId="3">#REF!</definedName>
    <definedName name="b" localSheetId="6">#REF!</definedName>
    <definedName name="b" localSheetId="9">#REF!</definedName>
    <definedName name="b" localSheetId="10">#REF!</definedName>
    <definedName name="b" localSheetId="11">#REF!</definedName>
    <definedName name="b" localSheetId="12">#REF!</definedName>
    <definedName name="b">#REF!</definedName>
    <definedName name="B.T.Abstract" localSheetId="3">#REF!</definedName>
    <definedName name="B.T.Abstract" localSheetId="6">#REF!</definedName>
    <definedName name="B.T.Abstract" localSheetId="9">#REF!</definedName>
    <definedName name="B.T.Abstract">#REF!</definedName>
    <definedName name="BADWE" localSheetId="1">{#N/A,#N/A,FALSE,"mpph1";#N/A,#N/A,FALSE,"mpmseb";#N/A,#N/A,FALSE,"mpph2"}</definedName>
    <definedName name="BADWE" localSheetId="3">{#N/A,#N/A,FALSE,"mpph1";#N/A,#N/A,FALSE,"mpmseb";#N/A,#N/A,FALSE,"mpph2"}</definedName>
    <definedName name="BADWE" localSheetId="4">{#N/A,#N/A,FALSE,"mpph1";#N/A,#N/A,FALSE,"mpmseb";#N/A,#N/A,FALSE,"mpph2"}</definedName>
    <definedName name="BADWE" localSheetId="5">{#N/A,#N/A,FALSE,"mpph1";#N/A,#N/A,FALSE,"mpmseb";#N/A,#N/A,FALSE,"mpph2"}</definedName>
    <definedName name="BADWE" localSheetId="6">{#N/A,#N/A,FALSE,"mpph1";#N/A,#N/A,FALSE,"mpmseb";#N/A,#N/A,FALSE,"mpph2"}</definedName>
    <definedName name="BADWE" localSheetId="7">{#N/A,#N/A,FALSE,"mpph1";#N/A,#N/A,FALSE,"mpmseb";#N/A,#N/A,FALSE,"mpph2"}</definedName>
    <definedName name="BADWE" localSheetId="8">{#N/A,#N/A,FALSE,"mpph1";#N/A,#N/A,FALSE,"mpmseb";#N/A,#N/A,FALSE,"mpph2"}</definedName>
    <definedName name="BADWE" localSheetId="9">{#N/A,#N/A,FALSE,"mpph1";#N/A,#N/A,FALSE,"mpmseb";#N/A,#N/A,FALSE,"mpph2"}</definedName>
    <definedName name="BADWE" localSheetId="10">{#N/A,#N/A,FALSE,"mpph1";#N/A,#N/A,FALSE,"mpmseb";#N/A,#N/A,FALSE,"mpph2"}</definedName>
    <definedName name="BADWE" localSheetId="11">{#N/A,#N/A,FALSE,"mpph1";#N/A,#N/A,FALSE,"mpmseb";#N/A,#N/A,FALSE,"mpph2"}</definedName>
    <definedName name="BADWE" localSheetId="12">{#N/A,#N/A,FALSE,"mpph1";#N/A,#N/A,FALSE,"mpmseb";#N/A,#N/A,FALSE,"mpph2"}</definedName>
    <definedName name="BADWE">{#N/A,#N/A,FALSE,"mpph1";#N/A,#N/A,FALSE,"mpmseb";#N/A,#N/A,FALSE,"mpph2"}</definedName>
    <definedName name="bb">#REF!</definedName>
    <definedName name="bbbb" localSheetId="9">[14]Summary!#REF!</definedName>
    <definedName name="bbbb" localSheetId="10">[15]Summary!#REF!</definedName>
    <definedName name="bbbb" localSheetId="11">[15]Summary!#REF!</definedName>
    <definedName name="bbbb" localSheetId="12">[15]Summary!#REF!</definedName>
    <definedName name="bbbb">[14]Summary!#REF!</definedName>
    <definedName name="BC" localSheetId="3">#REF!</definedName>
    <definedName name="BC" localSheetId="6">#REF!</definedName>
    <definedName name="BC" localSheetId="9">#REF!</definedName>
    <definedName name="BC" localSheetId="10">#REF!</definedName>
    <definedName name="BC" localSheetId="11">#REF!</definedName>
    <definedName name="BC" localSheetId="12">#REF!</definedName>
    <definedName name="BC">#REF!</definedName>
    <definedName name="BdW67i" localSheetId="3">#REF!</definedName>
    <definedName name="BdW67i" localSheetId="6">#REF!</definedName>
    <definedName name="BdW67i" localSheetId="9">#REF!</definedName>
    <definedName name="BdW67i" localSheetId="10">#REF!</definedName>
    <definedName name="BdW67i" localSheetId="11">#REF!</definedName>
    <definedName name="BdW67i" localSheetId="12">#REF!</definedName>
    <definedName name="BdW67i">#REF!</definedName>
    <definedName name="BdW67ii" localSheetId="3">#REF!</definedName>
    <definedName name="BdW67ii" localSheetId="6">#REF!</definedName>
    <definedName name="BdW67ii" localSheetId="9">#REF!</definedName>
    <definedName name="BdW67ii" localSheetId="10">#REF!</definedName>
    <definedName name="BdW67ii" localSheetId="11">#REF!</definedName>
    <definedName name="BdW67ii" localSheetId="12">#REF!</definedName>
    <definedName name="BdW67ii">#REF!</definedName>
    <definedName name="BdW67iii" localSheetId="3">#REF!</definedName>
    <definedName name="BdW67iii" localSheetId="6">#REF!</definedName>
    <definedName name="BdW67iii" localSheetId="9">#REF!</definedName>
    <definedName name="BdW67iii">#REF!</definedName>
    <definedName name="Beams" localSheetId="3">#REF!</definedName>
    <definedName name="Beams" localSheetId="6">#REF!</definedName>
    <definedName name="Beams" localSheetId="9">#REF!</definedName>
    <definedName name="Beams">#REF!</definedName>
    <definedName name="Beg_Bal" localSheetId="3">#REF!</definedName>
    <definedName name="Beg_Bal" localSheetId="6">#REF!</definedName>
    <definedName name="Beg_Bal" localSheetId="9">#REF!</definedName>
    <definedName name="Beg_Bal">#REF!</definedName>
    <definedName name="bends" localSheetId="3">#REF!</definedName>
    <definedName name="bends" localSheetId="6">#REF!</definedName>
    <definedName name="bends" localSheetId="9">#REF!</definedName>
    <definedName name="bends" localSheetId="10">#REF!</definedName>
    <definedName name="bends" localSheetId="11">#REF!</definedName>
    <definedName name="bends" localSheetId="12">#REF!</definedName>
    <definedName name="bends">#REF!</definedName>
    <definedName name="bgfdddg" localSheetId="3">#REF!</definedName>
    <definedName name="bgfdddg" localSheetId="6">#REF!</definedName>
    <definedName name="bgfdddg" localSheetId="9">#REF!</definedName>
    <definedName name="bgfdddg">#REF!</definedName>
    <definedName name="bil" localSheetId="3">'[16]H2O TREATMENT PLANT SITE(4.1)'!#REF!</definedName>
    <definedName name="bil" localSheetId="6">'[16]H2O TREATMENT PLANT SITE(4.1)'!#REF!</definedName>
    <definedName name="bil" localSheetId="9">'[16]H2O TREATMENT PLANT SITE(4.1)'!#REF!</definedName>
    <definedName name="bil">'[16]H2O TREATMENT PLANT SITE(4.1)'!#REF!</definedName>
    <definedName name="bill22" localSheetId="3">#REF!</definedName>
    <definedName name="bill22" localSheetId="6">#REF!</definedName>
    <definedName name="bill22" localSheetId="9">#REF!</definedName>
    <definedName name="bill22" localSheetId="10">#REF!</definedName>
    <definedName name="bill22" localSheetId="11">#REF!</definedName>
    <definedName name="bill22" localSheetId="12">#REF!</definedName>
    <definedName name="bill22">#REF!</definedName>
    <definedName name="bill5" localSheetId="3">#REF!</definedName>
    <definedName name="bill5" localSheetId="6">#REF!</definedName>
    <definedName name="bill5" localSheetId="9">#REF!</definedName>
    <definedName name="bill5" localSheetId="10">#REF!</definedName>
    <definedName name="bill5" localSheetId="11">#REF!</definedName>
    <definedName name="bill5" localSheetId="12">#REF!</definedName>
    <definedName name="bill5">#REF!</definedName>
    <definedName name="BIN" localSheetId="3">#REF!</definedName>
    <definedName name="BIN" localSheetId="6">#REF!</definedName>
    <definedName name="BIN" localSheetId="9">#REF!</definedName>
    <definedName name="BIN" localSheetId="10">#REF!</definedName>
    <definedName name="BIN" localSheetId="11">#REF!</definedName>
    <definedName name="BIN" localSheetId="12">#REF!</definedName>
    <definedName name="BIN">#REF!</definedName>
    <definedName name="BIOGAS" localSheetId="3">#REF!</definedName>
    <definedName name="BIOGAS" localSheetId="6">#REF!</definedName>
    <definedName name="BIOGAS" localSheetId="9">#REF!</definedName>
    <definedName name="BIOGAS">#REF!</definedName>
    <definedName name="bix" localSheetId="3">#REF!</definedName>
    <definedName name="bix" localSheetId="6">#REF!</definedName>
    <definedName name="bix" localSheetId="9">#REF!</definedName>
    <definedName name="bix">#REF!</definedName>
    <definedName name="BKLH" localSheetId="3">#REF!</definedName>
    <definedName name="BKLH" localSheetId="6">#REF!</definedName>
    <definedName name="BKLH" localSheetId="9">#REF!</definedName>
    <definedName name="BKLH">#REF!</definedName>
    <definedName name="Bl." localSheetId="3">#REF!</definedName>
    <definedName name="Bl." localSheetId="6">#REF!</definedName>
    <definedName name="Bl." localSheetId="9">#REF!</definedName>
    <definedName name="Bl.">#REF!</definedName>
    <definedName name="blankflange" localSheetId="3">#REF!</definedName>
    <definedName name="blankflange" localSheetId="6">#REF!</definedName>
    <definedName name="blankflange" localSheetId="9">#REF!</definedName>
    <definedName name="blankflange" localSheetId="10">#REF!</definedName>
    <definedName name="blankflange" localSheetId="11">#REF!</definedName>
    <definedName name="blankflange" localSheetId="12">#REF!</definedName>
    <definedName name="blankflange">#REF!</definedName>
    <definedName name="BLOC" localSheetId="3">#REF!</definedName>
    <definedName name="BLOC" localSheetId="6">#REF!</definedName>
    <definedName name="BLOC" localSheetId="9">#REF!</definedName>
    <definedName name="BLOC">#REF!</definedName>
    <definedName name="block" localSheetId="3">#REF!</definedName>
    <definedName name="block" localSheetId="6">#REF!</definedName>
    <definedName name="block" localSheetId="9">#REF!</definedName>
    <definedName name="block">#REF!</definedName>
    <definedName name="boq">#N/A</definedName>
    <definedName name="bore" localSheetId="3">'[10]H2O TREATMENT PLANT SITE(4.1)'!#REF!</definedName>
    <definedName name="bore" localSheetId="6">'[10]H2O TREATMENT PLANT SITE(4.1)'!#REF!</definedName>
    <definedName name="bore" localSheetId="9">'[10]H2O TREATMENT PLANT SITE(4.1)'!#REF!</definedName>
    <definedName name="bore">'[10]H2O TREATMENT PLANT SITE(4.1)'!#REF!</definedName>
    <definedName name="borehole" localSheetId="3">#REF!</definedName>
    <definedName name="borehole" localSheetId="6">#REF!</definedName>
    <definedName name="borehole" localSheetId="9">#REF!</definedName>
    <definedName name="borehole" localSheetId="10">#REF!</definedName>
    <definedName name="borehole" localSheetId="11">#REF!</definedName>
    <definedName name="borehole" localSheetId="12">#REF!</definedName>
    <definedName name="borehole">#REF!</definedName>
    <definedName name="BSIWhichPageSetup" hidden="1">1</definedName>
    <definedName name="BSIWhichPageSetup_0" hidden="1">"0þ"</definedName>
    <definedName name="build_up">#REF!</definedName>
    <definedName name="BUILDER_S__PROFIT__AND__ATTENDANCE" localSheetId="3">#REF!</definedName>
    <definedName name="BUILDER_S__PROFIT__AND__ATTENDANCE" localSheetId="6">#REF!</definedName>
    <definedName name="BUILDER_S__PROFIT__AND__ATTENDANCE" localSheetId="9">#REF!</definedName>
    <definedName name="BUILDER_S__PROFIT__AND__ATTENDANCE" localSheetId="10">#REF!</definedName>
    <definedName name="BUILDER_S__PROFIT__AND__ATTENDANCE" localSheetId="11">#REF!</definedName>
    <definedName name="BUILDER_S__PROFIT__AND__ATTENDANCE" localSheetId="12">#REF!</definedName>
    <definedName name="BUILDER_S__PROFIT__AND__ATTENDANCE">#REF!</definedName>
    <definedName name="BUILDER_S__WORK__IN_CONNECTION" localSheetId="3">#REF!</definedName>
    <definedName name="BUILDER_S__WORK__IN_CONNECTION" localSheetId="6">#REF!</definedName>
    <definedName name="BUILDER_S__WORK__IN_CONNECTION" localSheetId="9">#REF!</definedName>
    <definedName name="BUILDER_S__WORK__IN_CONNECTION" localSheetId="10">#REF!</definedName>
    <definedName name="BUILDER_S__WORK__IN_CONNECTION" localSheetId="11">#REF!</definedName>
    <definedName name="BUILDER_S__WORK__IN_CONNECTION" localSheetId="12">#REF!</definedName>
    <definedName name="BUILDER_S__WORK__IN_CONNECTION">#REF!</definedName>
    <definedName name="Building">[17]Sheet3!$A$8:$A$17</definedName>
    <definedName name="butterflyvalves" localSheetId="3">#REF!</definedName>
    <definedName name="butterflyvalves" localSheetId="6">#REF!</definedName>
    <definedName name="butterflyvalves" localSheetId="9">#REF!</definedName>
    <definedName name="butterflyvalves" localSheetId="10">#REF!</definedName>
    <definedName name="butterflyvalves" localSheetId="11">#REF!</definedName>
    <definedName name="butterflyvalves" localSheetId="12">#REF!</definedName>
    <definedName name="butterflyvalves">#REF!</definedName>
    <definedName name="Bweyale" localSheetId="3">#REF!</definedName>
    <definedName name="Bweyale" localSheetId="6">#REF!</definedName>
    <definedName name="Bweyale" localSheetId="9">#REF!</definedName>
    <definedName name="Bweyale">#REF!</definedName>
    <definedName name="CAF" localSheetId="3">#REF!</definedName>
    <definedName name="CAF" localSheetId="6">#REF!</definedName>
    <definedName name="CAF" localSheetId="9">#REF!</definedName>
    <definedName name="CAF">#REF!</definedName>
    <definedName name="cafetaria" localSheetId="3">#REF!</definedName>
    <definedName name="cafetaria" localSheetId="6">#REF!</definedName>
    <definedName name="cafetaria" localSheetId="9">#REF!</definedName>
    <definedName name="cafetaria">#REF!</definedName>
    <definedName name="CalcTerm" localSheetId="3">#REF!</definedName>
    <definedName name="CalcTerm" localSheetId="6">#REF!</definedName>
    <definedName name="CalcTerm" localSheetId="9">#REF!</definedName>
    <definedName name="CalcTerm">#REF!</definedName>
    <definedName name="Carp" localSheetId="3">#REF!</definedName>
    <definedName name="Carp" localSheetId="6">#REF!</definedName>
    <definedName name="Carp" localSheetId="9">#REF!</definedName>
    <definedName name="Carp">#REF!</definedName>
    <definedName name="Category_All" localSheetId="3">#REF!</definedName>
    <definedName name="Category_All" localSheetId="6">#REF!</definedName>
    <definedName name="Category_All" localSheetId="9">#REF!</definedName>
    <definedName name="Category_All">#REF!</definedName>
    <definedName name="CATIN">#N/A</definedName>
    <definedName name="CATJYOU">#N/A</definedName>
    <definedName name="CATREC">#N/A</definedName>
    <definedName name="CATSYU">#N/A</definedName>
    <definedName name="CC" localSheetId="3">#REF!</definedName>
    <definedName name="CC" localSheetId="6">#REF!</definedName>
    <definedName name="CC" localSheetId="9">#REF!</definedName>
    <definedName name="CC" localSheetId="10">#REF!</definedName>
    <definedName name="CC" localSheetId="11">#REF!</definedName>
    <definedName name="CC" localSheetId="12">#REF!</definedName>
    <definedName name="CC">#REF!</definedName>
    <definedName name="CCC" localSheetId="3">#REF!</definedName>
    <definedName name="CCC" localSheetId="6">#REF!</definedName>
    <definedName name="CCC" localSheetId="9">#REF!</definedName>
    <definedName name="CCC" localSheetId="10">#REF!</definedName>
    <definedName name="CCC" localSheetId="11">#REF!</definedName>
    <definedName name="CCC" localSheetId="12">#REF!</definedName>
    <definedName name="CCC">#REF!</definedName>
    <definedName name="cccccc" localSheetId="3">#REF!</definedName>
    <definedName name="cccccc" localSheetId="6">#REF!</definedName>
    <definedName name="cccccc" localSheetId="9">#REF!</definedName>
    <definedName name="cccccc" localSheetId="10">#REF!</definedName>
    <definedName name="cccccc" localSheetId="11">#REF!</definedName>
    <definedName name="cccccc" localSheetId="12">#REF!</definedName>
    <definedName name="cccccc">#REF!</definedName>
    <definedName name="cd" localSheetId="3">#REF!</definedName>
    <definedName name="cd" localSheetId="6">#REF!</definedName>
    <definedName name="cd" localSheetId="9">#REF!</definedName>
    <definedName name="cd" localSheetId="10">#REF!</definedName>
    <definedName name="cd" localSheetId="11">#REF!</definedName>
    <definedName name="cd" localSheetId="12">#REF!</definedName>
    <definedName name="cd">#REF!</definedName>
    <definedName name="CEILING__FINISHES" localSheetId="3">#REF!</definedName>
    <definedName name="CEILING__FINISHES" localSheetId="6">#REF!</definedName>
    <definedName name="CEILING__FINISHES" localSheetId="9">#REF!</definedName>
    <definedName name="CEILING__FINISHES">#REF!</definedName>
    <definedName name="CEILING_FINISHES" localSheetId="3">#REF!</definedName>
    <definedName name="CEILING_FINISHES" localSheetId="6">#REF!</definedName>
    <definedName name="CEILING_FINISHES" localSheetId="9">#REF!</definedName>
    <definedName name="CEILING_FINISHES">#REF!</definedName>
    <definedName name="change" localSheetId="3">#REF!</definedName>
    <definedName name="change" localSheetId="6">#REF!</definedName>
    <definedName name="change" localSheetId="9">#REF!</definedName>
    <definedName name="change">#REF!</definedName>
    <definedName name="claim" localSheetId="3">#REF!</definedName>
    <definedName name="claim" localSheetId="6">#REF!</definedName>
    <definedName name="claim" localSheetId="9">#REF!</definedName>
    <definedName name="claim">#REF!</definedName>
    <definedName name="claims" localSheetId="3">#REF!</definedName>
    <definedName name="claims" localSheetId="6">#REF!</definedName>
    <definedName name="claims" localSheetId="9">#REF!</definedName>
    <definedName name="claims">#REF!</definedName>
    <definedName name="Clearance" localSheetId="3">#REF!</definedName>
    <definedName name="Clearance" localSheetId="6">#REF!</definedName>
    <definedName name="Clearance" localSheetId="9">#REF!</definedName>
    <definedName name="Clearance">#REF!</definedName>
    <definedName name="code" localSheetId="10">'[18]fitting rates'!$A$4:$G$223</definedName>
    <definedName name="code" localSheetId="11">'[18]fitting rates'!$A$4:$G$223</definedName>
    <definedName name="code" localSheetId="12">'[18]fitting rates'!$A$4:$G$223</definedName>
    <definedName name="code">'[19]fitting rates'!$A$4:$G$223</definedName>
    <definedName name="coeff_1" localSheetId="3">#REF!</definedName>
    <definedName name="coeff_1" localSheetId="6">#REF!</definedName>
    <definedName name="coeff_1" localSheetId="9">#REF!</definedName>
    <definedName name="coeff_1" localSheetId="10">#REF!</definedName>
    <definedName name="coeff_1" localSheetId="11">#REF!</definedName>
    <definedName name="coeff_1" localSheetId="12">#REF!</definedName>
    <definedName name="coeff_1">#REF!</definedName>
    <definedName name="coeff_sur_SINCOR" localSheetId="3">#REF!</definedName>
    <definedName name="coeff_sur_SINCOR" localSheetId="6">#REF!</definedName>
    <definedName name="coeff_sur_SINCOR" localSheetId="9">#REF!</definedName>
    <definedName name="coeff_sur_SINCOR" localSheetId="10">#REF!</definedName>
    <definedName name="coeff_sur_SINCOR" localSheetId="11">#REF!</definedName>
    <definedName name="coeff_sur_SINCOR" localSheetId="12">#REF!</definedName>
    <definedName name="coeff_sur_SINCOR">#REF!</definedName>
    <definedName name="Cofferdam" localSheetId="3">#REF!</definedName>
    <definedName name="Cofferdam" localSheetId="6">#REF!</definedName>
    <definedName name="Cofferdam" localSheetId="9">#REF!</definedName>
    <definedName name="Cofferdam" localSheetId="10">#REF!</definedName>
    <definedName name="Cofferdam" localSheetId="11">#REF!</definedName>
    <definedName name="Cofferdam" localSheetId="12">#REF!</definedName>
    <definedName name="Cofferdam">#REF!</definedName>
    <definedName name="Col_Sched" localSheetId="3">#REF!</definedName>
    <definedName name="Col_Sched" localSheetId="6">#REF!</definedName>
    <definedName name="Col_Sched" localSheetId="9">#REF!</definedName>
    <definedName name="Col_Sched">#REF!</definedName>
    <definedName name="Columns">[20]Schedules!$A$5:$E$25</definedName>
    <definedName name="Commencement">[21]Data!$C$6</definedName>
    <definedName name="COMMUNICATION__INSTALLATIONS" localSheetId="3">#REF!</definedName>
    <definedName name="COMMUNICATION__INSTALLATIONS" localSheetId="6">#REF!</definedName>
    <definedName name="COMMUNICATION__INSTALLATIONS" localSheetId="9">#REF!</definedName>
    <definedName name="COMMUNICATION__INSTALLATIONS" localSheetId="10">#REF!</definedName>
    <definedName name="COMMUNICATION__INSTALLATIONS" localSheetId="11">#REF!</definedName>
    <definedName name="COMMUNICATION__INSTALLATIONS" localSheetId="12">#REF!</definedName>
    <definedName name="COMMUNICATION__INSTALLATIONS">#REF!</definedName>
    <definedName name="Comp_ME" localSheetId="3">#REF!</definedName>
    <definedName name="Comp_ME" localSheetId="6">#REF!</definedName>
    <definedName name="Comp_ME" localSheetId="9">#REF!</definedName>
    <definedName name="Comp_ME" localSheetId="10">#REF!</definedName>
    <definedName name="Comp_ME" localSheetId="11">#REF!</definedName>
    <definedName name="Comp_ME" localSheetId="12">#REF!</definedName>
    <definedName name="Comp_ME">#REF!</definedName>
    <definedName name="COMPARISON" localSheetId="1">{#N/A,#N/A,FALSE,"mpph1";#N/A,#N/A,FALSE,"mpmseb";#N/A,#N/A,FALSE,"mpph2"}</definedName>
    <definedName name="COMPARISON" localSheetId="3">{#N/A,#N/A,FALSE,"mpph1";#N/A,#N/A,FALSE,"mpmseb";#N/A,#N/A,FALSE,"mpph2"}</definedName>
    <definedName name="COMPARISON" localSheetId="4">{#N/A,#N/A,FALSE,"mpph1";#N/A,#N/A,FALSE,"mpmseb";#N/A,#N/A,FALSE,"mpph2"}</definedName>
    <definedName name="COMPARISON" localSheetId="5">{#N/A,#N/A,FALSE,"mpph1";#N/A,#N/A,FALSE,"mpmseb";#N/A,#N/A,FALSE,"mpph2"}</definedName>
    <definedName name="COMPARISON" localSheetId="6">{#N/A,#N/A,FALSE,"mpph1";#N/A,#N/A,FALSE,"mpmseb";#N/A,#N/A,FALSE,"mpph2"}</definedName>
    <definedName name="COMPARISON" localSheetId="7">{#N/A,#N/A,FALSE,"mpph1";#N/A,#N/A,FALSE,"mpmseb";#N/A,#N/A,FALSE,"mpph2"}</definedName>
    <definedName name="COMPARISON" localSheetId="8">{#N/A,#N/A,FALSE,"mpph1";#N/A,#N/A,FALSE,"mpmseb";#N/A,#N/A,FALSE,"mpph2"}</definedName>
    <definedName name="COMPARISON" localSheetId="9">{#N/A,#N/A,FALSE,"mpph1";#N/A,#N/A,FALSE,"mpmseb";#N/A,#N/A,FALSE,"mpph2"}</definedName>
    <definedName name="COMPARISON" localSheetId="10">{#N/A,#N/A,FALSE,"mpph1";#N/A,#N/A,FALSE,"mpmseb";#N/A,#N/A,FALSE,"mpph2"}</definedName>
    <definedName name="COMPARISON" localSheetId="11">{#N/A,#N/A,FALSE,"mpph1";#N/A,#N/A,FALSE,"mpmseb";#N/A,#N/A,FALSE,"mpph2"}</definedName>
    <definedName name="COMPARISON" localSheetId="12">{#N/A,#N/A,FALSE,"mpph1";#N/A,#N/A,FALSE,"mpmseb";#N/A,#N/A,FALSE,"mpph2"}</definedName>
    <definedName name="COMPARISON">{#N/A,#N/A,FALSE,"mpph1";#N/A,#N/A,FALSE,"mpmseb";#N/A,#N/A,FALSE,"mpph2"}</definedName>
    <definedName name="CONCRETEDIMS">#REF!</definedName>
    <definedName name="CONL1" localSheetId="3">#REF!</definedName>
    <definedName name="CONL1" localSheetId="6">#REF!</definedName>
    <definedName name="CONL1" localSheetId="9">#REF!</definedName>
    <definedName name="CONL1" localSheetId="10">#REF!</definedName>
    <definedName name="CONL1" localSheetId="11">#REF!</definedName>
    <definedName name="CONL1" localSheetId="12">#REF!</definedName>
    <definedName name="CONL1">#REF!</definedName>
    <definedName name="CONP1" localSheetId="3">#REF!</definedName>
    <definedName name="CONP1" localSheetId="6">#REF!</definedName>
    <definedName name="CONP1" localSheetId="9">#REF!</definedName>
    <definedName name="CONP1" localSheetId="10">#REF!</definedName>
    <definedName name="CONP1" localSheetId="11">#REF!</definedName>
    <definedName name="CONP1" localSheetId="12">#REF!</definedName>
    <definedName name="CONP1">#REF!</definedName>
    <definedName name="Const" localSheetId="3">#REF!</definedName>
    <definedName name="Const" localSheetId="6">#REF!</definedName>
    <definedName name="Const" localSheetId="9">#REF!</definedName>
    <definedName name="Const">#REF!</definedName>
    <definedName name="consumption" localSheetId="3">#REF!</definedName>
    <definedName name="consumption" localSheetId="6">#REF!</definedName>
    <definedName name="consumption" localSheetId="9">#REF!</definedName>
    <definedName name="consumption">#REF!</definedName>
    <definedName name="Contents" localSheetId="3">#REF!</definedName>
    <definedName name="Contents" localSheetId="6">#REF!</definedName>
    <definedName name="Contents" localSheetId="9">#REF!</definedName>
    <definedName name="Contents">#REF!</definedName>
    <definedName name="Contingency">'[22]Cat A Change Control'!$A$1:$Q$48</definedName>
    <definedName name="contract_factor" localSheetId="1">direct_labour</definedName>
    <definedName name="contract_factor" localSheetId="3">direct_labour</definedName>
    <definedName name="contract_factor" localSheetId="4">direct_labour</definedName>
    <definedName name="contract_factor" localSheetId="5">[0]!direct_labour</definedName>
    <definedName name="contract_factor" localSheetId="6">[0]!direct_labour</definedName>
    <definedName name="contract_factor" localSheetId="7">direct_labour</definedName>
    <definedName name="contract_factor" localSheetId="8">[0]!direct_labour</definedName>
    <definedName name="contract_factor" localSheetId="9">[0]!direct_labour</definedName>
    <definedName name="contract_factor" localSheetId="10">direct_labour</definedName>
    <definedName name="contract_factor" localSheetId="11">[0]!direct_labour</definedName>
    <definedName name="contract_factor" localSheetId="12">[23]!direct_labour</definedName>
    <definedName name="contract_factor">direct_labour</definedName>
    <definedName name="copy_this" localSheetId="3">#REF!</definedName>
    <definedName name="copy_this" localSheetId="6">#REF!</definedName>
    <definedName name="copy_this" localSheetId="9">#REF!</definedName>
    <definedName name="copy_this" localSheetId="10">#REF!</definedName>
    <definedName name="copy_this" localSheetId="11">#REF!</definedName>
    <definedName name="copy_this" localSheetId="12">#REF!</definedName>
    <definedName name="copy_this">#REF!</definedName>
    <definedName name="COST" localSheetId="3">#REF!</definedName>
    <definedName name="COST" localSheetId="4">'Bill 3.2 - Tank 3'!#REF!</definedName>
    <definedName name="COST" localSheetId="5">#REF!</definedName>
    <definedName name="COST" localSheetId="6">#REF!</definedName>
    <definedName name="COST" localSheetId="7">'Bill 4.2 - Tank 4'!#REF!</definedName>
    <definedName name="COST" localSheetId="8">#REF!</definedName>
    <definedName name="COST" localSheetId="9">#REF!</definedName>
    <definedName name="COST" localSheetId="10">#REF!</definedName>
    <definedName name="COST" localSheetId="11">#REF!</definedName>
    <definedName name="COST" localSheetId="12">#REF!</definedName>
    <definedName name="COST">#REF!</definedName>
    <definedName name="COSTS" localSheetId="3">#REF!</definedName>
    <definedName name="COSTS" localSheetId="6">#REF!</definedName>
    <definedName name="COSTS" localSheetId="9">#REF!</definedName>
    <definedName name="COSTS">#REF!</definedName>
    <definedName name="count" localSheetId="3">#REF!</definedName>
    <definedName name="count" localSheetId="6">#REF!</definedName>
    <definedName name="count" localSheetId="9">#REF!</definedName>
    <definedName name="count">#REF!</definedName>
    <definedName name="cover" localSheetId="3">#REF!</definedName>
    <definedName name="cover" localSheetId="4">#REF!</definedName>
    <definedName name="cover" localSheetId="6">#REF!</definedName>
    <definedName name="cover" localSheetId="7">#REF!</definedName>
    <definedName name="cover" localSheetId="9">#REF!</definedName>
    <definedName name="cover" localSheetId="10">#REF!</definedName>
    <definedName name="cover" localSheetId="11">#REF!</definedName>
    <definedName name="cover" localSheetId="12">#REF!</definedName>
    <definedName name="cover">#REF!</definedName>
    <definedName name="COVERPAGE" localSheetId="3">#REF!</definedName>
    <definedName name="COVERPAGE" localSheetId="6">#REF!</definedName>
    <definedName name="COVERPAGE" localSheetId="9">#REF!</definedName>
    <definedName name="COVERPAGE">#REF!</definedName>
    <definedName name="cprop" localSheetId="3">#REF!</definedName>
    <definedName name="cprop" localSheetId="6">#REF!</definedName>
    <definedName name="cprop" localSheetId="9">#REF!</definedName>
    <definedName name="cprop">#REF!</definedName>
    <definedName name="crosssection" localSheetId="3">#REF!</definedName>
    <definedName name="crosssection" localSheetId="6">#REF!</definedName>
    <definedName name="crosssection" localSheetId="9">#REF!</definedName>
    <definedName name="crosssection">#REF!</definedName>
    <definedName name="Cum_Int" localSheetId="3">#REF!</definedName>
    <definedName name="Cum_Int" localSheetId="6">#REF!</definedName>
    <definedName name="Cum_Int" localSheetId="9">#REF!</definedName>
    <definedName name="Cum_Int">#REF!</definedName>
    <definedName name="CV" localSheetId="3">#REF!</definedName>
    <definedName name="CV" localSheetId="6">#REF!</definedName>
    <definedName name="CV" localSheetId="9">#REF!</definedName>
    <definedName name="CV">#REF!</definedName>
    <definedName name="d" localSheetId="3">#REF!</definedName>
    <definedName name="d" localSheetId="6">#REF!</definedName>
    <definedName name="d" localSheetId="9">#REF!</definedName>
    <definedName name="d" localSheetId="10">#REF!</definedName>
    <definedName name="d" localSheetId="11">#REF!</definedName>
    <definedName name="d" localSheetId="12">#REF!</definedName>
    <definedName name="d">#REF!</definedName>
    <definedName name="dan" localSheetId="3">#REF!</definedName>
    <definedName name="dan" localSheetId="6">#REF!</definedName>
    <definedName name="dan" localSheetId="9">#REF!</definedName>
    <definedName name="dan">#REF!</definedName>
    <definedName name="data" localSheetId="10">[18]list!$AG$8:$EW$23</definedName>
    <definedName name="data" localSheetId="11">[18]list!$AG$8:$EW$23</definedName>
    <definedName name="data" localSheetId="12">[18]list!$AG$8:$EW$23</definedName>
    <definedName name="data">[19]list!$AG$8:$EW$23</definedName>
    <definedName name="_xlnm.Database" localSheetId="3">#REF!</definedName>
    <definedName name="_xlnm.Database" localSheetId="6">#REF!</definedName>
    <definedName name="_xlnm.Database" localSheetId="9">#REF!</definedName>
    <definedName name="_xlnm.Database" localSheetId="10">#REF!</definedName>
    <definedName name="_xlnm.Database" localSheetId="11">#REF!</definedName>
    <definedName name="_xlnm.Database" localSheetId="12">#REF!</definedName>
    <definedName name="_xlnm.Database">#REF!</definedName>
    <definedName name="DAV" localSheetId="3">#REF!</definedName>
    <definedName name="DAV" localSheetId="6">#REF!</definedName>
    <definedName name="DAV" localSheetId="9">#REF!</definedName>
    <definedName name="DAV" localSheetId="10">#REF!</definedName>
    <definedName name="DAV" localSheetId="11">#REF!</definedName>
    <definedName name="DAV" localSheetId="12">#REF!</definedName>
    <definedName name="DAV">#REF!</definedName>
    <definedName name="DAVID" localSheetId="9">[24]VIABILITY!#REF!</definedName>
    <definedName name="DAVID" localSheetId="10">[24]VIABILITY!#REF!</definedName>
    <definedName name="DAVID" localSheetId="11">[24]VIABILITY!#REF!</definedName>
    <definedName name="DAVID" localSheetId="12">[24]VIABILITY!#REF!</definedName>
    <definedName name="DAVID">[24]VIABILITY!#REF!</definedName>
    <definedName name="DAYWORKS" localSheetId="1">{"cost",#N/A,FALSE,"B";"Sum",#N/A,FALSE,"C";"Sal1",#N/A,FALSE,"D";"Sal2",#N/A,FALSE,"D";"Mob",#N/A,FALSE,"E";"Eqpcst1",#N/A,FALSE,"F";"Eqpcst2",#N/A,FALSE,"F";"Eqpcst3",#N/A,FALSE,"F";"Est1",#N/A,FALSE,"G";"Est2",#N/A,FALSE,"G";"Fin",#N/A,FALSE,"H";"EqpCal",#N/A,FALSE,"I";"ManCal1",#N/A,FALSE,"J";"ManCal2",#N/A,FALSE,"J";"Consm",#N/A,FALSE,"L";"B O",#N/A,FALSE,"M";"S C",#N/A,FALSE,"N"}</definedName>
    <definedName name="DAYWORKS" localSheetId="3">{"cost",#N/A,FALSE,"B";"Sum",#N/A,FALSE,"C";"Sal1",#N/A,FALSE,"D";"Sal2",#N/A,FALSE,"D";"Mob",#N/A,FALSE,"E";"Eqpcst1",#N/A,FALSE,"F";"Eqpcst2",#N/A,FALSE,"F";"Eqpcst3",#N/A,FALSE,"F";"Est1",#N/A,FALSE,"G";"Est2",#N/A,FALSE,"G";"Fin",#N/A,FALSE,"H";"EqpCal",#N/A,FALSE,"I";"ManCal1",#N/A,FALSE,"J";"ManCal2",#N/A,FALSE,"J";"Consm",#N/A,FALSE,"L";"B O",#N/A,FALSE,"M";"S C",#N/A,FALSE,"N"}</definedName>
    <definedName name="DAYWORKS" localSheetId="4">{"cost",#N/A,FALSE,"B";"Sum",#N/A,FALSE,"C";"Sal1",#N/A,FALSE,"D";"Sal2",#N/A,FALSE,"D";"Mob",#N/A,FALSE,"E";"Eqpcst1",#N/A,FALSE,"F";"Eqpcst2",#N/A,FALSE,"F";"Eqpcst3",#N/A,FALSE,"F";"Est1",#N/A,FALSE,"G";"Est2",#N/A,FALSE,"G";"Fin",#N/A,FALSE,"H";"EqpCal",#N/A,FALSE,"I";"ManCal1",#N/A,FALSE,"J";"ManCal2",#N/A,FALSE,"J";"Consm",#N/A,FALSE,"L";"B O",#N/A,FALSE,"M";"S C",#N/A,FALSE,"N"}</definedName>
    <definedName name="DAYWORKS" localSheetId="5">{"cost",#N/A,FALSE,"B";"Sum",#N/A,FALSE,"C";"Sal1",#N/A,FALSE,"D";"Sal2",#N/A,FALSE,"D";"Mob",#N/A,FALSE,"E";"Eqpcst1",#N/A,FALSE,"F";"Eqpcst2",#N/A,FALSE,"F";"Eqpcst3",#N/A,FALSE,"F";"Est1",#N/A,FALSE,"G";"Est2",#N/A,FALSE,"G";"Fin",#N/A,FALSE,"H";"EqpCal",#N/A,FALSE,"I";"ManCal1",#N/A,FALSE,"J";"ManCal2",#N/A,FALSE,"J";"Consm",#N/A,FALSE,"L";"B O",#N/A,FALSE,"M";"S C",#N/A,FALSE,"N"}</definedName>
    <definedName name="DAYWORKS" localSheetId="6">{"cost",#N/A,FALSE,"B";"Sum",#N/A,FALSE,"C";"Sal1",#N/A,FALSE,"D";"Sal2",#N/A,FALSE,"D";"Mob",#N/A,FALSE,"E";"Eqpcst1",#N/A,FALSE,"F";"Eqpcst2",#N/A,FALSE,"F";"Eqpcst3",#N/A,FALSE,"F";"Est1",#N/A,FALSE,"G";"Est2",#N/A,FALSE,"G";"Fin",#N/A,FALSE,"H";"EqpCal",#N/A,FALSE,"I";"ManCal1",#N/A,FALSE,"J";"ManCal2",#N/A,FALSE,"J";"Consm",#N/A,FALSE,"L";"B O",#N/A,FALSE,"M";"S C",#N/A,FALSE,"N"}</definedName>
    <definedName name="DAYWORKS" localSheetId="7">{"cost",#N/A,FALSE,"B";"Sum",#N/A,FALSE,"C";"Sal1",#N/A,FALSE,"D";"Sal2",#N/A,FALSE,"D";"Mob",#N/A,FALSE,"E";"Eqpcst1",#N/A,FALSE,"F";"Eqpcst2",#N/A,FALSE,"F";"Eqpcst3",#N/A,FALSE,"F";"Est1",#N/A,FALSE,"G";"Est2",#N/A,FALSE,"G";"Fin",#N/A,FALSE,"H";"EqpCal",#N/A,FALSE,"I";"ManCal1",#N/A,FALSE,"J";"ManCal2",#N/A,FALSE,"J";"Consm",#N/A,FALSE,"L";"B O",#N/A,FALSE,"M";"S C",#N/A,FALSE,"N"}</definedName>
    <definedName name="DAYWORKS" localSheetId="8">{"cost",#N/A,FALSE,"B";"Sum",#N/A,FALSE,"C";"Sal1",#N/A,FALSE,"D";"Sal2",#N/A,FALSE,"D";"Mob",#N/A,FALSE,"E";"Eqpcst1",#N/A,FALSE,"F";"Eqpcst2",#N/A,FALSE,"F";"Eqpcst3",#N/A,FALSE,"F";"Est1",#N/A,FALSE,"G";"Est2",#N/A,FALSE,"G";"Fin",#N/A,FALSE,"H";"EqpCal",#N/A,FALSE,"I";"ManCal1",#N/A,FALSE,"J";"ManCal2",#N/A,FALSE,"J";"Consm",#N/A,FALSE,"L";"B O",#N/A,FALSE,"M";"S C",#N/A,FALSE,"N"}</definedName>
    <definedName name="DAYWORKS" localSheetId="9">{"cost",#N/A,FALSE,"B";"Sum",#N/A,FALSE,"C";"Sal1",#N/A,FALSE,"D";"Sal2",#N/A,FALSE,"D";"Mob",#N/A,FALSE,"E";"Eqpcst1",#N/A,FALSE,"F";"Eqpcst2",#N/A,FALSE,"F";"Eqpcst3",#N/A,FALSE,"F";"Est1",#N/A,FALSE,"G";"Est2",#N/A,FALSE,"G";"Fin",#N/A,FALSE,"H";"EqpCal",#N/A,FALSE,"I";"ManCal1",#N/A,FALSE,"J";"ManCal2",#N/A,FALSE,"J";"Consm",#N/A,FALSE,"L";"B O",#N/A,FALSE,"M";"S C",#N/A,FALSE,"N"}</definedName>
    <definedName name="DAYWORKS" localSheetId="10">{"cost",#N/A,FALSE,"B";"Sum",#N/A,FALSE,"C";"Sal1",#N/A,FALSE,"D";"Sal2",#N/A,FALSE,"D";"Mob",#N/A,FALSE,"E";"Eqpcst1",#N/A,FALSE,"F";"Eqpcst2",#N/A,FALSE,"F";"Eqpcst3",#N/A,FALSE,"F";"Est1",#N/A,FALSE,"G";"Est2",#N/A,FALSE,"G";"Fin",#N/A,FALSE,"H";"EqpCal",#N/A,FALSE,"I";"ManCal1",#N/A,FALSE,"J";"ManCal2",#N/A,FALSE,"J";"Consm",#N/A,FALSE,"L";"B O",#N/A,FALSE,"M";"S C",#N/A,FALSE,"N"}</definedName>
    <definedName name="DAYWORKS" localSheetId="11">{"cost",#N/A,FALSE,"B";"Sum",#N/A,FALSE,"C";"Sal1",#N/A,FALSE,"D";"Sal2",#N/A,FALSE,"D";"Mob",#N/A,FALSE,"E";"Eqpcst1",#N/A,FALSE,"F";"Eqpcst2",#N/A,FALSE,"F";"Eqpcst3",#N/A,FALSE,"F";"Est1",#N/A,FALSE,"G";"Est2",#N/A,FALSE,"G";"Fin",#N/A,FALSE,"H";"EqpCal",#N/A,FALSE,"I";"ManCal1",#N/A,FALSE,"J";"ManCal2",#N/A,FALSE,"J";"Consm",#N/A,FALSE,"L";"B O",#N/A,FALSE,"M";"S C",#N/A,FALSE,"N"}</definedName>
    <definedName name="DAYWORKS" localSheetId="12">{"cost",#N/A,FALSE,"B";"Sum",#N/A,FALSE,"C";"Sal1",#N/A,FALSE,"D";"Sal2",#N/A,FALSE,"D";"Mob",#N/A,FALSE,"E";"Eqpcst1",#N/A,FALSE,"F";"Eqpcst2",#N/A,FALSE,"F";"Eqpcst3",#N/A,FALSE,"F";"Est1",#N/A,FALSE,"G";"Est2",#N/A,FALSE,"G";"Fin",#N/A,FALSE,"H";"EqpCal",#N/A,FALSE,"I";"ManCal1",#N/A,FALSE,"J";"ManCal2",#N/A,FALSE,"J";"Consm",#N/A,FALSE,"L";"B O",#N/A,FALSE,"M";"S C",#N/A,FALSE,"N"}</definedName>
    <definedName name="DAYWORKS">{"cost",#N/A,FALSE,"B";"Sum",#N/A,FALSE,"C";"Sal1",#N/A,FALSE,"D";"Sal2",#N/A,FALSE,"D";"Mob",#N/A,FALSE,"E";"Eqpcst1",#N/A,FALSE,"F";"Eqpcst2",#N/A,FALSE,"F";"Eqpcst3",#N/A,FALSE,"F";"Est1",#N/A,FALSE,"G";"Est2",#N/A,FALSE,"G";"Fin",#N/A,FALSE,"H";"EqpCal",#N/A,FALSE,"I";"ManCal1",#N/A,FALSE,"J";"ManCal2",#N/A,FALSE,"J";"Consm",#N/A,FALSE,"L";"B O",#N/A,FALSE,"M";"S C",#N/A,FALSE,"N"}</definedName>
    <definedName name="DBC">#REF!</definedName>
    <definedName name="DBD" localSheetId="3">#REF!</definedName>
    <definedName name="DBD" localSheetId="6">#REF!</definedName>
    <definedName name="DBD" localSheetId="9">#REF!</definedName>
    <definedName name="DBD" localSheetId="10">#REF!</definedName>
    <definedName name="DBD" localSheetId="11">#REF!</definedName>
    <definedName name="DBD" localSheetId="12">#REF!</definedName>
    <definedName name="DBD">#REF!</definedName>
    <definedName name="DBE" localSheetId="3">#REF!</definedName>
    <definedName name="DBE" localSheetId="6">#REF!</definedName>
    <definedName name="DBE" localSheetId="9">#REF!</definedName>
    <definedName name="DBE" localSheetId="10">#REF!</definedName>
    <definedName name="DBE" localSheetId="11">#REF!</definedName>
    <definedName name="DBE" localSheetId="12">#REF!</definedName>
    <definedName name="DBE">#REF!</definedName>
    <definedName name="DBST1" localSheetId="3">#REF!</definedName>
    <definedName name="DBST1" localSheetId="6">#REF!</definedName>
    <definedName name="DBST1" localSheetId="9">#REF!</definedName>
    <definedName name="DBST1">#REF!</definedName>
    <definedName name="DBST2" localSheetId="3">#REF!</definedName>
    <definedName name="DBST2" localSheetId="6">#REF!</definedName>
    <definedName name="DBST2" localSheetId="9">#REF!</definedName>
    <definedName name="DBST2">#REF!</definedName>
    <definedName name="dcew" localSheetId="3">#REF!</definedName>
    <definedName name="dcew" localSheetId="6">#REF!</definedName>
    <definedName name="dcew" localSheetId="9">#REF!</definedName>
    <definedName name="dcew">#REF!</definedName>
    <definedName name="dd" localSheetId="3">#REF!</definedName>
    <definedName name="dd" localSheetId="6">#REF!</definedName>
    <definedName name="dd" localSheetId="9">#REF!</definedName>
    <definedName name="dd">#REF!</definedName>
    <definedName name="ddd" localSheetId="3">#REF!</definedName>
    <definedName name="ddd" localSheetId="6">#REF!</definedName>
    <definedName name="ddd" localSheetId="9">#REF!</definedName>
    <definedName name="ddd" localSheetId="10">#REF!</definedName>
    <definedName name="ddd" localSheetId="11">#REF!</definedName>
    <definedName name="ddd" localSheetId="12">#REF!</definedName>
    <definedName name="ddd">#REF!</definedName>
    <definedName name="de" localSheetId="3">#REF!</definedName>
    <definedName name="de" localSheetId="6">#REF!</definedName>
    <definedName name="de" localSheetId="9">#REF!</definedName>
    <definedName name="de">#REF!</definedName>
    <definedName name="ded" localSheetId="3">#REF!</definedName>
    <definedName name="ded" localSheetId="6">#REF!</definedName>
    <definedName name="ded" localSheetId="9">#REF!</definedName>
    <definedName name="ded">#REF!</definedName>
    <definedName name="dedr" localSheetId="3">#REF!</definedName>
    <definedName name="dedr" localSheetId="6">#REF!</definedName>
    <definedName name="dedr" localSheetId="9">#REF!</definedName>
    <definedName name="dedr">#REF!</definedName>
    <definedName name="der" localSheetId="3">#REF!</definedName>
    <definedName name="der" localSheetId="6">#REF!</definedName>
    <definedName name="der" localSheetId="9">#REF!</definedName>
    <definedName name="der">#REF!</definedName>
    <definedName name="descuento_philips">'[25]00_Main Prices List'!$I$82</definedName>
    <definedName name="DescuentoSneider">'[25]00_Main Prices List'!$I$107</definedName>
    <definedName name="Design" localSheetId="3">#REF!</definedName>
    <definedName name="Design" localSheetId="6">#REF!</definedName>
    <definedName name="Design" localSheetId="9">#REF!</definedName>
    <definedName name="Design" localSheetId="10">#REF!</definedName>
    <definedName name="Design" localSheetId="11">#REF!</definedName>
    <definedName name="Design" localSheetId="12">#REF!</definedName>
    <definedName name="Design">#REF!</definedName>
    <definedName name="dfddffd" localSheetId="3">#REF!</definedName>
    <definedName name="dfddffd" localSheetId="6">#REF!</definedName>
    <definedName name="dfddffd" localSheetId="9">#REF!</definedName>
    <definedName name="dfddffd" localSheetId="10">#REF!</definedName>
    <definedName name="dfddffd" localSheetId="11">#REF!</definedName>
    <definedName name="dfddffd" localSheetId="12">#REF!</definedName>
    <definedName name="dfddffd">#REF!</definedName>
    <definedName name="DFDF" localSheetId="3">#REF!</definedName>
    <definedName name="DFDF" localSheetId="6">#REF!</definedName>
    <definedName name="DFDF" localSheetId="9">#REF!</definedName>
    <definedName name="DFDF">#REF!</definedName>
    <definedName name="dfg" localSheetId="3">#REF!</definedName>
    <definedName name="dfg" localSheetId="6">#REF!</definedName>
    <definedName name="dfg" localSheetId="9">#REF!</definedName>
    <definedName name="dfg">#REF!</definedName>
    <definedName name="dfghgf" localSheetId="3">#REF!</definedName>
    <definedName name="dfghgf" localSheetId="6">#REF!</definedName>
    <definedName name="dfghgf" localSheetId="9">#REF!</definedName>
    <definedName name="dfghgf">#REF!</definedName>
    <definedName name="DFlange" localSheetId="3">#REF!</definedName>
    <definedName name="DFlange" localSheetId="6">#REF!</definedName>
    <definedName name="DFlange" localSheetId="9">#REF!</definedName>
    <definedName name="DFlange" localSheetId="10">#REF!</definedName>
    <definedName name="DFlange" localSheetId="11">#REF!</definedName>
    <definedName name="DFlange" localSheetId="12">#REF!</definedName>
    <definedName name="DFlange">#REF!</definedName>
    <definedName name="dfr" localSheetId="3">#REF!</definedName>
    <definedName name="dfr" localSheetId="6">#REF!</definedName>
    <definedName name="dfr" localSheetId="9">#REF!</definedName>
    <definedName name="dfr">#REF!</definedName>
    <definedName name="dfrggg" localSheetId="3">#REF!</definedName>
    <definedName name="dfrggg" localSheetId="6">#REF!</definedName>
    <definedName name="dfrggg" localSheetId="9">#REF!</definedName>
    <definedName name="dfrggg">#REF!</definedName>
    <definedName name="dgr" localSheetId="3">#REF!</definedName>
    <definedName name="dgr" localSheetId="6">#REF!</definedName>
    <definedName name="dgr" localSheetId="9">#REF!</definedName>
    <definedName name="dgr">#REF!</definedName>
    <definedName name="dhdhdhd" localSheetId="3">#REF!</definedName>
    <definedName name="dhdhdhd" localSheetId="6">#REF!</definedName>
    <definedName name="dhdhdhd" localSheetId="9">#REF!</definedName>
    <definedName name="dhdhdhd" localSheetId="10">#REF!</definedName>
    <definedName name="dhdhdhd" localSheetId="11">#REF!</definedName>
    <definedName name="dhdhdhd" localSheetId="12">#REF!</definedName>
    <definedName name="dhdhdhd">#REF!</definedName>
    <definedName name="direct_labour">1</definedName>
    <definedName name="Disaster" localSheetId="3">#REF!</definedName>
    <definedName name="Disaster" localSheetId="6">#REF!</definedName>
    <definedName name="Disaster" localSheetId="9">#REF!</definedName>
    <definedName name="Disaster" localSheetId="10">#REF!</definedName>
    <definedName name="Disaster" localSheetId="11">#REF!</definedName>
    <definedName name="Disaster" localSheetId="12">#REF!</definedName>
    <definedName name="Disaster">#REF!</definedName>
    <definedName name="Discount_Rate">[26]Model!$C$3</definedName>
    <definedName name="DISPOSAL__INSTALLATIONS" localSheetId="3">#REF!</definedName>
    <definedName name="DISPOSAL__INSTALLATIONS" localSheetId="6">#REF!</definedName>
    <definedName name="DISPOSAL__INSTALLATIONS" localSheetId="9">#REF!</definedName>
    <definedName name="DISPOSAL__INSTALLATIONS" localSheetId="10">#REF!</definedName>
    <definedName name="DISPOSAL__INSTALLATIONS" localSheetId="11">#REF!</definedName>
    <definedName name="DISPOSAL__INSTALLATIONS" localSheetId="12">#REF!</definedName>
    <definedName name="DISPOSAL__INSTALLATIONS">#REF!</definedName>
    <definedName name="dollar_rate">1800</definedName>
    <definedName name="DoorWindow" localSheetId="3">#REF!</definedName>
    <definedName name="DoorWindow" localSheetId="6">#REF!</definedName>
    <definedName name="DoorWindow" localSheetId="9">#REF!</definedName>
    <definedName name="DoorWindow" localSheetId="10">#REF!</definedName>
    <definedName name="DoorWindow" localSheetId="11">#REF!</definedName>
    <definedName name="DoorWindow" localSheetId="12">#REF!</definedName>
    <definedName name="DoorWindow">#REF!</definedName>
    <definedName name="doubleb">[7]RATES!$C$52</definedName>
    <definedName name="dQ" localSheetId="3">#REF!</definedName>
    <definedName name="dQ" localSheetId="6">#REF!</definedName>
    <definedName name="dQ" localSheetId="9">#REF!</definedName>
    <definedName name="dQ" localSheetId="10">#REF!</definedName>
    <definedName name="dQ" localSheetId="11">#REF!</definedName>
    <definedName name="dQ" localSheetId="12">#REF!</definedName>
    <definedName name="dQ">#REF!</definedName>
    <definedName name="dr">#N/A</definedName>
    <definedName name="DRAINAGE" localSheetId="3">#REF!</definedName>
    <definedName name="DRAINAGE" localSheetId="6">#REF!</definedName>
    <definedName name="DRAINAGE" localSheetId="9">#REF!</definedName>
    <definedName name="DRAINAGE" localSheetId="10">#REF!</definedName>
    <definedName name="DRAINAGE" localSheetId="11">#REF!</definedName>
    <definedName name="DRAINAGE" localSheetId="12">#REF!</definedName>
    <definedName name="DRAINAGE">#REF!</definedName>
    <definedName name="drawing" localSheetId="3">#REF!</definedName>
    <definedName name="drawing" localSheetId="6">#REF!</definedName>
    <definedName name="drawing" localSheetId="9">#REF!</definedName>
    <definedName name="drawing" localSheetId="10">#REF!</definedName>
    <definedName name="drawing" localSheetId="11">#REF!</definedName>
    <definedName name="drawing" localSheetId="12">#REF!</definedName>
    <definedName name="drawing">#REF!</definedName>
    <definedName name="DS" localSheetId="3">#REF!</definedName>
    <definedName name="DS" localSheetId="6">#REF!</definedName>
    <definedName name="DS" localSheetId="9">#REF!</definedName>
    <definedName name="DS" localSheetId="10">#REF!</definedName>
    <definedName name="DS" localSheetId="11">#REF!</definedName>
    <definedName name="DS" localSheetId="12">#REF!</definedName>
    <definedName name="DS">#REF!</definedName>
    <definedName name="dsa" localSheetId="3">#REF!</definedName>
    <definedName name="dsa" localSheetId="6">#REF!</definedName>
    <definedName name="dsa" localSheetId="9">#REF!</definedName>
    <definedName name="dsa">#REF!</definedName>
    <definedName name="dsaf">[13]Sprinklers!$C$5</definedName>
    <definedName name="dsfhdsfjhsdf" localSheetId="3">#REF!</definedName>
    <definedName name="dsfhdsfjhsdf" localSheetId="6">#REF!</definedName>
    <definedName name="dsfhdsfjhsdf" localSheetId="9">#REF!</definedName>
    <definedName name="dsfhdsfjhsdf" localSheetId="10">#REF!</definedName>
    <definedName name="dsfhdsfjhsdf" localSheetId="11">#REF!</definedName>
    <definedName name="dsfhdsfjhsdf" localSheetId="12">#REF!</definedName>
    <definedName name="dsfhdsfjhsdf">#REF!</definedName>
    <definedName name="dsteel" localSheetId="3">#REF!</definedName>
    <definedName name="dsteel" localSheetId="6">#REF!</definedName>
    <definedName name="dsteel" localSheetId="9">#REF!</definedName>
    <definedName name="dsteel" localSheetId="10">#REF!</definedName>
    <definedName name="dsteel" localSheetId="11">#REF!</definedName>
    <definedName name="dsteel" localSheetId="12">#REF!</definedName>
    <definedName name="dsteel">#REF!</definedName>
    <definedName name="DUPLEXPUMP">[7]RATES!$C$39</definedName>
    <definedName name="dv" localSheetId="3">#REF!</definedName>
    <definedName name="dv" localSheetId="6">#REF!</definedName>
    <definedName name="dv" localSheetId="9">#REF!</definedName>
    <definedName name="dv" localSheetId="10">#REF!</definedName>
    <definedName name="dv" localSheetId="11">#REF!</definedName>
    <definedName name="dv" localSheetId="12">#REF!</definedName>
    <definedName name="dv">#REF!</definedName>
    <definedName name="DW_Sched" localSheetId="3">#REF!</definedName>
    <definedName name="DW_Sched" localSheetId="6">#REF!</definedName>
    <definedName name="DW_Sched" localSheetId="9">#REF!</definedName>
    <definedName name="DW_Sched" localSheetId="10">#REF!</definedName>
    <definedName name="DW_Sched" localSheetId="11">#REF!</definedName>
    <definedName name="DW_Sched" localSheetId="12">#REF!</definedName>
    <definedName name="DW_Sched">#REF!</definedName>
    <definedName name="e" localSheetId="3">#REF!</definedName>
    <definedName name="e" localSheetId="6">#REF!</definedName>
    <definedName name="e" localSheetId="9">#REF!</definedName>
    <definedName name="e" localSheetId="10">#REF!</definedName>
    <definedName name="e" localSheetId="11">#REF!</definedName>
    <definedName name="e" localSheetId="12">#REF!</definedName>
    <definedName name="e">#REF!</definedName>
    <definedName name="E.W.Abstract" localSheetId="3">#REF!</definedName>
    <definedName name="E.W.Abstract" localSheetId="6">#REF!</definedName>
    <definedName name="E.W.Abstract" localSheetId="9">#REF!</definedName>
    <definedName name="E.W.Abstract">#REF!</definedName>
    <definedName name="E.W.Mts." localSheetId="3">#REF!</definedName>
    <definedName name="E.W.Mts." localSheetId="6">#REF!</definedName>
    <definedName name="E.W.Mts." localSheetId="9">#REF!</definedName>
    <definedName name="E.W.Mts.">#REF!</definedName>
    <definedName name="E.W.Perce" localSheetId="3">#REF!</definedName>
    <definedName name="E.W.Perce" localSheetId="6">#REF!</definedName>
    <definedName name="E.W.Perce" localSheetId="9">#REF!</definedName>
    <definedName name="E.W.Perce">#REF!</definedName>
    <definedName name="E.W.State" localSheetId="3">#REF!</definedName>
    <definedName name="E.W.State" localSheetId="6">#REF!</definedName>
    <definedName name="E.W.State" localSheetId="9">#REF!</definedName>
    <definedName name="E.W.State">#REF!</definedName>
    <definedName name="EAHFHDKHFKL" localSheetId="3">#REF!</definedName>
    <definedName name="EAHFHDKHFKL" localSheetId="6">#REF!</definedName>
    <definedName name="EAHFHDKHFKL" localSheetId="9">#REF!</definedName>
    <definedName name="EAHFHDKHFKL">#REF!</definedName>
    <definedName name="ed" localSheetId="3">#REF!</definedName>
    <definedName name="ed" localSheetId="6">#REF!</definedName>
    <definedName name="ed" localSheetId="9">#REF!</definedName>
    <definedName name="ed">#REF!</definedName>
    <definedName name="edfr" localSheetId="3">#REF!</definedName>
    <definedName name="edfr" localSheetId="6">#REF!</definedName>
    <definedName name="edfr" localSheetId="9">#REF!</definedName>
    <definedName name="edfr">#REF!</definedName>
    <definedName name="edrff" localSheetId="3">#REF!</definedName>
    <definedName name="edrff" localSheetId="6">#REF!</definedName>
    <definedName name="edrff" localSheetId="9">#REF!</definedName>
    <definedName name="edrff">#REF!</definedName>
    <definedName name="eds" localSheetId="3">#REF!</definedName>
    <definedName name="eds" localSheetId="6">#REF!</definedName>
    <definedName name="eds" localSheetId="9">#REF!</definedName>
    <definedName name="eds">#REF!</definedName>
    <definedName name="EE" localSheetId="3">#REF!</definedName>
    <definedName name="EE" localSheetId="6">#REF!</definedName>
    <definedName name="EE" localSheetId="9">#REF!</definedName>
    <definedName name="EE" localSheetId="10">#REF!</definedName>
    <definedName name="EE" localSheetId="11">#REF!</definedName>
    <definedName name="EE" localSheetId="12">#REF!</definedName>
    <definedName name="EE">#REF!</definedName>
    <definedName name="EEC" localSheetId="3">#REF!</definedName>
    <definedName name="EEC" localSheetId="6">#REF!</definedName>
    <definedName name="EEC" localSheetId="9">#REF!</definedName>
    <definedName name="EEC">#REF!</definedName>
    <definedName name="EEE" localSheetId="3">#REF!</definedName>
    <definedName name="EEE" localSheetId="6">#REF!</definedName>
    <definedName name="EEE" localSheetId="9">#REF!</definedName>
    <definedName name="EEE" localSheetId="10">#REF!</definedName>
    <definedName name="EEE" localSheetId="11">#REF!</definedName>
    <definedName name="EEE" localSheetId="12">#REF!</definedName>
    <definedName name="EEE">#REF!</definedName>
    <definedName name="EEEE" localSheetId="1" hidden="1">{"'List1'!$A$1:$J$73"}</definedName>
    <definedName name="EEEE" localSheetId="3" hidden="1">{"'List1'!$A$1:$J$73"}</definedName>
    <definedName name="EEEE" localSheetId="4" hidden="1">{"'List1'!$A$1:$J$73"}</definedName>
    <definedName name="EEEE" localSheetId="5" hidden="1">{"'List1'!$A$1:$J$73"}</definedName>
    <definedName name="EEEE" localSheetId="6" hidden="1">{"'List1'!$A$1:$J$73"}</definedName>
    <definedName name="EEEE" localSheetId="7" hidden="1">{"'List1'!$A$1:$J$73"}</definedName>
    <definedName name="EEEE" localSheetId="8" hidden="1">{"'List1'!$A$1:$J$73"}</definedName>
    <definedName name="EEEE" localSheetId="9" hidden="1">{"'List1'!$A$1:$J$73"}</definedName>
    <definedName name="EEEE" localSheetId="10" hidden="1">{"'List1'!$A$1:$J$73"}</definedName>
    <definedName name="EEEE" localSheetId="11" hidden="1">{"'List1'!$A$1:$J$73"}</definedName>
    <definedName name="EEEE" localSheetId="12" hidden="1">{"'List1'!$A$1:$J$73"}</definedName>
    <definedName name="EEEE" hidden="1">{"'List1'!$A$1:$J$73"}</definedName>
    <definedName name="EEEEEEEEEEEE" localSheetId="1" hidden="1">{"'List1'!$A$1:$J$73"}</definedName>
    <definedName name="EEEEEEEEEEEE" localSheetId="3" hidden="1">{"'List1'!$A$1:$J$73"}</definedName>
    <definedName name="EEEEEEEEEEEE" localSheetId="4" hidden="1">{"'List1'!$A$1:$J$73"}</definedName>
    <definedName name="EEEEEEEEEEEE" localSheetId="5" hidden="1">{"'List1'!$A$1:$J$73"}</definedName>
    <definedName name="EEEEEEEEEEEE" localSheetId="6" hidden="1">{"'List1'!$A$1:$J$73"}</definedName>
    <definedName name="EEEEEEEEEEEE" localSheetId="7" hidden="1">{"'List1'!$A$1:$J$73"}</definedName>
    <definedName name="EEEEEEEEEEEE" localSheetId="8" hidden="1">{"'List1'!$A$1:$J$73"}</definedName>
    <definedName name="EEEEEEEEEEEE" localSheetId="9" hidden="1">{"'List1'!$A$1:$J$73"}</definedName>
    <definedName name="EEEEEEEEEEEE" localSheetId="10" hidden="1">{"'List1'!$A$1:$J$73"}</definedName>
    <definedName name="EEEEEEEEEEEE" localSheetId="11" hidden="1">{"'List1'!$A$1:$J$73"}</definedName>
    <definedName name="EEEEEEEEEEEE" localSheetId="12" hidden="1">{"'List1'!$A$1:$J$73"}</definedName>
    <definedName name="EEEEEEEEEEEE" hidden="1">{"'List1'!$A$1:$J$73"}</definedName>
    <definedName name="eew">#REF!</definedName>
    <definedName name="EKTM" localSheetId="3">#REF!</definedName>
    <definedName name="EKTM" localSheetId="6">#REF!</definedName>
    <definedName name="EKTM" localSheetId="9">#REF!</definedName>
    <definedName name="EKTM">#REF!</definedName>
    <definedName name="elec_cost" localSheetId="3">#REF!</definedName>
    <definedName name="elec_cost" localSheetId="6">#REF!</definedName>
    <definedName name="elec_cost" localSheetId="9">#REF!</definedName>
    <definedName name="elec_cost">#REF!</definedName>
    <definedName name="elec_factor" localSheetId="3">#REF!</definedName>
    <definedName name="elec_factor" localSheetId="6">#REF!</definedName>
    <definedName name="elec_factor" localSheetId="9">#REF!</definedName>
    <definedName name="elec_factor">#REF!</definedName>
    <definedName name="Elect" localSheetId="3">#REF!</definedName>
    <definedName name="Elect" localSheetId="6">#REF!</definedName>
    <definedName name="Elect" localSheetId="9">#REF!</definedName>
    <definedName name="Elect">#REF!</definedName>
    <definedName name="Electrical" localSheetId="3">#REF!</definedName>
    <definedName name="Electrical" localSheetId="6">#REF!</definedName>
    <definedName name="Electrical" localSheetId="9">#REF!</definedName>
    <definedName name="Electrical">#REF!</definedName>
    <definedName name="ELECTRICAL__INSTALLATIONS" localSheetId="3">#REF!</definedName>
    <definedName name="ELECTRICAL__INSTALLATIONS" localSheetId="6">#REF!</definedName>
    <definedName name="ELECTRICAL__INSTALLATIONS" localSheetId="9">#REF!</definedName>
    <definedName name="ELECTRICAL__INSTALLATIONS">#REF!</definedName>
    <definedName name="Electrical2" localSheetId="3">#REF!</definedName>
    <definedName name="Electrical2" localSheetId="6">#REF!</definedName>
    <definedName name="Electrical2" localSheetId="9">#REF!</definedName>
    <definedName name="Electrical2">#REF!</definedName>
    <definedName name="Eleveted" localSheetId="3">#REF!</definedName>
    <definedName name="Eleveted" localSheetId="6">#REF!</definedName>
    <definedName name="Eleveted" localSheetId="9">#REF!</definedName>
    <definedName name="Eleveted">#REF!</definedName>
    <definedName name="EMW" localSheetId="3">#REF!</definedName>
    <definedName name="EMW" localSheetId="6">#REF!</definedName>
    <definedName name="EMW" localSheetId="9">#REF!</definedName>
    <definedName name="EMW">#REF!</definedName>
    <definedName name="en" localSheetId="3">#REF!</definedName>
    <definedName name="en" localSheetId="6">#REF!</definedName>
    <definedName name="en" localSheetId="9">#REF!</definedName>
    <definedName name="en" localSheetId="10">#REF!</definedName>
    <definedName name="en" localSheetId="11">#REF!</definedName>
    <definedName name="en" localSheetId="12">#REF!</definedName>
    <definedName name="en">#REF!</definedName>
    <definedName name="End_Bal" localSheetId="3">#REF!</definedName>
    <definedName name="End_Bal" localSheetId="6">#REF!</definedName>
    <definedName name="End_Bal" localSheetId="9">#REF!</definedName>
    <definedName name="End_Bal">#REF!</definedName>
    <definedName name="endhome" localSheetId="3">#REF!</definedName>
    <definedName name="endhome" localSheetId="6">#REF!</definedName>
    <definedName name="endhome" localSheetId="9">#REF!</definedName>
    <definedName name="endhome">#REF!</definedName>
    <definedName name="ER" localSheetId="3">#REF!</definedName>
    <definedName name="ER" localSheetId="6">#REF!</definedName>
    <definedName name="ER" localSheetId="9">#REF!</definedName>
    <definedName name="ER">#REF!</definedName>
    <definedName name="ERE" localSheetId="3">#REF!</definedName>
    <definedName name="ERE" localSheetId="6">#REF!</definedName>
    <definedName name="ERE" localSheetId="9">#REF!</definedName>
    <definedName name="ERE">#REF!</definedName>
    <definedName name="erwe" localSheetId="3">#REF!</definedName>
    <definedName name="erwe" localSheetId="6">#REF!</definedName>
    <definedName name="erwe" localSheetId="9">#REF!</definedName>
    <definedName name="erwe">#REF!</definedName>
    <definedName name="Eurodolar">'[25]00_Main Prices List'!$K$2</definedName>
    <definedName name="ew" localSheetId="3">#REF!</definedName>
    <definedName name="ew" localSheetId="6">#REF!</definedName>
    <definedName name="ew" localSheetId="9">#REF!</definedName>
    <definedName name="ew" localSheetId="10">#REF!</definedName>
    <definedName name="ew" localSheetId="11">#REF!</definedName>
    <definedName name="ew" localSheetId="12">#REF!</definedName>
    <definedName name="ew">#REF!</definedName>
    <definedName name="ewrw" localSheetId="3">#REF!</definedName>
    <definedName name="ewrw" localSheetId="6">#REF!</definedName>
    <definedName name="ewrw" localSheetId="9">#REF!</definedName>
    <definedName name="ewrw" localSheetId="10">#REF!</definedName>
    <definedName name="ewrw" localSheetId="11">#REF!</definedName>
    <definedName name="ewrw" localSheetId="12">#REF!</definedName>
    <definedName name="ewrw">#REF!</definedName>
    <definedName name="ex" localSheetId="3">#REF!</definedName>
    <definedName name="ex" localSheetId="6">#REF!</definedName>
    <definedName name="ex" localSheetId="9">#REF!</definedName>
    <definedName name="ex" localSheetId="10">#REF!</definedName>
    <definedName name="ex" localSheetId="11">#REF!</definedName>
    <definedName name="ex" localSheetId="12">#REF!</definedName>
    <definedName name="ex">#REF!</definedName>
    <definedName name="excava" localSheetId="3">#REF!</definedName>
    <definedName name="excava" localSheetId="6">#REF!</definedName>
    <definedName name="excava" localSheetId="9">#REF!</definedName>
    <definedName name="excava">#REF!</definedName>
    <definedName name="excavate">'[27]price list'!$D$15</definedName>
    <definedName name="Excel_BuiltIn__FilterDatabase_5" localSheetId="3">#REF!</definedName>
    <definedName name="Excel_BuiltIn__FilterDatabase_5" localSheetId="6">#REF!</definedName>
    <definedName name="Excel_BuiltIn__FilterDatabase_5" localSheetId="9">#REF!</definedName>
    <definedName name="Excel_BuiltIn__FilterDatabase_5" localSheetId="10">#REF!</definedName>
    <definedName name="Excel_BuiltIn__FilterDatabase_5" localSheetId="11">#REF!</definedName>
    <definedName name="Excel_BuiltIn__FilterDatabase_5" localSheetId="12">#REF!</definedName>
    <definedName name="Excel_BuiltIn__FilterDatabase_5">#REF!</definedName>
    <definedName name="Excel_BuiltIn_Print_Area_1_1" localSheetId="3">#REF!</definedName>
    <definedName name="Excel_BuiltIn_Print_Area_1_1" localSheetId="6">#REF!</definedName>
    <definedName name="Excel_BuiltIn_Print_Area_1_1" localSheetId="9">#REF!</definedName>
    <definedName name="Excel_BuiltIn_Print_Area_1_1">#REF!</definedName>
    <definedName name="Excel_BuiltIn_Print_Area_3_1" localSheetId="3">(#REF!,#REF!)</definedName>
    <definedName name="Excel_BuiltIn_Print_Area_3_1" localSheetId="6">(#REF!,#REF!)</definedName>
    <definedName name="Excel_BuiltIn_Print_Area_3_1" localSheetId="9">(#REF!,#REF!)</definedName>
    <definedName name="Excel_BuiltIn_Print_Area_3_1" localSheetId="10">(#REF!,#REF!)</definedName>
    <definedName name="Excel_BuiltIn_Print_Area_3_1" localSheetId="11">(#REF!,#REF!)</definedName>
    <definedName name="Excel_BuiltIn_Print_Area_3_1" localSheetId="12">(#REF!,#REF!)</definedName>
    <definedName name="Excel_BuiltIn_Print_Area_3_1">(#REF!,#REF!)</definedName>
    <definedName name="Excel_BuiltIn_Print_Area_4" localSheetId="3">#REF!</definedName>
    <definedName name="Excel_BuiltIn_Print_Area_4" localSheetId="6">#REF!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12">#REF!</definedName>
    <definedName name="Excel_BuiltIn_Print_Area_4">#REF!</definedName>
    <definedName name="Excel_BuiltIn_Print_Area_4_1" localSheetId="3">#REF!</definedName>
    <definedName name="Excel_BuiltIn_Print_Area_4_1" localSheetId="6">#REF!</definedName>
    <definedName name="Excel_BuiltIn_Print_Area_4_1" localSheetId="9">#REF!</definedName>
    <definedName name="Excel_BuiltIn_Print_Area_4_1" localSheetId="10">#REF!</definedName>
    <definedName name="Excel_BuiltIn_Print_Area_4_1" localSheetId="11">#REF!</definedName>
    <definedName name="Excel_BuiltIn_Print_Area_4_1" localSheetId="12">#REF!</definedName>
    <definedName name="Excel_BuiltIn_Print_Area_4_1">#REF!</definedName>
    <definedName name="excelle" localSheetId="3">#REF!</definedName>
    <definedName name="excelle" localSheetId="6">#REF!</definedName>
    <definedName name="excelle" localSheetId="9">#REF!</definedName>
    <definedName name="excelle" localSheetId="10">#REF!</definedName>
    <definedName name="excelle" localSheetId="11">#REF!</definedName>
    <definedName name="excelle" localSheetId="12">#REF!</definedName>
    <definedName name="excelle">#REF!</definedName>
    <definedName name="Exchange_Rate" localSheetId="3">#REF!</definedName>
    <definedName name="Exchange_Rate" localSheetId="6">#REF!</definedName>
    <definedName name="Exchange_Rate" localSheetId="9">#REF!</definedName>
    <definedName name="Exchange_Rate">#REF!</definedName>
    <definedName name="exec" localSheetId="3">#REF!</definedName>
    <definedName name="exec" localSheetId="6">#REF!</definedName>
    <definedName name="exec" localSheetId="9">#REF!</definedName>
    <definedName name="exec">#REF!</definedName>
    <definedName name="exist" localSheetId="3">#REF!</definedName>
    <definedName name="exist" localSheetId="6">#REF!</definedName>
    <definedName name="exist" localSheetId="9">#REF!</definedName>
    <definedName name="exist">#REF!</definedName>
    <definedName name="ext" localSheetId="3">#REF!</definedName>
    <definedName name="ext" localSheetId="6">#REF!</definedName>
    <definedName name="ext" localSheetId="9">#REF!</definedName>
    <definedName name="ext">#REF!</definedName>
    <definedName name="Extensions" localSheetId="3">#REF!</definedName>
    <definedName name="Extensions" localSheetId="6">#REF!</definedName>
    <definedName name="Extensions" localSheetId="9">#REF!</definedName>
    <definedName name="Extensions" localSheetId="10">#REF!</definedName>
    <definedName name="Extensions" localSheetId="11">#REF!</definedName>
    <definedName name="Extensions" localSheetId="12">#REF!</definedName>
    <definedName name="Extensions">#REF!</definedName>
    <definedName name="EXTERNAL__SERVICES" localSheetId="3">#REF!</definedName>
    <definedName name="EXTERNAL__SERVICES" localSheetId="6">#REF!</definedName>
    <definedName name="EXTERNAL__SERVICES" localSheetId="9">#REF!</definedName>
    <definedName name="EXTERNAL__SERVICES">#REF!</definedName>
    <definedName name="EXTERNAL__WALLS" localSheetId="3">#REF!</definedName>
    <definedName name="EXTERNAL__WALLS" localSheetId="6">#REF!</definedName>
    <definedName name="EXTERNAL__WALLS" localSheetId="9">#REF!</definedName>
    <definedName name="EXTERNAL__WALLS">#REF!</definedName>
    <definedName name="extinguisher">[7]RATES!$C$31</definedName>
    <definedName name="Extra_Pay" localSheetId="3">#REF!</definedName>
    <definedName name="Extra_Pay" localSheetId="6">#REF!</definedName>
    <definedName name="Extra_Pay" localSheetId="9">#REF!</definedName>
    <definedName name="Extra_Pay" localSheetId="10">#REF!</definedName>
    <definedName name="Extra_Pay" localSheetId="11">#REF!</definedName>
    <definedName name="Extra_Pay" localSheetId="12">#REF!</definedName>
    <definedName name="Extra_Pay">#REF!</definedName>
    <definedName name="F" localSheetId="3">#REF!</definedName>
    <definedName name="F" localSheetId="6">#REF!</definedName>
    <definedName name="F" localSheetId="9">#REF!</definedName>
    <definedName name="F" localSheetId="10">#REF!</definedName>
    <definedName name="F" localSheetId="11">#REF!</definedName>
    <definedName name="F" localSheetId="12">#REF!</definedName>
    <definedName name="F">#REF!</definedName>
    <definedName name="fac" localSheetId="3">#REF!</definedName>
    <definedName name="fac" localSheetId="4">#REF!</definedName>
    <definedName name="fac" localSheetId="6">#REF!</definedName>
    <definedName name="fac" localSheetId="7">#REF!</definedName>
    <definedName name="fac" localSheetId="9">#REF!</definedName>
    <definedName name="fac" localSheetId="10">#REF!</definedName>
    <definedName name="fac" localSheetId="11">#REF!</definedName>
    <definedName name="fac" localSheetId="12">#REF!</definedName>
    <definedName name="fac">#REF!</definedName>
    <definedName name="FACA" localSheetId="3">#REF!</definedName>
    <definedName name="FACA" localSheetId="6">#REF!</definedName>
    <definedName name="FACA" localSheetId="9">#REF!</definedName>
    <definedName name="FACA" localSheetId="10">#REF!</definedName>
    <definedName name="FACA" localSheetId="11">#REF!</definedName>
    <definedName name="FACA" localSheetId="12">#REF!</definedName>
    <definedName name="FACA">#REF!</definedName>
    <definedName name="fact" localSheetId="3">#REF!</definedName>
    <definedName name="fact" localSheetId="6">#REF!</definedName>
    <definedName name="fact" localSheetId="9">#REF!</definedName>
    <definedName name="fact" localSheetId="10">#REF!</definedName>
    <definedName name="fact" localSheetId="11">#REF!</definedName>
    <definedName name="fact" localSheetId="12">#REF!</definedName>
    <definedName name="fact">#REF!</definedName>
    <definedName name="fact1" localSheetId="3">#REF!</definedName>
    <definedName name="fact1" localSheetId="6">#REF!</definedName>
    <definedName name="fact1" localSheetId="9">#REF!</definedName>
    <definedName name="fact1" localSheetId="10">#REF!</definedName>
    <definedName name="fact1" localSheetId="11">#REF!</definedName>
    <definedName name="fact1" localSheetId="12">#REF!</definedName>
    <definedName name="fact1">#REF!</definedName>
    <definedName name="facto" localSheetId="3">#REF!</definedName>
    <definedName name="facto" localSheetId="4">#REF!</definedName>
    <definedName name="facto" localSheetId="6">#REF!</definedName>
    <definedName name="facto" localSheetId="7">#REF!</definedName>
    <definedName name="facto" localSheetId="9">#REF!</definedName>
    <definedName name="facto" localSheetId="10">#REF!</definedName>
    <definedName name="facto" localSheetId="11">#REF!</definedName>
    <definedName name="facto" localSheetId="12">#REF!</definedName>
    <definedName name="facto">#REF!</definedName>
    <definedName name="factor" localSheetId="3">#REF!</definedName>
    <definedName name="factor" localSheetId="4">#REF!</definedName>
    <definedName name="factor" localSheetId="6">#REF!</definedName>
    <definedName name="factor" localSheetId="7">#REF!</definedName>
    <definedName name="factor" localSheetId="9">#REF!</definedName>
    <definedName name="factor" localSheetId="10">#REF!</definedName>
    <definedName name="factor" localSheetId="11">#REF!</definedName>
    <definedName name="factor" localSheetId="12">#REF!</definedName>
    <definedName name="factor">#REF!</definedName>
    <definedName name="factors" localSheetId="3">#REF!</definedName>
    <definedName name="factors" localSheetId="4">#REF!</definedName>
    <definedName name="factors" localSheetId="6">#REF!</definedName>
    <definedName name="factors" localSheetId="7">#REF!</definedName>
    <definedName name="factors" localSheetId="9">#REF!</definedName>
    <definedName name="factors" localSheetId="10">#REF!</definedName>
    <definedName name="factors" localSheetId="11">#REF!</definedName>
    <definedName name="factors" localSheetId="12">#REF!</definedName>
    <definedName name="factors">#REF!</definedName>
    <definedName name="fBusa" localSheetId="3">#REF!</definedName>
    <definedName name="fBusa" localSheetId="6">#REF!</definedName>
    <definedName name="fBusa" localSheetId="9">#REF!</definedName>
    <definedName name="fBusa" localSheetId="10">#REF!</definedName>
    <definedName name="fBusa" localSheetId="11">#REF!</definedName>
    <definedName name="fBusa" localSheetId="12">#REF!</definedName>
    <definedName name="fBusa">#REF!</definedName>
    <definedName name="fcde" localSheetId="3">#REF!</definedName>
    <definedName name="fcde" localSheetId="6">#REF!</definedName>
    <definedName name="fcde" localSheetId="9">#REF!</definedName>
    <definedName name="fcde">#REF!</definedName>
    <definedName name="fde" localSheetId="3">#REF!</definedName>
    <definedName name="fde" localSheetId="6">#REF!</definedName>
    <definedName name="fde" localSheetId="9">#REF!</definedName>
    <definedName name="fde">#REF!</definedName>
    <definedName name="fdfdf" localSheetId="3">#REF!</definedName>
    <definedName name="fdfdf" localSheetId="6">#REF!</definedName>
    <definedName name="fdfdf" localSheetId="9">#REF!</definedName>
    <definedName name="fdfdf">#REF!</definedName>
    <definedName name="fdfgd" localSheetId="1" hidden="1">{"'List1'!$A$1:$J$73"}</definedName>
    <definedName name="fdfgd" localSheetId="3" hidden="1">{"'List1'!$A$1:$J$73"}</definedName>
    <definedName name="fdfgd" localSheetId="4" hidden="1">{"'List1'!$A$1:$J$73"}</definedName>
    <definedName name="fdfgd" localSheetId="5" hidden="1">{"'List1'!$A$1:$J$73"}</definedName>
    <definedName name="fdfgd" localSheetId="6" hidden="1">{"'List1'!$A$1:$J$73"}</definedName>
    <definedName name="fdfgd" localSheetId="7" hidden="1">{"'List1'!$A$1:$J$73"}</definedName>
    <definedName name="fdfgd" localSheetId="8" hidden="1">{"'List1'!$A$1:$J$73"}</definedName>
    <definedName name="fdfgd" localSheetId="9" hidden="1">{"'List1'!$A$1:$J$73"}</definedName>
    <definedName name="fdfgd" localSheetId="10" hidden="1">{"'List1'!$A$1:$J$73"}</definedName>
    <definedName name="fdfgd" localSheetId="11" hidden="1">{"'List1'!$A$1:$J$73"}</definedName>
    <definedName name="fdfgd" localSheetId="12" hidden="1">{"'List1'!$A$1:$J$73"}</definedName>
    <definedName name="fdfgd" hidden="1">{"'List1'!$A$1:$J$73"}</definedName>
    <definedName name="FEF">#N/A</definedName>
    <definedName name="FEG">#N/A</definedName>
    <definedName name="ff" localSheetId="3">#REF!</definedName>
    <definedName name="ff" localSheetId="6">#REF!</definedName>
    <definedName name="ff" localSheetId="9">#REF!</definedName>
    <definedName name="ff" localSheetId="10">#REF!</definedName>
    <definedName name="ff" localSheetId="11">#REF!</definedName>
    <definedName name="ff" localSheetId="12">#REF!</definedName>
    <definedName name="ff">#REF!</definedName>
    <definedName name="FFF" localSheetId="3">#REF!</definedName>
    <definedName name="FFF" localSheetId="6">#REF!</definedName>
    <definedName name="FFF" localSheetId="9">#REF!</definedName>
    <definedName name="FFF" localSheetId="10">#REF!</definedName>
    <definedName name="FFF" localSheetId="11">#REF!</definedName>
    <definedName name="FFF" localSheetId="12">#REF!</definedName>
    <definedName name="FFF">#REF!</definedName>
    <definedName name="fffff" localSheetId="3">#REF!</definedName>
    <definedName name="fffff" localSheetId="6">#REF!</definedName>
    <definedName name="fffff" localSheetId="9">#REF!</definedName>
    <definedName name="fffff" localSheetId="10">#REF!</definedName>
    <definedName name="fffff" localSheetId="11">#REF!</definedName>
    <definedName name="fffff" localSheetId="12">#REF!</definedName>
    <definedName name="fffff">#REF!</definedName>
    <definedName name="FGGF" localSheetId="3">#REF!</definedName>
    <definedName name="FGGF" localSheetId="6">#REF!</definedName>
    <definedName name="FGGF" localSheetId="9">#REF!</definedName>
    <definedName name="FGGF">#REF!</definedName>
    <definedName name="fh">[7]RATES!$C$91</definedName>
    <definedName name="fhr">[7]RATES!$C$90</definedName>
    <definedName name="firecurtain">[7]RATES!$C$50</definedName>
    <definedName name="FIREDIESEL">[7]RATES!$C$37</definedName>
    <definedName name="fireglass">[7]RATES!$C$49</definedName>
    <definedName name="FIREHOSETANK">[7]RATES!$C$38</definedName>
    <definedName name="FIRETANK">[7]RATES!$C$36</definedName>
    <definedName name="FITTINGS__AND__FURNISHINGS" localSheetId="3">#REF!</definedName>
    <definedName name="FITTINGS__AND__FURNISHINGS" localSheetId="6">#REF!</definedName>
    <definedName name="FITTINGS__AND__FURNISHINGS" localSheetId="9">#REF!</definedName>
    <definedName name="FITTINGS__AND__FURNISHINGS" localSheetId="10">#REF!</definedName>
    <definedName name="FITTINGS__AND__FURNISHINGS" localSheetId="11">#REF!</definedName>
    <definedName name="FITTINGS__AND__FURNISHINGS" localSheetId="12">#REF!</definedName>
    <definedName name="FITTINGS__AND__FURNISHINGS">#REF!</definedName>
    <definedName name="Flangespig" localSheetId="3">#REF!</definedName>
    <definedName name="Flangespig" localSheetId="6">#REF!</definedName>
    <definedName name="Flangespig" localSheetId="9">#REF!</definedName>
    <definedName name="Flangespig" localSheetId="10">#REF!</definedName>
    <definedName name="Flangespig" localSheetId="11">#REF!</definedName>
    <definedName name="Flangespig" localSheetId="12">#REF!</definedName>
    <definedName name="Flangespig">#REF!</definedName>
    <definedName name="FLOOR__FINISHES" localSheetId="3">#REF!</definedName>
    <definedName name="FLOOR__FINISHES" localSheetId="6">#REF!</definedName>
    <definedName name="FLOOR__FINISHES" localSheetId="9">#REF!</definedName>
    <definedName name="FLOOR__FINISHES">#REF!</definedName>
    <definedName name="FLY" localSheetId="3">#REF!</definedName>
    <definedName name="FLY" localSheetId="6">#REF!</definedName>
    <definedName name="FLY" localSheetId="9">#REF!</definedName>
    <definedName name="FLY">#REF!</definedName>
    <definedName name="FRAME" localSheetId="3">#REF!</definedName>
    <definedName name="FRAME" localSheetId="6">#REF!</definedName>
    <definedName name="FRAME" localSheetId="9">#REF!</definedName>
    <definedName name="FRAME">#REF!</definedName>
    <definedName name="frgd" localSheetId="3">#REF!</definedName>
    <definedName name="frgd" localSheetId="6">#REF!</definedName>
    <definedName name="frgd" localSheetId="9">#REF!</definedName>
    <definedName name="frgd">#REF!</definedName>
    <definedName name="frr" localSheetId="3">#REF!</definedName>
    <definedName name="frr" localSheetId="6">#REF!</definedName>
    <definedName name="frr" localSheetId="9">#REF!</definedName>
    <definedName name="frr">#REF!</definedName>
    <definedName name="ft" localSheetId="3">#REF!</definedName>
    <definedName name="ft" localSheetId="6">#REF!</definedName>
    <definedName name="ft" localSheetId="9">#REF!</definedName>
    <definedName name="ft">#REF!</definedName>
    <definedName name="ft_sch" localSheetId="3">#REF!</definedName>
    <definedName name="ft_sch" localSheetId="6">#REF!</definedName>
    <definedName name="ft_sch" localSheetId="9">#REF!</definedName>
    <definedName name="ft_sch">#REF!</definedName>
    <definedName name="FTHFHTYUT" localSheetId="3">#REF!</definedName>
    <definedName name="FTHFHTYUT" localSheetId="6">#REF!</definedName>
    <definedName name="FTHFHTYUT" localSheetId="9">#REF!</definedName>
    <definedName name="FTHFHTYUT">#REF!</definedName>
    <definedName name="Full_Model_Name">[26]Model!$C$6</definedName>
    <definedName name="Full_Print" localSheetId="3">#REF!</definedName>
    <definedName name="Full_Print" localSheetId="6">#REF!</definedName>
    <definedName name="Full_Print" localSheetId="9">#REF!</definedName>
    <definedName name="Full_Print" localSheetId="10">#REF!</definedName>
    <definedName name="Full_Print" localSheetId="11">#REF!</definedName>
    <definedName name="Full_Print" localSheetId="12">#REF!</definedName>
    <definedName name="Full_Print">#REF!</definedName>
    <definedName name="g" localSheetId="3">#REF!</definedName>
    <definedName name="g" localSheetId="6">#REF!</definedName>
    <definedName name="g" localSheetId="9">#REF!</definedName>
    <definedName name="g" localSheetId="10">#REF!</definedName>
    <definedName name="g" localSheetId="11">#REF!</definedName>
    <definedName name="g" localSheetId="12">#REF!</definedName>
    <definedName name="g">#REF!</definedName>
    <definedName name="ga" localSheetId="3">#REF!</definedName>
    <definedName name="ga" localSheetId="6">#REF!</definedName>
    <definedName name="ga" localSheetId="9">#REF!</definedName>
    <definedName name="ga" localSheetId="10">#REF!</definedName>
    <definedName name="ga" localSheetId="11">#REF!</definedName>
    <definedName name="ga" localSheetId="12">#REF!</definedName>
    <definedName name="ga">#REF!</definedName>
    <definedName name="gad" localSheetId="3">#REF!</definedName>
    <definedName name="gad" localSheetId="6">#REF!</definedName>
    <definedName name="gad" localSheetId="9">#REF!</definedName>
    <definedName name="gad">#REF!</definedName>
    <definedName name="gas">[7]RATES!$C$56</definedName>
    <definedName name="GAS__INSTALLATIONS" localSheetId="3">#REF!</definedName>
    <definedName name="GAS__INSTALLATIONS" localSheetId="6">#REF!</definedName>
    <definedName name="GAS__INSTALLATIONS" localSheetId="9">#REF!</definedName>
    <definedName name="GAS__INSTALLATIONS" localSheetId="10">#REF!</definedName>
    <definedName name="GAS__INSTALLATIONS" localSheetId="11">#REF!</definedName>
    <definedName name="GAS__INSTALLATIONS" localSheetId="12">#REF!</definedName>
    <definedName name="GAS__INSTALLATIONS">#REF!</definedName>
    <definedName name="gas_cost" localSheetId="3">#REF!</definedName>
    <definedName name="gas_cost" localSheetId="6">#REF!</definedName>
    <definedName name="gas_cost" localSheetId="9">#REF!</definedName>
    <definedName name="gas_cost" localSheetId="10">#REF!</definedName>
    <definedName name="gas_cost" localSheetId="11">#REF!</definedName>
    <definedName name="gas_cost" localSheetId="12">#REF!</definedName>
    <definedName name="gas_cost">#REF!</definedName>
    <definedName name="gas_factor" localSheetId="3">#REF!</definedName>
    <definedName name="gas_factor" localSheetId="6">#REF!</definedName>
    <definedName name="gas_factor" localSheetId="9">#REF!</definedName>
    <definedName name="gas_factor" localSheetId="10">#REF!</definedName>
    <definedName name="gas_factor" localSheetId="11">#REF!</definedName>
    <definedName name="gas_factor" localSheetId="12">#REF!</definedName>
    <definedName name="gas_factor">#REF!</definedName>
    <definedName name="gatevalves" localSheetId="3">#REF!</definedName>
    <definedName name="gatevalves" localSheetId="6">#REF!</definedName>
    <definedName name="gatevalves" localSheetId="9">#REF!</definedName>
    <definedName name="gatevalves" localSheetId="10">#REF!</definedName>
    <definedName name="gatevalves" localSheetId="11">#REF!</definedName>
    <definedName name="gatevalves" localSheetId="12">#REF!</definedName>
    <definedName name="gatevalves">#REF!</definedName>
    <definedName name="GB_Sched" localSheetId="3">#REF!</definedName>
    <definedName name="GB_Sched" localSheetId="6">#REF!</definedName>
    <definedName name="GB_Sched" localSheetId="9">#REF!</definedName>
    <definedName name="GB_Sched">#REF!</definedName>
    <definedName name="gddsgsgs" localSheetId="3">#REF!</definedName>
    <definedName name="gddsgsgs" localSheetId="6">#REF!</definedName>
    <definedName name="gddsgsgs" localSheetId="9">#REF!</definedName>
    <definedName name="gddsgsgs" localSheetId="10">#REF!</definedName>
    <definedName name="gddsgsgs" localSheetId="11">#REF!</definedName>
    <definedName name="gddsgsgs" localSheetId="12">#REF!</definedName>
    <definedName name="gddsgsgs">#REF!</definedName>
    <definedName name="GE" localSheetId="3">#REF!</definedName>
    <definedName name="GE" localSheetId="6">#REF!</definedName>
    <definedName name="GE" localSheetId="9">#REF!</definedName>
    <definedName name="GE">#REF!</definedName>
    <definedName name="GEN_1Week_WS">[28]GenDataPh4!$AM$1:$AT$85</definedName>
    <definedName name="GEN_Acrylics">[28]GenDataPh4!$AM$148:$AT$179</definedName>
    <definedName name="GEN_BasketStackers">[28]GenDataPh4!$U$12:$AB$14</definedName>
    <definedName name="GEN_Export" localSheetId="3">#REF!</definedName>
    <definedName name="GEN_Export" localSheetId="6">#REF!</definedName>
    <definedName name="GEN_Export" localSheetId="9">#REF!</definedName>
    <definedName name="GEN_Export" localSheetId="10">#REF!</definedName>
    <definedName name="GEN_Export" localSheetId="11">#REF!</definedName>
    <definedName name="GEN_Export" localSheetId="12">#REF!</definedName>
    <definedName name="GEN_Export">#REF!</definedName>
    <definedName name="GEN_Gen_WS">[28]GenDataPh4!$AM$87:$AT$146</definedName>
    <definedName name="GEN_GeneralItems">[28]GenDataPh4!$U$1:$AB$10</definedName>
    <definedName name="GEN_LEC">[28]GenDataPh4!$O$2:$O$9</definedName>
    <definedName name="GEN_MainContractors">[28]GenDataPh4!$M$2:$M$24</definedName>
    <definedName name="GEN_Peak">[28]GenDataPh4!$AM$181:$AT$201</definedName>
    <definedName name="GEN_Rev">[28]GenDataPh4!$Q$2:$Q$27</definedName>
    <definedName name="GEN_Seating">[28]GenDataPh4!$AD$1:$AK$11</definedName>
    <definedName name="GEN_ShapeOfChain">[28]GenDataPh4!$S$2:$S$8</definedName>
    <definedName name="GEN_Shopfitters">[28]GenDataPh4!$J$2:$J$18</definedName>
    <definedName name="GEN_ShopfittersFull">[28]GenDataPh4!$J$2:$K$18</definedName>
    <definedName name="GEN_Stores">[28]GenDataPh4!$A$2:$A$570</definedName>
    <definedName name="GEN_StoresFull">[28]GenDataPh4!$A$2:$B$570</definedName>
    <definedName name="GEN_StoreType">[28]GenDataPh4!$S$12:$S$13</definedName>
    <definedName name="generalcnd" localSheetId="3">#REF!</definedName>
    <definedName name="generalcnd" localSheetId="6">#REF!</definedName>
    <definedName name="generalcnd" localSheetId="9">#REF!</definedName>
    <definedName name="generalcnd" localSheetId="10">#REF!</definedName>
    <definedName name="generalcnd" localSheetId="11">#REF!</definedName>
    <definedName name="generalcnd" localSheetId="12">#REF!</definedName>
    <definedName name="generalcnd">#REF!</definedName>
    <definedName name="GENETA" localSheetId="3">#REF!</definedName>
    <definedName name="GENETA" localSheetId="6">#REF!</definedName>
    <definedName name="GENETA" localSheetId="9">#REF!</definedName>
    <definedName name="GENETA" localSheetId="10">#REF!</definedName>
    <definedName name="GENETA" localSheetId="11">#REF!</definedName>
    <definedName name="GENETA" localSheetId="12">#REF!</definedName>
    <definedName name="GENETA">#REF!</definedName>
    <definedName name="gero" localSheetId="3">#REF!</definedName>
    <definedName name="gero" localSheetId="6">#REF!</definedName>
    <definedName name="gero" localSheetId="9">#REF!</definedName>
    <definedName name="gero" localSheetId="10">#REF!</definedName>
    <definedName name="gero" localSheetId="11">#REF!</definedName>
    <definedName name="gero" localSheetId="12">#REF!</definedName>
    <definedName name="gero">#REF!</definedName>
    <definedName name="GFA" localSheetId="3">#REF!</definedName>
    <definedName name="GFA" localSheetId="6">#REF!</definedName>
    <definedName name="GFA" localSheetId="9">#REF!</definedName>
    <definedName name="GFA">#REF!</definedName>
    <definedName name="gfd" localSheetId="3">#REF!</definedName>
    <definedName name="gfd" localSheetId="6">#REF!</definedName>
    <definedName name="gfd" localSheetId="9">#REF!</definedName>
    <definedName name="gfd">#REF!</definedName>
    <definedName name="gfrf" localSheetId="3">#REF!</definedName>
    <definedName name="gfrf" localSheetId="6">#REF!</definedName>
    <definedName name="gfrf" localSheetId="9">#REF!</definedName>
    <definedName name="gfrf">#REF!</definedName>
    <definedName name="GG" localSheetId="3">#REF!</definedName>
    <definedName name="GG" localSheetId="6">#REF!</definedName>
    <definedName name="GG" localSheetId="9">#REF!</definedName>
    <definedName name="GG">#REF!</definedName>
    <definedName name="ggg" localSheetId="3">#REF!</definedName>
    <definedName name="ggg" localSheetId="6">#REF!</definedName>
    <definedName name="ggg" localSheetId="9">#REF!</definedName>
    <definedName name="ggg">#REF!</definedName>
    <definedName name="gggg" localSheetId="1" hidden="1">{"'List1'!$A$1:$J$73"}</definedName>
    <definedName name="gggg" localSheetId="3" hidden="1">{"'List1'!$A$1:$J$73"}</definedName>
    <definedName name="gggg" localSheetId="4" hidden="1">{"'List1'!$A$1:$J$73"}</definedName>
    <definedName name="gggg" localSheetId="5" hidden="1">{"'List1'!$A$1:$J$73"}</definedName>
    <definedName name="gggg" localSheetId="6" hidden="1">{"'List1'!$A$1:$J$73"}</definedName>
    <definedName name="gggg" localSheetId="7" hidden="1">{"'List1'!$A$1:$J$73"}</definedName>
    <definedName name="gggg" localSheetId="8" hidden="1">{"'List1'!$A$1:$J$73"}</definedName>
    <definedName name="gggg" localSheetId="9" hidden="1">{"'List1'!$A$1:$J$73"}</definedName>
    <definedName name="gggg" localSheetId="10" hidden="1">{"'List1'!$A$1:$J$73"}</definedName>
    <definedName name="gggg" localSheetId="11" hidden="1">{"'List1'!$A$1:$J$73"}</definedName>
    <definedName name="gggg" localSheetId="12" hidden="1">{"'List1'!$A$1:$J$73"}</definedName>
    <definedName name="gggg" hidden="1">{"'List1'!$A$1:$J$73"}</definedName>
    <definedName name="ggr">#REF!</definedName>
    <definedName name="ggygh" localSheetId="3">#REF!</definedName>
    <definedName name="ggygh" localSheetId="6">#REF!</definedName>
    <definedName name="ggygh" localSheetId="9">#REF!</definedName>
    <definedName name="ggygh">#REF!</definedName>
    <definedName name="gh" localSheetId="3">#REF!</definedName>
    <definedName name="gh" localSheetId="6">#REF!</definedName>
    <definedName name="gh" localSheetId="9">#REF!</definedName>
    <definedName name="gh">#REF!</definedName>
    <definedName name="GHANA34" localSheetId="3">#REF!</definedName>
    <definedName name="GHANA34" localSheetId="6">#REF!</definedName>
    <definedName name="GHANA34" localSheetId="9">#REF!</definedName>
    <definedName name="GHANA34">#REF!</definedName>
    <definedName name="GHJKLDR77" localSheetId="3">#REF!</definedName>
    <definedName name="GHJKLDR77" localSheetId="6">#REF!</definedName>
    <definedName name="GHJKLDR77" localSheetId="9">#REF!</definedName>
    <definedName name="GHJKLDR77">#REF!</definedName>
    <definedName name="ght" localSheetId="3">#REF!</definedName>
    <definedName name="ght" localSheetId="6">#REF!</definedName>
    <definedName name="ght" localSheetId="9">#REF!</definedName>
    <definedName name="ght">#REF!</definedName>
    <definedName name="GIFA" localSheetId="3">#REF!</definedName>
    <definedName name="GIFA" localSheetId="6">#REF!</definedName>
    <definedName name="GIFA" localSheetId="9">#REF!</definedName>
    <definedName name="GIFA">#REF!</definedName>
    <definedName name="GKJJKJJK" localSheetId="3">[29]Ragama!#REF!</definedName>
    <definedName name="GKJJKJJK" localSheetId="6">[29]Ragama!#REF!</definedName>
    <definedName name="GKJJKJJK" localSheetId="9">[29]Ragama!#REF!</definedName>
    <definedName name="GKJJKJJK">[29]Ragama!#REF!</definedName>
    <definedName name="gkkgkgkg" localSheetId="3">#REF!</definedName>
    <definedName name="gkkgkgkg" localSheetId="6">#REF!</definedName>
    <definedName name="gkkgkgkg" localSheetId="9">#REF!</definedName>
    <definedName name="gkkgkgkg" localSheetId="10">#REF!</definedName>
    <definedName name="gkkgkgkg" localSheetId="11">#REF!</definedName>
    <definedName name="gkkgkgkg" localSheetId="12">#REF!</definedName>
    <definedName name="gkkgkgkg">#REF!</definedName>
    <definedName name="god" localSheetId="3">#REF!</definedName>
    <definedName name="god" localSheetId="6">#REF!</definedName>
    <definedName name="god" localSheetId="9">#REF!</definedName>
    <definedName name="god" localSheetId="10">#REF!</definedName>
    <definedName name="god" localSheetId="11">#REF!</definedName>
    <definedName name="god" localSheetId="12">#REF!</definedName>
    <definedName name="god">#REF!</definedName>
    <definedName name="GRD" localSheetId="3">#REF!</definedName>
    <definedName name="GRD" localSheetId="6">#REF!</definedName>
    <definedName name="GRD" localSheetId="9">#REF!</definedName>
    <definedName name="GRD" localSheetId="10">#REF!</definedName>
    <definedName name="GRD" localSheetId="11">#REF!</definedName>
    <definedName name="GRD" localSheetId="12">#REF!</definedName>
    <definedName name="GRD">#REF!</definedName>
    <definedName name="grfdd" localSheetId="3">#REF!</definedName>
    <definedName name="grfdd" localSheetId="6">#REF!</definedName>
    <definedName name="grfdd" localSheetId="9">#REF!</definedName>
    <definedName name="grfdd">#REF!</definedName>
    <definedName name="Gross_Floor_Area">'[26]CONSTRUCTION COMPONENT'!$G$53</definedName>
    <definedName name="Gross_Margin">[26]Model!$C$7</definedName>
    <definedName name="gt" localSheetId="3">#REF!</definedName>
    <definedName name="gt" localSheetId="6">#REF!</definedName>
    <definedName name="gt" localSheetId="9">#REF!</definedName>
    <definedName name="gt" localSheetId="10">#REF!</definedName>
    <definedName name="gt" localSheetId="11">#REF!</definedName>
    <definedName name="gt" localSheetId="12">#REF!</definedName>
    <definedName name="gt">#REF!</definedName>
    <definedName name="GTY" localSheetId="3">#REF!</definedName>
    <definedName name="GTY" localSheetId="6">#REF!</definedName>
    <definedName name="GTY" localSheetId="9">#REF!</definedName>
    <definedName name="GTY" localSheetId="10">#REF!</definedName>
    <definedName name="GTY" localSheetId="11">#REF!</definedName>
    <definedName name="GTY" localSheetId="12">#REF!</definedName>
    <definedName name="GTY">#REF!</definedName>
    <definedName name="guy" localSheetId="3">#REF!</definedName>
    <definedName name="guy" localSheetId="6">#REF!</definedName>
    <definedName name="guy" localSheetId="9">#REF!</definedName>
    <definedName name="guy" localSheetId="10">#REF!</definedName>
    <definedName name="guy" localSheetId="11">#REF!</definedName>
    <definedName name="guy" localSheetId="12">#REF!</definedName>
    <definedName name="guy">#REF!</definedName>
    <definedName name="h" localSheetId="3">#REF!</definedName>
    <definedName name="h" localSheetId="6">#REF!</definedName>
    <definedName name="h" localSheetId="9">#REF!</definedName>
    <definedName name="h" localSheetId="10">#REF!</definedName>
    <definedName name="h" localSheetId="11">#REF!</definedName>
    <definedName name="h" localSheetId="12">#REF!</definedName>
    <definedName name="h">#REF!</definedName>
    <definedName name="ha" localSheetId="3">#REF!</definedName>
    <definedName name="ha" localSheetId="6">#REF!</definedName>
    <definedName name="ha" localSheetId="9">#REF!</definedName>
    <definedName name="ha">#REF!</definedName>
    <definedName name="hahahahaha" localSheetId="3">#REF!</definedName>
    <definedName name="hahahahaha" localSheetId="6">#REF!</definedName>
    <definedName name="hahahahaha" localSheetId="9">#REF!</definedName>
    <definedName name="hahahahaha" localSheetId="10">#REF!</definedName>
    <definedName name="hahahahaha" localSheetId="11">#REF!</definedName>
    <definedName name="hahahahaha" localSheetId="12">#REF!</definedName>
    <definedName name="hahahahaha">#REF!</definedName>
    <definedName name="hardsinglelane" localSheetId="3">#REF!</definedName>
    <definedName name="hardsinglelane" localSheetId="6">#REF!</definedName>
    <definedName name="hardsinglelane" localSheetId="9">#REF!</definedName>
    <definedName name="hardsinglelane">#REF!</definedName>
    <definedName name="hardtwolaneFS" localSheetId="3">#REF!</definedName>
    <definedName name="hardtwolaneFS" localSheetId="6">#REF!</definedName>
    <definedName name="hardtwolaneFS" localSheetId="9">#REF!</definedName>
    <definedName name="hardtwolaneFS">#REF!</definedName>
    <definedName name="hardtwolaneNT" localSheetId="3">#REF!</definedName>
    <definedName name="hardtwolaneNT" localSheetId="6">#REF!</definedName>
    <definedName name="hardtwolaneNT" localSheetId="9">#REF!</definedName>
    <definedName name="hardtwolaneNT">#REF!</definedName>
    <definedName name="hardtwolaneSE" localSheetId="3">#REF!</definedName>
    <definedName name="hardtwolaneSE" localSheetId="6">#REF!</definedName>
    <definedName name="hardtwolaneSE" localSheetId="9">#REF!</definedName>
    <definedName name="hardtwolaneSE">#REF!</definedName>
    <definedName name="hardtwolaneTF" localSheetId="3">#REF!</definedName>
    <definedName name="hardtwolaneTF" localSheetId="6">#REF!</definedName>
    <definedName name="hardtwolaneTF" localSheetId="9">#REF!</definedName>
    <definedName name="hardtwolaneTF">#REF!</definedName>
    <definedName name="hc" localSheetId="3">#REF!</definedName>
    <definedName name="hc" localSheetId="6">#REF!</definedName>
    <definedName name="hc" localSheetId="9">#REF!</definedName>
    <definedName name="hc">#REF!</definedName>
    <definedName name="head">[7]RATES!$C$9</definedName>
    <definedName name="Header_Row">ROW(#REF!)</definedName>
    <definedName name="HEAT__SOURCE" localSheetId="3">#REF!</definedName>
    <definedName name="HEAT__SOURCE" localSheetId="6">#REF!</definedName>
    <definedName name="HEAT__SOURCE" localSheetId="9">#REF!</definedName>
    <definedName name="HEAT__SOURCE">#REF!</definedName>
    <definedName name="HEATING__VENTILATION___AIR_CONDITIONING" localSheetId="3">#REF!</definedName>
    <definedName name="HEATING__VENTILATION___AIR_CONDITIONING" localSheetId="6">#REF!</definedName>
    <definedName name="HEATING__VENTILATION___AIR_CONDITIONING" localSheetId="9">#REF!</definedName>
    <definedName name="HEATING__VENTILATION___AIR_CONDITIONING">#REF!</definedName>
    <definedName name="hehehe" localSheetId="3">#REF!</definedName>
    <definedName name="hehehe" localSheetId="6">#REF!</definedName>
    <definedName name="hehehe" localSheetId="9">#REF!</definedName>
    <definedName name="hehehe" localSheetId="10">#REF!</definedName>
    <definedName name="hehehe" localSheetId="11">#REF!</definedName>
    <definedName name="hehehe" localSheetId="12">#REF!</definedName>
    <definedName name="hehehe">#REF!</definedName>
    <definedName name="hg">[30]Construction!$S$36:$S$74</definedName>
    <definedName name="hghgh" localSheetId="3">#REF!</definedName>
    <definedName name="hghgh" localSheetId="6">#REF!</definedName>
    <definedName name="hghgh" localSheetId="9">#REF!</definedName>
    <definedName name="hghgh" localSheetId="10">#REF!</definedName>
    <definedName name="hghgh" localSheetId="11">#REF!</definedName>
    <definedName name="hghgh" localSheetId="12">#REF!</definedName>
    <definedName name="hghgh">#REF!</definedName>
    <definedName name="hgu" localSheetId="3">#REF!</definedName>
    <definedName name="hgu" localSheetId="6">#REF!</definedName>
    <definedName name="hgu" localSheetId="9">#REF!</definedName>
    <definedName name="hgu" localSheetId="10">#REF!</definedName>
    <definedName name="hgu" localSheetId="11">#REF!</definedName>
    <definedName name="hgu" localSheetId="12">#REF!</definedName>
    <definedName name="hgu">#REF!</definedName>
    <definedName name="HH" localSheetId="3">#REF!</definedName>
    <definedName name="HH" localSheetId="6">#REF!</definedName>
    <definedName name="HH" localSheetId="9">#REF!</definedName>
    <definedName name="HH" localSheetId="10">#REF!</definedName>
    <definedName name="HH" localSheetId="11">#REF!</definedName>
    <definedName name="HH" localSheetId="12">#REF!</definedName>
    <definedName name="HH">#REF!</definedName>
    <definedName name="hhh" localSheetId="3">#REF!</definedName>
    <definedName name="hhh" localSheetId="6">#REF!</definedName>
    <definedName name="hhh" localSheetId="9">#REF!</definedName>
    <definedName name="hhh" localSheetId="10">#REF!</definedName>
    <definedName name="hhh" localSheetId="11">#REF!</definedName>
    <definedName name="hhh" localSheetId="12">#REF!</definedName>
    <definedName name="hhh">#REF!</definedName>
    <definedName name="hhhhh" localSheetId="3">#REF!</definedName>
    <definedName name="hhhhh" localSheetId="6">#REF!</definedName>
    <definedName name="hhhhh" localSheetId="9">#REF!</definedName>
    <definedName name="hhhhh" localSheetId="10">#REF!</definedName>
    <definedName name="hhhhh" localSheetId="11">#REF!</definedName>
    <definedName name="hhhhh" localSheetId="12">#REF!</definedName>
    <definedName name="hhhhh">#REF!</definedName>
    <definedName name="High_Income_estimated_l_c_d" localSheetId="10">[31]Assumptions!$B$52:$S$52</definedName>
    <definedName name="High_Income_estimated_l_c_d" localSheetId="11">[31]Assumptions!$B$52:$S$52</definedName>
    <definedName name="High_Income_estimated_l_c_d" localSheetId="12">[31]Assumptions!$B$52:$S$52</definedName>
    <definedName name="High_Income_estimated_l_c_d">[32]Assumptions!$B$52:$S$52</definedName>
    <definedName name="High_Income_p_h" localSheetId="10">[31]Assumptions!$B$60:$IV$60</definedName>
    <definedName name="High_Income_p_h" localSheetId="11">[31]Assumptions!$B$60:$IV$60</definedName>
    <definedName name="High_Income_p_h" localSheetId="12">[31]Assumptions!$B$60:$IV$60</definedName>
    <definedName name="High_Income_p_h">[32]Assumptions!$B$60:$IV$60</definedName>
    <definedName name="High_Income_tariff" localSheetId="10">[31]Assumptions!$B$39:$S$39</definedName>
    <definedName name="High_Income_tariff" localSheetId="11">[31]Assumptions!$B$39:$S$39</definedName>
    <definedName name="High_Income_tariff" localSheetId="12">[31]Assumptions!$B$39:$S$39</definedName>
    <definedName name="High_Income_tariff">[32]Assumptions!$B$39:$S$39</definedName>
    <definedName name="HJG" localSheetId="3">#REF!</definedName>
    <definedName name="HJG" localSheetId="6">#REF!</definedName>
    <definedName name="HJG" localSheetId="9">#REF!</definedName>
    <definedName name="HJG" localSheetId="10">#REF!</definedName>
    <definedName name="HJG" localSheetId="11">#REF!</definedName>
    <definedName name="HJG" localSheetId="12">#REF!</definedName>
    <definedName name="HJG">#REF!</definedName>
    <definedName name="hjgyjg" localSheetId="3">#REF!</definedName>
    <definedName name="hjgyjg" localSheetId="6">#REF!</definedName>
    <definedName name="hjgyjg" localSheetId="9">#REF!</definedName>
    <definedName name="hjgyjg" localSheetId="10">#REF!</definedName>
    <definedName name="hjgyjg" localSheetId="11">#REF!</definedName>
    <definedName name="hjgyjg" localSheetId="12">#REF!</definedName>
    <definedName name="hjgyjg">#REF!</definedName>
    <definedName name="HJJ" localSheetId="3">#REF!</definedName>
    <definedName name="HJJ" localSheetId="6">#REF!</definedName>
    <definedName name="HJJ" localSheetId="9">#REF!</definedName>
    <definedName name="HJJ" localSheetId="10">#REF!</definedName>
    <definedName name="HJJ" localSheetId="11">#REF!</definedName>
    <definedName name="HJJ" localSheetId="12">#REF!</definedName>
    <definedName name="HJJ">#REF!</definedName>
    <definedName name="hju" localSheetId="3">#REF!</definedName>
    <definedName name="hju" localSheetId="6">#REF!</definedName>
    <definedName name="hju" localSheetId="9">#REF!</definedName>
    <definedName name="hju">#REF!</definedName>
    <definedName name="HOME" localSheetId="3">#REF!</definedName>
    <definedName name="HOME" localSheetId="6">#REF!</definedName>
    <definedName name="HOME" localSheetId="9">#REF!</definedName>
    <definedName name="HOME">#REF!</definedName>
    <definedName name="Hosereel">[7]RATES!$C$30</definedName>
    <definedName name="HSHSHSHS" localSheetId="3">#REF!</definedName>
    <definedName name="HSHSHSHS" localSheetId="6">#REF!</definedName>
    <definedName name="HSHSHSHS" localSheetId="9">#REF!</definedName>
    <definedName name="HSHSHSHS" localSheetId="10">#REF!</definedName>
    <definedName name="HSHSHSHS" localSheetId="11">#REF!</definedName>
    <definedName name="HSHSHSHS" localSheetId="12">#REF!</definedName>
    <definedName name="HSHSHSHS">#REF!</definedName>
    <definedName name="htgy" localSheetId="3">#REF!</definedName>
    <definedName name="htgy" localSheetId="6">#REF!</definedName>
    <definedName name="htgy" localSheetId="9">#REF!</definedName>
    <definedName name="htgy" localSheetId="10">#REF!</definedName>
    <definedName name="htgy" localSheetId="11">#REF!</definedName>
    <definedName name="htgy" localSheetId="12">#REF!</definedName>
    <definedName name="htgy">#REF!</definedName>
    <definedName name="HTML_CodePage" hidden="1">1250</definedName>
    <definedName name="HTML_Control" localSheetId="1" hidden="1">{"'List1'!$A$1:$J$73"}</definedName>
    <definedName name="HTML_Control" localSheetId="3" hidden="1">{"'List1'!$A$1:$J$73"}</definedName>
    <definedName name="HTML_Control" localSheetId="4" hidden="1">{"'List1'!$A$1:$J$73"}</definedName>
    <definedName name="HTML_Control" localSheetId="5" hidden="1">{"'List1'!$A$1:$J$73"}</definedName>
    <definedName name="HTML_Control" localSheetId="6" hidden="1">{"'List1'!$A$1:$J$73"}</definedName>
    <definedName name="HTML_Control" localSheetId="7" hidden="1">{"'List1'!$A$1:$J$73"}</definedName>
    <definedName name="HTML_Control" localSheetId="8" hidden="1">{"'List1'!$A$1:$J$73"}</definedName>
    <definedName name="HTML_Control" localSheetId="9" hidden="1">{"'List1'!$A$1:$J$73"}</definedName>
    <definedName name="HTML_Control" localSheetId="10" hidden="1">{"'List1'!$A$1:$J$73"}</definedName>
    <definedName name="HTML_Control" localSheetId="11" hidden="1">{"'List1'!$A$1:$J$73"}</definedName>
    <definedName name="HTML_Control" localSheetId="12" hidden="1">{"'List1'!$A$1:$J$73"}</definedName>
    <definedName name="HTML_Control" hidden="1">{"'List1'!$A$1:$J$73"}</definedName>
    <definedName name="HTML_Description" hidden="1">""</definedName>
    <definedName name="HTML_Email" hidden="1">""</definedName>
    <definedName name="HTML_Header" hidden="1">"List1"</definedName>
    <definedName name="HTML_LastUpdate" hidden="1">"20.2.1998"</definedName>
    <definedName name="HTML_LineAfter" hidden="1">FALSE</definedName>
    <definedName name="HTML_LineBefore" hidden="1">FALSE</definedName>
    <definedName name="HTML_Name" hidden="1">"Otakar KOUDELKA"</definedName>
    <definedName name="HTML_OBDlg2" hidden="1">TRUE</definedName>
    <definedName name="HTML_OBDlg4" hidden="1">TRUE</definedName>
    <definedName name="HTML_OS" hidden="1">0</definedName>
    <definedName name="HTML_PathFile" hidden="1">"C:\WINNT40\Profiles\Koudelka.000\Dokumenty\HTML.htm"</definedName>
    <definedName name="HTML_Title" hidden="1">"Sešit2"</definedName>
    <definedName name="hutfgh">#REF!</definedName>
    <definedName name="hydrant">[7]RATES!$C$29</definedName>
    <definedName name="i" localSheetId="3">#REF!</definedName>
    <definedName name="i" localSheetId="6">#REF!</definedName>
    <definedName name="i" localSheetId="9">#REF!</definedName>
    <definedName name="i" localSheetId="10">#REF!</definedName>
    <definedName name="i" localSheetId="11">#REF!</definedName>
    <definedName name="i" localSheetId="12">#REF!</definedName>
    <definedName name="i">#REF!</definedName>
    <definedName name="ICV">[7]RATES!$C$10</definedName>
    <definedName name="ii" localSheetId="3">#REF!</definedName>
    <definedName name="ii" localSheetId="6">#REF!</definedName>
    <definedName name="ii" localSheetId="9">#REF!</definedName>
    <definedName name="ii" localSheetId="10">#REF!</definedName>
    <definedName name="ii" localSheetId="11">#REF!</definedName>
    <definedName name="ii" localSheetId="12">#REF!</definedName>
    <definedName name="ii">#REF!</definedName>
    <definedName name="iiiiiii" localSheetId="3">#REF!</definedName>
    <definedName name="iiiiiii" localSheetId="6">#REF!</definedName>
    <definedName name="iiiiiii" localSheetId="9">#REF!</definedName>
    <definedName name="iiiiiii" localSheetId="10">#REF!</definedName>
    <definedName name="iiiiiii" localSheetId="11">#REF!</definedName>
    <definedName name="iiiiiii" localSheetId="12">#REF!</definedName>
    <definedName name="iiiiiii">#REF!</definedName>
    <definedName name="Incinerator_Entebbe" localSheetId="3">#REF!</definedName>
    <definedName name="Incinerator_Entebbe" localSheetId="6">#REF!</definedName>
    <definedName name="Incinerator_Entebbe" localSheetId="9">#REF!</definedName>
    <definedName name="Incinerator_Entebbe">#REF!</definedName>
    <definedName name="Indices" localSheetId="3">#REF!</definedName>
    <definedName name="Indices" localSheetId="6">#REF!</definedName>
    <definedName name="Indices" localSheetId="9">#REF!</definedName>
    <definedName name="Indices">#REF!</definedName>
    <definedName name="inflation">[33]NPV!$B$40</definedName>
    <definedName name="INSERTROW" localSheetId="3">#REF!</definedName>
    <definedName name="INSERTROW" localSheetId="6">#REF!</definedName>
    <definedName name="INSERTROW" localSheetId="9">#REF!</definedName>
    <definedName name="INSERTROW" localSheetId="10">#REF!</definedName>
    <definedName name="INSERTROW" localSheetId="11">#REF!</definedName>
    <definedName name="INSERTROW" localSheetId="12">#REF!</definedName>
    <definedName name="INSERTROW">#REF!</definedName>
    <definedName name="inserts" localSheetId="3">#REF!</definedName>
    <definedName name="inserts" localSheetId="6">#REF!</definedName>
    <definedName name="inserts" localSheetId="9">#REF!</definedName>
    <definedName name="inserts" localSheetId="10">#REF!</definedName>
    <definedName name="inserts" localSheetId="11">#REF!</definedName>
    <definedName name="inserts" localSheetId="12">#REF!</definedName>
    <definedName name="inserts">#REF!</definedName>
    <definedName name="Int" localSheetId="3">#REF!</definedName>
    <definedName name="Int" localSheetId="6">#REF!</definedName>
    <definedName name="Int" localSheetId="9">#REF!</definedName>
    <definedName name="Int">#REF!</definedName>
    <definedName name="Interest_Rate" localSheetId="3">#REF!</definedName>
    <definedName name="Interest_Rate" localSheetId="6">#REF!</definedName>
    <definedName name="Interest_Rate" localSheetId="9">#REF!</definedName>
    <definedName name="Interest_Rate">#REF!</definedName>
    <definedName name="INTERNAL__DOORS" localSheetId="3">#REF!</definedName>
    <definedName name="INTERNAL__DOORS" localSheetId="6">#REF!</definedName>
    <definedName name="INTERNAL__DOORS" localSheetId="9">#REF!</definedName>
    <definedName name="INTERNAL__DOORS">#REF!</definedName>
    <definedName name="INTERNAL__WALLS__AND__PARTITIONS" localSheetId="3">#REF!</definedName>
    <definedName name="INTERNAL__WALLS__AND__PARTITIONS" localSheetId="6">#REF!</definedName>
    <definedName name="INTERNAL__WALLS__AND__PARTITIONS" localSheetId="9">#REF!</definedName>
    <definedName name="INTERNAL__WALLS__AND__PARTITIONS">#REF!</definedName>
    <definedName name="iou" localSheetId="3">#REF!</definedName>
    <definedName name="iou" localSheetId="6">#REF!</definedName>
    <definedName name="iou" localSheetId="9">#REF!</definedName>
    <definedName name="iou">#REF!</definedName>
    <definedName name="IVA">'[25]00_Main Prices List'!$K$3</definedName>
    <definedName name="j" localSheetId="3">#REF!</definedName>
    <definedName name="j" localSheetId="6">#REF!</definedName>
    <definedName name="j" localSheetId="9">#REF!</definedName>
    <definedName name="j" localSheetId="10">#REF!</definedName>
    <definedName name="j" localSheetId="11">#REF!</definedName>
    <definedName name="j" localSheetId="12">#REF!</definedName>
    <definedName name="j">#REF!</definedName>
    <definedName name="jd" localSheetId="3">#REF!</definedName>
    <definedName name="jd" localSheetId="6">#REF!</definedName>
    <definedName name="jd" localSheetId="9">#REF!</definedName>
    <definedName name="jd">#REF!</definedName>
    <definedName name="jfjfjfjfjfjfjfjfjfjf" localSheetId="9">[14]Summary!#REF!</definedName>
    <definedName name="jfjfjfjfjfjfjfjfjfjf" localSheetId="10">[15]Summary!#REF!</definedName>
    <definedName name="jfjfjfjfjfjfjfjfjfjf" localSheetId="11">[15]Summary!#REF!</definedName>
    <definedName name="jfjfjfjfjfjfjfjfjfjf" localSheetId="12">[15]Summary!#REF!</definedName>
    <definedName name="jfjfjfjfjfjfjfjfjfjf">[14]Summary!#REF!</definedName>
    <definedName name="JHVJK" localSheetId="3">#REF!</definedName>
    <definedName name="JHVJK" localSheetId="6">#REF!</definedName>
    <definedName name="JHVJK" localSheetId="9">#REF!</definedName>
    <definedName name="JHVJK" localSheetId="10">#REF!</definedName>
    <definedName name="JHVJK" localSheetId="11">#REF!</definedName>
    <definedName name="JHVJK" localSheetId="12">#REF!</definedName>
    <definedName name="JHVJK">#REF!</definedName>
    <definedName name="JHVKHJK" localSheetId="3">#REF!</definedName>
    <definedName name="JHVKHJK" localSheetId="6">#REF!</definedName>
    <definedName name="JHVKHJK" localSheetId="9">#REF!</definedName>
    <definedName name="JHVKHJK" localSheetId="10">#REF!</definedName>
    <definedName name="JHVKHJK" localSheetId="11">#REF!</definedName>
    <definedName name="JHVKHJK" localSheetId="12">#REF!</definedName>
    <definedName name="JHVKHJK">#REF!</definedName>
    <definedName name="JIM">[34]Construction!$S$36:$S$74</definedName>
    <definedName name="JJJJ" localSheetId="3">#REF!</definedName>
    <definedName name="JJJJ" localSheetId="6">#REF!</definedName>
    <definedName name="JJJJ" localSheetId="9">#REF!</definedName>
    <definedName name="JJJJ" localSheetId="10">#REF!</definedName>
    <definedName name="JJJJ" localSheetId="11">#REF!</definedName>
    <definedName name="JJJJ" localSheetId="12">#REF!</definedName>
    <definedName name="JJJJ">#REF!</definedName>
    <definedName name="juht" localSheetId="3">#REF!</definedName>
    <definedName name="juht" localSheetId="6">#REF!</definedName>
    <definedName name="juht" localSheetId="9">#REF!</definedName>
    <definedName name="juht" localSheetId="10">#REF!</definedName>
    <definedName name="juht" localSheetId="11">#REF!</definedName>
    <definedName name="juht" localSheetId="12">#REF!</definedName>
    <definedName name="juht">#REF!</definedName>
    <definedName name="juhyy" localSheetId="3">#REF!</definedName>
    <definedName name="juhyy" localSheetId="6">#REF!</definedName>
    <definedName name="juhyy" localSheetId="9">#REF!</definedName>
    <definedName name="juhyy" localSheetId="10">#REF!</definedName>
    <definedName name="juhyy" localSheetId="11">#REF!</definedName>
    <definedName name="juhyy" localSheetId="12">#REF!</definedName>
    <definedName name="juhyy">#REF!</definedName>
    <definedName name="junctions" localSheetId="3">#REF!</definedName>
    <definedName name="junctions" localSheetId="6">#REF!</definedName>
    <definedName name="junctions" localSheetId="9">#REF!</definedName>
    <definedName name="junctions" localSheetId="10">#REF!</definedName>
    <definedName name="junctions" localSheetId="11">#REF!</definedName>
    <definedName name="junctions" localSheetId="12">#REF!</definedName>
    <definedName name="junctions">#REF!</definedName>
    <definedName name="jyyh" localSheetId="3">#REF!</definedName>
    <definedName name="jyyh" localSheetId="6">#REF!</definedName>
    <definedName name="jyyh" localSheetId="9">#REF!</definedName>
    <definedName name="jyyh">#REF!</definedName>
    <definedName name="K" localSheetId="3">#REF!</definedName>
    <definedName name="K" localSheetId="6">#REF!</definedName>
    <definedName name="K" localSheetId="9">#REF!</definedName>
    <definedName name="K">#REF!</definedName>
    <definedName name="kil" localSheetId="3">#REF!</definedName>
    <definedName name="kil" localSheetId="6">#REF!</definedName>
    <definedName name="kil" localSheetId="9">#REF!</definedName>
    <definedName name="kil" localSheetId="10">#REF!</definedName>
    <definedName name="kil" localSheetId="11">#REF!</definedName>
    <definedName name="kil" localSheetId="12">#REF!</definedName>
    <definedName name="kil">#REF!</definedName>
    <definedName name="Kingachi" localSheetId="3">#REF!</definedName>
    <definedName name="Kingachi" localSheetId="6">#REF!</definedName>
    <definedName name="Kingachi" localSheetId="9">#REF!</definedName>
    <definedName name="Kingachi">#REF!</definedName>
    <definedName name="Kinogozi" localSheetId="3">#REF!</definedName>
    <definedName name="Kinogozi" localSheetId="6">#REF!</definedName>
    <definedName name="Kinogozi" localSheetId="9">#REF!</definedName>
    <definedName name="Kinogozi">#REF!</definedName>
    <definedName name="KIO" localSheetId="3">#REF!</definedName>
    <definedName name="KIO" localSheetId="6">#REF!</definedName>
    <definedName name="KIO" localSheetId="9">#REF!</definedName>
    <definedName name="KIO">#REF!</definedName>
    <definedName name="KITCHEN" localSheetId="3">[35]Ragama!#REF!</definedName>
    <definedName name="KITCHEN" localSheetId="6">[35]Ragama!#REF!</definedName>
    <definedName name="KITCHEN" localSheetId="9">[35]Ragama!#REF!</definedName>
    <definedName name="KITCHEN">[35]Ragama!#REF!</definedName>
    <definedName name="KIU" localSheetId="3">#REF!</definedName>
    <definedName name="KIU" localSheetId="6">#REF!</definedName>
    <definedName name="KIU" localSheetId="9">#REF!</definedName>
    <definedName name="KIU" localSheetId="10">#REF!</definedName>
    <definedName name="KIU" localSheetId="11">#REF!</definedName>
    <definedName name="KIU" localSheetId="12">#REF!</definedName>
    <definedName name="KIU">#REF!</definedName>
    <definedName name="kjjuu" localSheetId="3">#REF!</definedName>
    <definedName name="kjjuu" localSheetId="6">#REF!</definedName>
    <definedName name="kjjuu" localSheetId="9">#REF!</definedName>
    <definedName name="kjjuu" localSheetId="10">#REF!</definedName>
    <definedName name="kjjuu" localSheetId="11">#REF!</definedName>
    <definedName name="kjjuu" localSheetId="12">#REF!</definedName>
    <definedName name="kjjuu">#REF!</definedName>
    <definedName name="KJKJJHKJ" localSheetId="3">#REF!</definedName>
    <definedName name="KJKJJHKJ" localSheetId="6">#REF!</definedName>
    <definedName name="KJKJJHKJ" localSheetId="9">#REF!</definedName>
    <definedName name="KJKJJHKJ" localSheetId="10">#REF!</definedName>
    <definedName name="KJKJJHKJ" localSheetId="11">#REF!</definedName>
    <definedName name="KJKJJHKJ" localSheetId="12">#REF!</definedName>
    <definedName name="KJKJJHKJ">#REF!</definedName>
    <definedName name="kjuu" localSheetId="3">#REF!</definedName>
    <definedName name="kjuu" localSheetId="6">#REF!</definedName>
    <definedName name="kjuu" localSheetId="9">#REF!</definedName>
    <definedName name="kjuu">#REF!</definedName>
    <definedName name="kk" localSheetId="3">#REF!</definedName>
    <definedName name="kk" localSheetId="6">#REF!</definedName>
    <definedName name="kk" localSheetId="9">#REF!</definedName>
    <definedName name="kk" localSheetId="10">#REF!</definedName>
    <definedName name="kk" localSheetId="11">#REF!</definedName>
    <definedName name="kk" localSheetId="12">#REF!</definedName>
    <definedName name="kk">#REF!</definedName>
    <definedName name="kl" localSheetId="3">#REF!</definedName>
    <definedName name="kl" localSheetId="6">#REF!</definedName>
    <definedName name="kl" localSheetId="9">#REF!</definedName>
    <definedName name="kl">#REF!</definedName>
    <definedName name="KLO" localSheetId="3">#REF!</definedName>
    <definedName name="KLO" localSheetId="6">#REF!</definedName>
    <definedName name="KLO" localSheetId="9">#REF!</definedName>
    <definedName name="KLO">#REF!</definedName>
    <definedName name="KOP" localSheetId="3">#REF!</definedName>
    <definedName name="KOP" localSheetId="6">#REF!</definedName>
    <definedName name="KOP" localSheetId="9">#REF!</definedName>
    <definedName name="KOP">#REF!</definedName>
    <definedName name="KUSD" localSheetId="3">#REF!</definedName>
    <definedName name="KUSD" localSheetId="6">#REF!</definedName>
    <definedName name="KUSD" localSheetId="9">#REF!</definedName>
    <definedName name="KUSD" localSheetId="10">#REF!</definedName>
    <definedName name="KUSD" localSheetId="11">#REF!</definedName>
    <definedName name="KUSD" localSheetId="12">#REF!</definedName>
    <definedName name="KUSD">#REF!</definedName>
    <definedName name="KVA" localSheetId="3">#REF!</definedName>
    <definedName name="KVA" localSheetId="6">#REF!</definedName>
    <definedName name="KVA" localSheetId="9">#REF!</definedName>
    <definedName name="KVA" localSheetId="10">#REF!</definedName>
    <definedName name="KVA" localSheetId="11">#REF!</definedName>
    <definedName name="KVA" localSheetId="12">#REF!</definedName>
    <definedName name="KVA">#REF!</definedName>
    <definedName name="KVB" localSheetId="3">#REF!</definedName>
    <definedName name="KVB" localSheetId="6">#REF!</definedName>
    <definedName name="KVB" localSheetId="9">#REF!</definedName>
    <definedName name="KVB" localSheetId="10">#REF!</definedName>
    <definedName name="KVB" localSheetId="11">#REF!</definedName>
    <definedName name="KVB" localSheetId="12">#REF!</definedName>
    <definedName name="KVB">#REF!</definedName>
    <definedName name="KW">[1]NPV!$B$40</definedName>
    <definedName name="ladders" localSheetId="3">#REF!</definedName>
    <definedName name="ladders" localSheetId="6">#REF!</definedName>
    <definedName name="ladders" localSheetId="9">#REF!</definedName>
    <definedName name="ladders" localSheetId="10">#REF!</definedName>
    <definedName name="ladders" localSheetId="11">#REF!</definedName>
    <definedName name="ladders" localSheetId="12">#REF!</definedName>
    <definedName name="ladders">#REF!</definedName>
    <definedName name="lane" localSheetId="3">#REF!</definedName>
    <definedName name="lane" localSheetId="6">#REF!</definedName>
    <definedName name="lane" localSheetId="9">#REF!</definedName>
    <definedName name="lane">#REF!</definedName>
    <definedName name="Last_Row">#N/A</definedName>
    <definedName name="layers" localSheetId="3">#REF!</definedName>
    <definedName name="layers" localSheetId="6">#REF!</definedName>
    <definedName name="layers" localSheetId="9">#REF!</definedName>
    <definedName name="layers" localSheetId="10">#REF!</definedName>
    <definedName name="layers" localSheetId="11">#REF!</definedName>
    <definedName name="layers" localSheetId="12">#REF!</definedName>
    <definedName name="layers">#REF!</definedName>
    <definedName name="LBC" localSheetId="3">#REF!</definedName>
    <definedName name="LBC" localSheetId="6">#REF!</definedName>
    <definedName name="LBC" localSheetId="9">#REF!</definedName>
    <definedName name="LBC" localSheetId="10">#REF!</definedName>
    <definedName name="LBC" localSheetId="11">#REF!</definedName>
    <definedName name="LBC" localSheetId="12">#REF!</definedName>
    <definedName name="LBC">#REF!</definedName>
    <definedName name="lead" localSheetId="3">#REF!</definedName>
    <definedName name="lead" localSheetId="6">#REF!</definedName>
    <definedName name="lead" localSheetId="9">#REF!</definedName>
    <definedName name="lead" localSheetId="10">#REF!</definedName>
    <definedName name="lead" localSheetId="11">#REF!</definedName>
    <definedName name="lead" localSheetId="12">#REF!</definedName>
    <definedName name="lead">#REF!</definedName>
    <definedName name="Leva" localSheetId="3">#REF!</definedName>
    <definedName name="Leva" localSheetId="6">#REF!</definedName>
    <definedName name="Leva" localSheetId="9">#REF!</definedName>
    <definedName name="Leva">#REF!</definedName>
    <definedName name="li" localSheetId="3">#REF!</definedName>
    <definedName name="li" localSheetId="6">#REF!</definedName>
    <definedName name="li" localSheetId="9">#REF!</definedName>
    <definedName name="li">#REF!</definedName>
    <definedName name="Lib" localSheetId="3">#REF!</definedName>
    <definedName name="Lib" localSheetId="6">#REF!</definedName>
    <definedName name="Lib" localSheetId="9">#REF!</definedName>
    <definedName name="Lib">#REF!</definedName>
    <definedName name="LIFT__AND__CONVEYOR__INSTALLATIONS" localSheetId="3">#REF!</definedName>
    <definedName name="LIFT__AND__CONVEYOR__INSTALLATIONS" localSheetId="6">#REF!</definedName>
    <definedName name="LIFT__AND__CONVEYOR__INSTALLATIONS" localSheetId="9">#REF!</definedName>
    <definedName name="LIFT__AND__CONVEYOR__INSTALLATIONS">#REF!</definedName>
    <definedName name="LIST" localSheetId="3">#REF!</definedName>
    <definedName name="LIST" localSheetId="6">#REF!</definedName>
    <definedName name="LIST" localSheetId="9">#REF!</definedName>
    <definedName name="LIST">#REF!</definedName>
    <definedName name="LKI" localSheetId="3">#REF!</definedName>
    <definedName name="LKI" localSheetId="6">#REF!</definedName>
    <definedName name="LKI" localSheetId="9">#REF!</definedName>
    <definedName name="LKI">#REF!</definedName>
    <definedName name="LL" localSheetId="3">#REF!</definedName>
    <definedName name="LL" localSheetId="6">#REF!</definedName>
    <definedName name="LL" localSheetId="9">#REF!</definedName>
    <definedName name="ll" localSheetId="10">#REF!</definedName>
    <definedName name="ll" localSheetId="11">#REF!</definedName>
    <definedName name="ll" localSheetId="12">#REF!</definedName>
    <definedName name="LL">#REF!</definedName>
    <definedName name="llll" localSheetId="3">#REF!</definedName>
    <definedName name="llll" localSheetId="6">#REF!</definedName>
    <definedName name="llll" localSheetId="9">#REF!</definedName>
    <definedName name="llll" localSheetId="10">#REF!</definedName>
    <definedName name="llll" localSheetId="11">#REF!</definedName>
    <definedName name="llll" localSheetId="12">#REF!</definedName>
    <definedName name="llll">#REF!</definedName>
    <definedName name="lo" localSheetId="3">#REF!</definedName>
    <definedName name="lo" localSheetId="6">#REF!</definedName>
    <definedName name="lo" localSheetId="9">#REF!</definedName>
    <definedName name="lo">#REF!</definedName>
    <definedName name="Loan_Amount" localSheetId="3">#REF!</definedName>
    <definedName name="Loan_Amount" localSheetId="6">#REF!</definedName>
    <definedName name="Loan_Amount" localSheetId="9">#REF!</definedName>
    <definedName name="Loan_Amount">#REF!</definedName>
    <definedName name="Loan_Start" localSheetId="3">#REF!</definedName>
    <definedName name="Loan_Start" localSheetId="6">#REF!</definedName>
    <definedName name="Loan_Start" localSheetId="9">#REF!</definedName>
    <definedName name="Loan_Start">#REF!</definedName>
    <definedName name="Loan_Years" localSheetId="3">#REF!</definedName>
    <definedName name="Loan_Years" localSheetId="6">#REF!</definedName>
    <definedName name="Loan_Years" localSheetId="9">#REF!</definedName>
    <definedName name="Loan_Years">#REF!</definedName>
    <definedName name="lop" localSheetId="3">#REF!</definedName>
    <definedName name="lop" localSheetId="6">#REF!</definedName>
    <definedName name="lop" localSheetId="9">#REF!</definedName>
    <definedName name="lop">#REF!</definedName>
    <definedName name="LVLJKLJK" localSheetId="3">#REF!</definedName>
    <definedName name="LVLJKLJK" localSheetId="6">#REF!</definedName>
    <definedName name="LVLJKLJK" localSheetId="9">#REF!</definedName>
    <definedName name="LVLJKLJK">#REF!</definedName>
    <definedName name="M" localSheetId="3">#REF!</definedName>
    <definedName name="M" localSheetId="6">#REF!</definedName>
    <definedName name="M" localSheetId="9">#REF!</definedName>
    <definedName name="M">#REF!</definedName>
    <definedName name="MA" localSheetId="3">#REF!</definedName>
    <definedName name="MA" localSheetId="6">#REF!</definedName>
    <definedName name="MA" localSheetId="9">#REF!</definedName>
    <definedName name="MA">#REF!</definedName>
    <definedName name="mab" localSheetId="3">#REF!</definedName>
    <definedName name="mab" localSheetId="6">#REF!</definedName>
    <definedName name="mab" localSheetId="9">#REF!</definedName>
    <definedName name="mab" localSheetId="10">#REF!</definedName>
    <definedName name="mab" localSheetId="11">#REF!</definedName>
    <definedName name="mab" localSheetId="12">#REF!</definedName>
    <definedName name="mab">#REF!</definedName>
    <definedName name="main100">[7]RATES!$C$34</definedName>
    <definedName name="main50">[7]RATES!$C$35</definedName>
    <definedName name="major">[24]VIABILITY!#REF!</definedName>
    <definedName name="MAKEBILLPAGE" localSheetId="3">#REF!</definedName>
    <definedName name="MAKEBILLPAGE" localSheetId="6">#REF!</definedName>
    <definedName name="MAKEBILLPAGE" localSheetId="9">#REF!</definedName>
    <definedName name="MAKEBILLPAGE" localSheetId="10">#REF!</definedName>
    <definedName name="MAKEBILLPAGE" localSheetId="11">#REF!</definedName>
    <definedName name="MAKEBILLPAGE" localSheetId="12">#REF!</definedName>
    <definedName name="MAKEBILLPAGE">#REF!</definedName>
    <definedName name="MALINDO" localSheetId="3">#REF!</definedName>
    <definedName name="MALINDO" localSheetId="6">#REF!</definedName>
    <definedName name="MALINDO" localSheetId="9">#REF!</definedName>
    <definedName name="MALINDO" localSheetId="10">#REF!</definedName>
    <definedName name="MALINDO" localSheetId="11">#REF!</definedName>
    <definedName name="MALINDO" localSheetId="12">#REF!</definedName>
    <definedName name="MALINDO">#REF!</definedName>
    <definedName name="MANUEL_INPUT" localSheetId="3">#REF!</definedName>
    <definedName name="MANUEL_INPUT" localSheetId="6">#REF!</definedName>
    <definedName name="MANUEL_INPUT" localSheetId="9">#REF!</definedName>
    <definedName name="MANUEL_INPUT" localSheetId="10">#REF!</definedName>
    <definedName name="MANUEL_INPUT" localSheetId="11">#REF!</definedName>
    <definedName name="MANUEL_INPUT" localSheetId="12">#REF!</definedName>
    <definedName name="MANUEL_INPUT">#REF!</definedName>
    <definedName name="mark" localSheetId="3">#REF!</definedName>
    <definedName name="mark" localSheetId="6">#REF!</definedName>
    <definedName name="mark" localSheetId="9">#REF!</definedName>
    <definedName name="mark">#REF!</definedName>
    <definedName name="Masindi_conversion_rate" localSheetId="3">#REF!</definedName>
    <definedName name="Masindi_conversion_rate" localSheetId="6">#REF!</definedName>
    <definedName name="Masindi_conversion_rate" localSheetId="9">#REF!</definedName>
    <definedName name="Masindi_conversion_rate" localSheetId="10">#REF!</definedName>
    <definedName name="Masindi_conversion_rate" localSheetId="11">#REF!</definedName>
    <definedName name="Masindi_conversion_rate" localSheetId="12">#REF!</definedName>
    <definedName name="Masindi_conversion_rate">#REF!</definedName>
    <definedName name="MASONRYDIMS" localSheetId="3">#REF!</definedName>
    <definedName name="MASONRYDIMS" localSheetId="6">#REF!</definedName>
    <definedName name="MASONRYDIMS" localSheetId="9">#REF!</definedName>
    <definedName name="MASONRYDIMS">#REF!</definedName>
    <definedName name="Max" localSheetId="3">#REF!</definedName>
    <definedName name="Max" localSheetId="6">#REF!</definedName>
    <definedName name="Max" localSheetId="9">#REF!</definedName>
    <definedName name="Max">#REF!</definedName>
    <definedName name="MCBDB" localSheetId="1">{#N/A,#N/A,FALSE,"mpph1";#N/A,#N/A,FALSE,"mpmseb";#N/A,#N/A,FALSE,"mpph2"}</definedName>
    <definedName name="MCBDB" localSheetId="3">{#N/A,#N/A,FALSE,"mpph1";#N/A,#N/A,FALSE,"mpmseb";#N/A,#N/A,FALSE,"mpph2"}</definedName>
    <definedName name="MCBDB" localSheetId="4">{#N/A,#N/A,FALSE,"mpph1";#N/A,#N/A,FALSE,"mpmseb";#N/A,#N/A,FALSE,"mpph2"}</definedName>
    <definedName name="MCBDB" localSheetId="5">{#N/A,#N/A,FALSE,"mpph1";#N/A,#N/A,FALSE,"mpmseb";#N/A,#N/A,FALSE,"mpph2"}</definedName>
    <definedName name="MCBDB" localSheetId="6">{#N/A,#N/A,FALSE,"mpph1";#N/A,#N/A,FALSE,"mpmseb";#N/A,#N/A,FALSE,"mpph2"}</definedName>
    <definedName name="MCBDB" localSheetId="7">{#N/A,#N/A,FALSE,"mpph1";#N/A,#N/A,FALSE,"mpmseb";#N/A,#N/A,FALSE,"mpph2"}</definedName>
    <definedName name="MCBDB" localSheetId="8">{#N/A,#N/A,FALSE,"mpph1";#N/A,#N/A,FALSE,"mpmseb";#N/A,#N/A,FALSE,"mpph2"}</definedName>
    <definedName name="MCBDB" localSheetId="9">{#N/A,#N/A,FALSE,"mpph1";#N/A,#N/A,FALSE,"mpmseb";#N/A,#N/A,FALSE,"mpph2"}</definedName>
    <definedName name="MCBDB" localSheetId="10">{#N/A,#N/A,FALSE,"mpph1";#N/A,#N/A,FALSE,"mpmseb";#N/A,#N/A,FALSE,"mpph2"}</definedName>
    <definedName name="MCBDB" localSheetId="11">{#N/A,#N/A,FALSE,"mpph1";#N/A,#N/A,FALSE,"mpmseb";#N/A,#N/A,FALSE,"mpph2"}</definedName>
    <definedName name="MCBDB" localSheetId="12">{#N/A,#N/A,FALSE,"mpph1";#N/A,#N/A,FALSE,"mpmseb";#N/A,#N/A,FALSE,"mpph2"}</definedName>
    <definedName name="MCBDB">{#N/A,#N/A,FALSE,"mpph1";#N/A,#N/A,FALSE,"mpmseb";#N/A,#N/A,FALSE,"mpph2"}</definedName>
    <definedName name="MINOR__BUILDING__WORKS">#REF!</definedName>
    <definedName name="Miscellaneous_electrical_works" localSheetId="3">#REF!</definedName>
    <definedName name="Miscellaneous_electrical_works" localSheetId="6">#REF!</definedName>
    <definedName name="Miscellaneous_electrical_works" localSheetId="9">#REF!</definedName>
    <definedName name="Miscellaneous_electrical_works" localSheetId="10">#REF!</definedName>
    <definedName name="Miscellaneous_electrical_works" localSheetId="11">#REF!</definedName>
    <definedName name="Miscellaneous_electrical_works" localSheetId="12">#REF!</definedName>
    <definedName name="Miscellaneous_electrical_works">#REF!</definedName>
    <definedName name="mjhhg" localSheetId="3">#REF!</definedName>
    <definedName name="mjhhg" localSheetId="6">#REF!</definedName>
    <definedName name="mjhhg" localSheetId="9">#REF!</definedName>
    <definedName name="mjhhg" localSheetId="10">#REF!</definedName>
    <definedName name="mjhhg" localSheetId="11">#REF!</definedName>
    <definedName name="mjhhg" localSheetId="12">#REF!</definedName>
    <definedName name="mjhhg">#REF!</definedName>
    <definedName name="mjkh" localSheetId="3">#REF!</definedName>
    <definedName name="mjkh" localSheetId="6">#REF!</definedName>
    <definedName name="mjkh" localSheetId="9">#REF!</definedName>
    <definedName name="mjkh">#REF!</definedName>
    <definedName name="mm" localSheetId="3">#REF!</definedName>
    <definedName name="mm" localSheetId="6">#REF!</definedName>
    <definedName name="mm" localSheetId="9">#REF!</definedName>
    <definedName name="mm" localSheetId="10">#REF!</definedName>
    <definedName name="mm" localSheetId="11">#REF!</definedName>
    <definedName name="mm" localSheetId="12">#REF!</definedName>
    <definedName name="mm">#REF!</definedName>
    <definedName name="mmmm" localSheetId="3">#REF!</definedName>
    <definedName name="mmmm" localSheetId="6">#REF!</definedName>
    <definedName name="mmmm" localSheetId="9">#REF!</definedName>
    <definedName name="mmmm" localSheetId="10">#REF!</definedName>
    <definedName name="mmmm" localSheetId="11">#REF!</definedName>
    <definedName name="mmmm" localSheetId="12">#REF!</definedName>
    <definedName name="mmmm">#REF!</definedName>
    <definedName name="MMMMMMMMMMMMMMMMMM" localSheetId="3">#REF!</definedName>
    <definedName name="MMMMMMMMMMMMMMMMMM" localSheetId="6">#REF!</definedName>
    <definedName name="MMMMMMMMMMMMMMMMMM" localSheetId="9">#REF!</definedName>
    <definedName name="MMMMMMMMMMMMMMMMMM">#REF!</definedName>
    <definedName name="MN" localSheetId="3">#REF!</definedName>
    <definedName name="MN" localSheetId="6">#REF!</definedName>
    <definedName name="MN" localSheetId="9">#REF!</definedName>
    <definedName name="MN">#REF!</definedName>
    <definedName name="Mo" localSheetId="3">#REF!</definedName>
    <definedName name="Mo" localSheetId="6">#REF!</definedName>
    <definedName name="Mo" localSheetId="9">#REF!</definedName>
    <definedName name="Mo" localSheetId="10">#REF!</definedName>
    <definedName name="Mo" localSheetId="11">#REF!</definedName>
    <definedName name="Mo" localSheetId="12">#REF!</definedName>
    <definedName name="Mo">#REF!</definedName>
    <definedName name="Model_Name">[26]Model!$C$4</definedName>
    <definedName name="Monjo" localSheetId="3">#REF!</definedName>
    <definedName name="Monjo" localSheetId="6">#REF!</definedName>
    <definedName name="Monjo" localSheetId="9">#REF!</definedName>
    <definedName name="Monjo" localSheetId="10">#REF!</definedName>
    <definedName name="Monjo" localSheetId="11">#REF!</definedName>
    <definedName name="Monjo" localSheetId="12">#REF!</definedName>
    <definedName name="Monjo">#REF!</definedName>
    <definedName name="MOVETITLE" localSheetId="3">#REF!</definedName>
    <definedName name="MOVETITLE" localSheetId="6">#REF!</definedName>
    <definedName name="MOVETITLE" localSheetId="9">#REF!</definedName>
    <definedName name="MOVETITLE" localSheetId="10">#REF!</definedName>
    <definedName name="MOVETITLE" localSheetId="11">#REF!</definedName>
    <definedName name="MOVETITLE" localSheetId="12">#REF!</definedName>
    <definedName name="MOVETITLE">#REF!</definedName>
    <definedName name="MS" localSheetId="3">#REF!</definedName>
    <definedName name="MS" localSheetId="6">#REF!</definedName>
    <definedName name="MS" localSheetId="9">#REF!</definedName>
    <definedName name="MS" localSheetId="10">#REF!</definedName>
    <definedName name="MS" localSheetId="11">#REF!</definedName>
    <definedName name="MS" localSheetId="12">#REF!</definedName>
    <definedName name="MS">#REF!</definedName>
    <definedName name="msk" localSheetId="3">#REF!</definedName>
    <definedName name="msk" localSheetId="6">#REF!</definedName>
    <definedName name="msk" localSheetId="9">#REF!</definedName>
    <definedName name="msk">#REF!</definedName>
    <definedName name="MT" localSheetId="3">#REF!</definedName>
    <definedName name="MT" localSheetId="6">#REF!</definedName>
    <definedName name="MT" localSheetId="9">#REF!</definedName>
    <definedName name="MT">#REF!</definedName>
    <definedName name="mul" localSheetId="3">#REF!</definedName>
    <definedName name="mul" localSheetId="6">#REF!</definedName>
    <definedName name="mul" localSheetId="9">#REF!</definedName>
    <definedName name="mul" localSheetId="10">#REF!</definedName>
    <definedName name="mul" localSheetId="11">#REF!</definedName>
    <definedName name="mul" localSheetId="12">#REF!</definedName>
    <definedName name="mul">#REF!</definedName>
    <definedName name="multiplier" localSheetId="3">#REF!</definedName>
    <definedName name="multiplier" localSheetId="6">#REF!</definedName>
    <definedName name="multiplier" localSheetId="9">#REF!</definedName>
    <definedName name="multiplier" localSheetId="10">#REF!</definedName>
    <definedName name="multiplier" localSheetId="11">#REF!</definedName>
    <definedName name="multiplier" localSheetId="12">#REF!</definedName>
    <definedName name="multiplier">#REF!</definedName>
    <definedName name="MURAL111" localSheetId="3">#REF!</definedName>
    <definedName name="MURAL111" localSheetId="6">#REF!</definedName>
    <definedName name="MURAL111" localSheetId="9">#REF!</definedName>
    <definedName name="MURAL111">#REF!</definedName>
    <definedName name="murali" localSheetId="3">#REF!</definedName>
    <definedName name="murali" localSheetId="6">#REF!</definedName>
    <definedName name="murali" localSheetId="9">#REF!</definedName>
    <definedName name="murali">#REF!</definedName>
    <definedName name="must" localSheetId="3">#REF!</definedName>
    <definedName name="must" localSheetId="6">#REF!</definedName>
    <definedName name="must" localSheetId="9">#REF!</definedName>
    <definedName name="must">#REF!</definedName>
    <definedName name="MXK" localSheetId="3">#REF!</definedName>
    <definedName name="MXK" localSheetId="6">#REF!</definedName>
    <definedName name="MXK" localSheetId="9">#REF!</definedName>
    <definedName name="MXK">#REF!</definedName>
    <definedName name="myRange">[36]!myRange = [36]!ADDRESS</definedName>
    <definedName name="N" localSheetId="3">#REF!</definedName>
    <definedName name="N" localSheetId="6">#REF!</definedName>
    <definedName name="N" localSheetId="9">#REF!</definedName>
    <definedName name="N" localSheetId="10">#REF!</definedName>
    <definedName name="N" localSheetId="11">#REF!</definedName>
    <definedName name="N" localSheetId="12">#REF!</definedName>
    <definedName name="N">#REF!</definedName>
    <definedName name="nad" localSheetId="3">#REF!</definedName>
    <definedName name="nad" localSheetId="6">#REF!</definedName>
    <definedName name="nad" localSheetId="9">#REF!</definedName>
    <definedName name="nad" localSheetId="10">#REF!</definedName>
    <definedName name="nad" localSheetId="11">#REF!</definedName>
    <definedName name="nad" localSheetId="12">#REF!</definedName>
    <definedName name="nad">#REF!</definedName>
    <definedName name="name" localSheetId="3">#REF!</definedName>
    <definedName name="name" localSheetId="4">#REF!</definedName>
    <definedName name="name" localSheetId="6">#REF!</definedName>
    <definedName name="name" localSheetId="7">#REF!</definedName>
    <definedName name="name" localSheetId="9">#REF!</definedName>
    <definedName name="name" localSheetId="10">#REF!</definedName>
    <definedName name="name" localSheetId="11">#REF!</definedName>
    <definedName name="name" localSheetId="12">#REF!</definedName>
    <definedName name="name">#REF!</definedName>
    <definedName name="NDR" localSheetId="3">#REF!</definedName>
    <definedName name="NDR" localSheetId="6">#REF!</definedName>
    <definedName name="NDR" localSheetId="9">#REF!</definedName>
    <definedName name="NDR">#REF!</definedName>
    <definedName name="new" localSheetId="3">#REF!</definedName>
    <definedName name="new" localSheetId="6">#REF!</definedName>
    <definedName name="new" localSheetId="9">#REF!</definedName>
    <definedName name="new">#REF!</definedName>
    <definedName name="NEWBILLSHEET" localSheetId="3">#REF!</definedName>
    <definedName name="NEWBILLSHEET" localSheetId="6">#REF!</definedName>
    <definedName name="NEWBILLSHEET" localSheetId="9">#REF!</definedName>
    <definedName name="NEWBILLSHEET">#REF!</definedName>
    <definedName name="nh" localSheetId="3">#REF!</definedName>
    <definedName name="nh" localSheetId="6">#REF!</definedName>
    <definedName name="nh" localSheetId="9">#REF!</definedName>
    <definedName name="nh">#REF!</definedName>
    <definedName name="nhbgg" localSheetId="3">#REF!</definedName>
    <definedName name="nhbgg" localSheetId="6">#REF!</definedName>
    <definedName name="nhbgg" localSheetId="9">#REF!</definedName>
    <definedName name="nhbgg">#REF!</definedName>
    <definedName name="nhlead" localSheetId="3">#REF!</definedName>
    <definedName name="nhlead" localSheetId="6">#REF!</definedName>
    <definedName name="nhlead" localSheetId="9">#REF!</definedName>
    <definedName name="nhlead">#REF!</definedName>
    <definedName name="nil" localSheetId="3">#REF!</definedName>
    <definedName name="nil" localSheetId="6">#REF!</definedName>
    <definedName name="nil" localSheetId="9">#REF!</definedName>
    <definedName name="nil" localSheetId="10">#REF!</definedName>
    <definedName name="nil" localSheetId="11">#REF!</definedName>
    <definedName name="nil" localSheetId="12">#REF!</definedName>
    <definedName name="nil">#REF!</definedName>
    <definedName name="nlead" localSheetId="3">#REF!</definedName>
    <definedName name="nlead" localSheetId="6">#REF!</definedName>
    <definedName name="nlead" localSheetId="9">#REF!</definedName>
    <definedName name="nlead">#REF!</definedName>
    <definedName name="NM" localSheetId="3">#REF!</definedName>
    <definedName name="NM" localSheetId="6">#REF!</definedName>
    <definedName name="NM" localSheetId="9">#REF!</definedName>
    <definedName name="NM">#REF!</definedName>
    <definedName name="nnnn" localSheetId="3">#REF!</definedName>
    <definedName name="nnnn" localSheetId="6">#REF!</definedName>
    <definedName name="nnnn" localSheetId="9">#REF!</definedName>
    <definedName name="nnnn" localSheetId="10">#REF!</definedName>
    <definedName name="nnnn" localSheetId="11">#REF!</definedName>
    <definedName name="nnnn" localSheetId="12">#REF!</definedName>
    <definedName name="nnnn">#REF!</definedName>
    <definedName name="NNNNNN" localSheetId="3">#REF!</definedName>
    <definedName name="NNNNNN" localSheetId="6">#REF!</definedName>
    <definedName name="NNNNNN" localSheetId="9">#REF!</definedName>
    <definedName name="NNNNNN">#REF!</definedName>
    <definedName name="nnnnnnn" localSheetId="3">#REF!</definedName>
    <definedName name="nnnnnnn" localSheetId="6">#REF!</definedName>
    <definedName name="nnnnnnn" localSheetId="9">#REF!</definedName>
    <definedName name="nnnnnnn" localSheetId="10">#REF!</definedName>
    <definedName name="nnnnnnn" localSheetId="11">#REF!</definedName>
    <definedName name="nnnnnnn" localSheetId="12">#REF!</definedName>
    <definedName name="nnnnnnn">#REF!</definedName>
    <definedName name="nnnnnnnn" localSheetId="3">#REF!</definedName>
    <definedName name="nnnnnnnn" localSheetId="6">#REF!</definedName>
    <definedName name="nnnnnnnn" localSheetId="9">#REF!</definedName>
    <definedName name="nnnnnnnn" localSheetId="10">#REF!</definedName>
    <definedName name="nnnnnnnn" localSheetId="11">#REF!</definedName>
    <definedName name="nnnnnnnn" localSheetId="12">#REF!</definedName>
    <definedName name="nnnnnnnn">#REF!</definedName>
    <definedName name="NO" localSheetId="3">#REF!</definedName>
    <definedName name="NO" localSheetId="6">#REF!</definedName>
    <definedName name="NO" localSheetId="9">#REF!</definedName>
    <definedName name="NO" localSheetId="10">#REF!</definedName>
    <definedName name="NO" localSheetId="11">#REF!</definedName>
    <definedName name="NO" localSheetId="12">#REF!</definedName>
    <definedName name="NO">#REF!</definedName>
    <definedName name="nonreturnvalves" localSheetId="3">#REF!</definedName>
    <definedName name="nonreturnvalves" localSheetId="6">#REF!</definedName>
    <definedName name="nonreturnvalves" localSheetId="9">#REF!</definedName>
    <definedName name="nonreturnvalves" localSheetId="10">#REF!</definedName>
    <definedName name="nonreturnvalves" localSheetId="11">#REF!</definedName>
    <definedName name="nonreturnvalves" localSheetId="12">#REF!</definedName>
    <definedName name="nonreturnvalves">#REF!</definedName>
    <definedName name="Num_Pmt_Per_Year" localSheetId="3">#REF!</definedName>
    <definedName name="Num_Pmt_Per_Year" localSheetId="6">#REF!</definedName>
    <definedName name="Num_Pmt_Per_Year" localSheetId="9">#REF!</definedName>
    <definedName name="Num_Pmt_Per_Year">#REF!</definedName>
    <definedName name="number" localSheetId="10">[37]Summary!#REF!</definedName>
    <definedName name="number" localSheetId="11">[37]Summary!#REF!</definedName>
    <definedName name="number" localSheetId="12">[37]Summary!#REF!</definedName>
    <definedName name="number">[38]Summary!#REF!</definedName>
    <definedName name="Number_of_Payments" localSheetId="1">MATCH(0.01,End_Bal,-1)+1</definedName>
    <definedName name="Number_of_Payments" localSheetId="3">MATCH(0.01,'Bill 3.1-Trans Tank 2 to Tank 3'!End_Bal,-1)+1</definedName>
    <definedName name="Number_of_Payments" localSheetId="4">MATCH(0.01,End_Bal,-1)+1</definedName>
    <definedName name="Number_of_Payments" localSheetId="5">MATCH(0.01,[0]!End_Bal,-1)+1</definedName>
    <definedName name="Number_of_Payments" localSheetId="6">MATCH(0.01,'Bill 4.1- Trans to Tank 4 '!End_Bal,-1)+1</definedName>
    <definedName name="Number_of_Payments" localSheetId="7">MATCH(0.01,End_Bal,-1)+1</definedName>
    <definedName name="Number_of_Payments" localSheetId="8">MATCH(0.01,[0]!End_Bal,-1)+1</definedName>
    <definedName name="Number_of_Payments" localSheetId="9">MATCH(0.01,'Bill 5 - Water Office Type 2'!End_Bal,-1)+1</definedName>
    <definedName name="Number_of_Payments" localSheetId="10">MATCH(0.01,End_Bal,-1)+1</definedName>
    <definedName name="Number_of_Payments" localSheetId="11">MATCH(0.01,[0]!End_Bal,-1)+1</definedName>
    <definedName name="Number_of_Payments" localSheetId="12">MATCH(0.01,[23]!End_Bal,-1)+1</definedName>
    <definedName name="Number_of_Payments">MATCH(0.01,End_Bal,-1)+1</definedName>
    <definedName name="number2">[38]Summary!#REF!</definedName>
    <definedName name="nuy" localSheetId="3">#REF!</definedName>
    <definedName name="nuy" localSheetId="6">#REF!</definedName>
    <definedName name="nuy" localSheetId="9">#REF!</definedName>
    <definedName name="nuy" localSheetId="10">#REF!</definedName>
    <definedName name="nuy" localSheetId="11">#REF!</definedName>
    <definedName name="nuy" localSheetId="12">#REF!</definedName>
    <definedName name="nuy">#REF!</definedName>
    <definedName name="o" localSheetId="3">#REF!</definedName>
    <definedName name="o" localSheetId="6">#REF!</definedName>
    <definedName name="o" localSheetId="9">#REF!</definedName>
    <definedName name="o" localSheetId="10">#REF!</definedName>
    <definedName name="o" localSheetId="11">#REF!</definedName>
    <definedName name="o" localSheetId="12">#REF!</definedName>
    <definedName name="o">#REF!</definedName>
    <definedName name="offset">1</definedName>
    <definedName name="OH" localSheetId="1" hidden="1">{"'List1'!$A$1:$J$73"}</definedName>
    <definedName name="OH" localSheetId="3" hidden="1">{"'List1'!$A$1:$J$73"}</definedName>
    <definedName name="OH" localSheetId="4" hidden="1">{"'List1'!$A$1:$J$73"}</definedName>
    <definedName name="OH" localSheetId="5" hidden="1">{"'List1'!$A$1:$J$73"}</definedName>
    <definedName name="OH" localSheetId="6" hidden="1">{"'List1'!$A$1:$J$73"}</definedName>
    <definedName name="OH" localSheetId="7" hidden="1">{"'List1'!$A$1:$J$73"}</definedName>
    <definedName name="OH" localSheetId="8" hidden="1">{"'List1'!$A$1:$J$73"}</definedName>
    <definedName name="OH" localSheetId="9" hidden="1">{"'List1'!$A$1:$J$73"}</definedName>
    <definedName name="OH" localSheetId="10" hidden="1">{"'List1'!$A$1:$J$73"}</definedName>
    <definedName name="OH" localSheetId="11" hidden="1">{"'List1'!$A$1:$J$73"}</definedName>
    <definedName name="OH" localSheetId="12" hidden="1">{"'List1'!$A$1:$J$73"}</definedName>
    <definedName name="OH" hidden="1">{"'List1'!$A$1:$J$73"}</definedName>
    <definedName name="okmj">#REF!</definedName>
    <definedName name="OME" localSheetId="3">#REF!</definedName>
    <definedName name="OME" localSheetId="6">#REF!</definedName>
    <definedName name="OME" localSheetId="9">#REF!</definedName>
    <definedName name="OME">#REF!</definedName>
    <definedName name="OOOO" localSheetId="1" hidden="1">{"'List1'!$A$1:$J$73"}</definedName>
    <definedName name="OOOO" localSheetId="3" hidden="1">{"'List1'!$A$1:$J$73"}</definedName>
    <definedName name="OOOO" localSheetId="4" hidden="1">{"'List1'!$A$1:$J$73"}</definedName>
    <definedName name="OOOO" localSheetId="5" hidden="1">{"'List1'!$A$1:$J$73"}</definedName>
    <definedName name="OOOO" localSheetId="6" hidden="1">{"'List1'!$A$1:$J$73"}</definedName>
    <definedName name="OOOO" localSheetId="7" hidden="1">{"'List1'!$A$1:$J$73"}</definedName>
    <definedName name="OOOO" localSheetId="8" hidden="1">{"'List1'!$A$1:$J$73"}</definedName>
    <definedName name="OOOO" localSheetId="9" hidden="1">{"'List1'!$A$1:$J$73"}</definedName>
    <definedName name="OOOO" localSheetId="10" hidden="1">{"'List1'!$A$1:$J$73"}</definedName>
    <definedName name="OOOO" localSheetId="11" hidden="1">{"'List1'!$A$1:$J$73"}</definedName>
    <definedName name="OOOO" localSheetId="12" hidden="1">{"'List1'!$A$1:$J$73"}</definedName>
    <definedName name="OOOO" hidden="1">{"'List1'!$A$1:$J$73"}</definedName>
    <definedName name="p" localSheetId="3">#REF!</definedName>
    <definedName name="p" localSheetId="6">#REF!</definedName>
    <definedName name="p" localSheetId="9">#REF!</definedName>
    <definedName name="p" localSheetId="10">#REF!</definedName>
    <definedName name="p" localSheetId="11">#REF!</definedName>
    <definedName name="p" localSheetId="12">#REF!</definedName>
    <definedName name="p">#REF!</definedName>
    <definedName name="PAGE1" localSheetId="3">#REF!</definedName>
    <definedName name="PAGE1" localSheetId="6">#REF!</definedName>
    <definedName name="PAGE1" localSheetId="9">#REF!</definedName>
    <definedName name="PAGE1">#REF!</definedName>
    <definedName name="Painting" localSheetId="3">#REF!</definedName>
    <definedName name="Painting" localSheetId="6">#REF!</definedName>
    <definedName name="Painting" localSheetId="9">#REF!</definedName>
    <definedName name="Painting">#REF!</definedName>
    <definedName name="paiting" localSheetId="3">#REF!</definedName>
    <definedName name="paiting" localSheetId="6">#REF!</definedName>
    <definedName name="paiting" localSheetId="9">#REF!</definedName>
    <definedName name="paiting" localSheetId="10">#REF!</definedName>
    <definedName name="paiting" localSheetId="11">#REF!</definedName>
    <definedName name="paiting" localSheetId="12">#REF!</definedName>
    <definedName name="paiting">#REF!</definedName>
    <definedName name="PAMI" localSheetId="3">#REF!</definedName>
    <definedName name="PAMI" localSheetId="6">#REF!</definedName>
    <definedName name="PAMI" localSheetId="9">#REF!</definedName>
    <definedName name="PAMI">#REF!</definedName>
    <definedName name="PAN_TILES" localSheetId="3">#REF!</definedName>
    <definedName name="PAN_TILES" localSheetId="6">#REF!</definedName>
    <definedName name="PAN_TILES" localSheetId="9">#REF!</definedName>
    <definedName name="PAN_TILES">#REF!</definedName>
    <definedName name="PASE" localSheetId="3">#REF!</definedName>
    <definedName name="PASE" localSheetId="6">#REF!</definedName>
    <definedName name="PASE" localSheetId="9">#REF!</definedName>
    <definedName name="PASE">#REF!</definedName>
    <definedName name="Pay_Date" localSheetId="3">#REF!</definedName>
    <definedName name="Pay_Date" localSheetId="6">#REF!</definedName>
    <definedName name="Pay_Date" localSheetId="9">#REF!</definedName>
    <definedName name="Pay_Date">#REF!</definedName>
    <definedName name="Pay_Num" localSheetId="3">#REF!</definedName>
    <definedName name="Pay_Num" localSheetId="6">#REF!</definedName>
    <definedName name="Pay_Num" localSheetId="9">#REF!</definedName>
    <definedName name="Pay_Num">#REF!</definedName>
    <definedName name="Payment_Date">#N/A</definedName>
    <definedName name="PCHG" localSheetId="3">#REF!</definedName>
    <definedName name="PCHG" localSheetId="6">#REF!</definedName>
    <definedName name="PCHG" localSheetId="9">#REF!</definedName>
    <definedName name="PCHG" localSheetId="10">#REF!</definedName>
    <definedName name="PCHG" localSheetId="11">#REF!</definedName>
    <definedName name="PCHG" localSheetId="12">#REF!</definedName>
    <definedName name="PCHG">#REF!</definedName>
    <definedName name="PCT" localSheetId="3">#REF!</definedName>
    <definedName name="PCT" localSheetId="6">#REF!</definedName>
    <definedName name="PCT" localSheetId="9">#REF!</definedName>
    <definedName name="PCT" localSheetId="10">#REF!</definedName>
    <definedName name="PCT" localSheetId="11">#REF!</definedName>
    <definedName name="PCT" localSheetId="12">#REF!</definedName>
    <definedName name="PCT">#REF!</definedName>
    <definedName name="per" localSheetId="3">#REF!</definedName>
    <definedName name="per" localSheetId="6">#REF!</definedName>
    <definedName name="per" localSheetId="9">#REF!</definedName>
    <definedName name="per" localSheetId="10">#REF!</definedName>
    <definedName name="per" localSheetId="11">#REF!</definedName>
    <definedName name="per" localSheetId="12">#REF!</definedName>
    <definedName name="per">#REF!</definedName>
    <definedName name="pier" localSheetId="3">#REF!</definedName>
    <definedName name="pier" localSheetId="6">#REF!</definedName>
    <definedName name="pier" localSheetId="9">#REF!</definedName>
    <definedName name="pier">#REF!</definedName>
    <definedName name="Piling" localSheetId="3">#REF!</definedName>
    <definedName name="Piling" localSheetId="6">#REF!</definedName>
    <definedName name="Piling" localSheetId="9">#REF!</definedName>
    <definedName name="Piling">#REF!</definedName>
    <definedName name="piperate" localSheetId="3">#REF!</definedName>
    <definedName name="piperate" localSheetId="6">#REF!</definedName>
    <definedName name="piperate" localSheetId="9">#REF!</definedName>
    <definedName name="piperate">#REF!</definedName>
    <definedName name="pipes" localSheetId="3">#REF!</definedName>
    <definedName name="pipes" localSheetId="6">#REF!</definedName>
    <definedName name="pipes" localSheetId="9">#REF!</definedName>
    <definedName name="pipes" localSheetId="10">#REF!</definedName>
    <definedName name="pipes" localSheetId="11">#REF!</definedName>
    <definedName name="pipes" localSheetId="12">#REF!</definedName>
    <definedName name="pipes">#REF!</definedName>
    <definedName name="PIRANA">[7]RATES!$C$43</definedName>
    <definedName name="Pkg_col" localSheetId="3">#REF!</definedName>
    <definedName name="Pkg_col" localSheetId="6">#REF!</definedName>
    <definedName name="Pkg_col" localSheetId="9">#REF!</definedName>
    <definedName name="Pkg_col" localSheetId="10">#REF!</definedName>
    <definedName name="Pkg_col" localSheetId="11">#REF!</definedName>
    <definedName name="Pkg_col" localSheetId="12">#REF!</definedName>
    <definedName name="Pkg_col">#REF!</definedName>
    <definedName name="plumb" localSheetId="3">#REF!</definedName>
    <definedName name="plumb" localSheetId="6">#REF!</definedName>
    <definedName name="plumb" localSheetId="9">#REF!</definedName>
    <definedName name="plumb" localSheetId="10">#REF!</definedName>
    <definedName name="plumb" localSheetId="11">#REF!</definedName>
    <definedName name="plumb" localSheetId="12">#REF!</definedName>
    <definedName name="plumb">#REF!</definedName>
    <definedName name="PLUMBING" localSheetId="9">[35]Ragama!#REF!</definedName>
    <definedName name="PLUMBING" localSheetId="10">[35]Ragama!#REF!</definedName>
    <definedName name="PLUMBING" localSheetId="11">[35]Ragama!#REF!</definedName>
    <definedName name="PLUMBING" localSheetId="12">[35]Ragama!#REF!</definedName>
    <definedName name="PLUMBING">[35]Ragama!#REF!</definedName>
    <definedName name="Plumbing1" localSheetId="3">#REF!</definedName>
    <definedName name="Plumbing1" localSheetId="6">#REF!</definedName>
    <definedName name="Plumbing1" localSheetId="9">#REF!</definedName>
    <definedName name="Plumbing1" localSheetId="10">#REF!</definedName>
    <definedName name="Plumbing1" localSheetId="11">#REF!</definedName>
    <definedName name="Plumbing1" localSheetId="12">#REF!</definedName>
    <definedName name="Plumbing1">#REF!</definedName>
    <definedName name="Plumbing2" localSheetId="3">#REF!</definedName>
    <definedName name="Plumbing2" localSheetId="6">#REF!</definedName>
    <definedName name="Plumbing2" localSheetId="9">#REF!</definedName>
    <definedName name="Plumbing2" localSheetId="10">#REF!</definedName>
    <definedName name="Plumbing2" localSheetId="11">#REF!</definedName>
    <definedName name="Plumbing2" localSheetId="12">#REF!</definedName>
    <definedName name="Plumbing2">#REF!</definedName>
    <definedName name="PMTNO" localSheetId="3">#REF!</definedName>
    <definedName name="PMTNO" localSheetId="6">#REF!</definedName>
    <definedName name="PMTNO" localSheetId="9">#REF!</definedName>
    <definedName name="PMTNO" localSheetId="10">#REF!</definedName>
    <definedName name="PMTNO" localSheetId="11">#REF!</definedName>
    <definedName name="PMTNO" localSheetId="12">#REF!</definedName>
    <definedName name="PMTNO">#REF!</definedName>
    <definedName name="pmtno1" localSheetId="3">#REF!</definedName>
    <definedName name="pmtno1" localSheetId="6">#REF!</definedName>
    <definedName name="pmtno1" localSheetId="9">#REF!</definedName>
    <definedName name="pmtno1">#REF!</definedName>
    <definedName name="point1" localSheetId="3">#REF!</definedName>
    <definedName name="point1" localSheetId="6">#REF!</definedName>
    <definedName name="point1" localSheetId="9">#REF!</definedName>
    <definedName name="point1">#REF!</definedName>
    <definedName name="POL" localSheetId="3">#REF!</definedName>
    <definedName name="POL" localSheetId="6">#REF!</definedName>
    <definedName name="POL" localSheetId="9">#REF!</definedName>
    <definedName name="POL">#REF!</definedName>
    <definedName name="power" localSheetId="3">#REF!</definedName>
    <definedName name="power" localSheetId="6">#REF!</definedName>
    <definedName name="power" localSheetId="9">#REF!</definedName>
    <definedName name="power">#REF!</definedName>
    <definedName name="pp" localSheetId="3">#REF!</definedName>
    <definedName name="pp" localSheetId="4">#REF!</definedName>
    <definedName name="pp" localSheetId="6">#REF!</definedName>
    <definedName name="pp" localSheetId="7">#REF!</definedName>
    <definedName name="pp" localSheetId="9">#REF!</definedName>
    <definedName name="pp" localSheetId="10">#REF!</definedName>
    <definedName name="pp" localSheetId="11">#REF!</definedName>
    <definedName name="pp" localSheetId="12">#REF!</definedName>
    <definedName name="pp">#REF!</definedName>
    <definedName name="PPPP" localSheetId="3">#REF!</definedName>
    <definedName name="PPPP" localSheetId="6">#REF!</definedName>
    <definedName name="PPPP" localSheetId="9">#REF!</definedName>
    <definedName name="PPPP">#REF!</definedName>
    <definedName name="PPSNo" localSheetId="3">#REF!</definedName>
    <definedName name="PPSNo" localSheetId="6">#REF!</definedName>
    <definedName name="PPSNo" localSheetId="9">#REF!</definedName>
    <definedName name="PPSNo">#REF!</definedName>
    <definedName name="pre" localSheetId="3">#REF!</definedName>
    <definedName name="pre" localSheetId="6">#REF!</definedName>
    <definedName name="pre" localSheetId="9">#REF!</definedName>
    <definedName name="pre">#REF!</definedName>
    <definedName name="preliminaries" localSheetId="3">#REF!</definedName>
    <definedName name="preliminaries" localSheetId="6">#REF!</definedName>
    <definedName name="preliminaries" localSheetId="9">#REF!</definedName>
    <definedName name="preliminaries">#REF!</definedName>
    <definedName name="prfProjectName" localSheetId="3">#REF!</definedName>
    <definedName name="prfProjectName" localSheetId="6">#REF!</definedName>
    <definedName name="prfProjectName" localSheetId="9">#REF!</definedName>
    <definedName name="prfProjectName">#REF!</definedName>
    <definedName name="price" localSheetId="3">#REF!</definedName>
    <definedName name="price" localSheetId="6">#REF!</definedName>
    <definedName name="price" localSheetId="9">#REF!</definedName>
    <definedName name="price">#REF!</definedName>
    <definedName name="PricedHHEcosan" localSheetId="3">#REF!</definedName>
    <definedName name="PricedHHEcosan" localSheetId="6">#REF!</definedName>
    <definedName name="PricedHHEcosan" localSheetId="9">#REF!</definedName>
    <definedName name="PricedHHEcosan">#REF!</definedName>
    <definedName name="Princ" localSheetId="3">#REF!</definedName>
    <definedName name="Princ" localSheetId="6">#REF!</definedName>
    <definedName name="Princ" localSheetId="9">#REF!</definedName>
    <definedName name="Princ">#REF!</definedName>
    <definedName name="Print" localSheetId="3">#REF!</definedName>
    <definedName name="Print" localSheetId="6">#REF!</definedName>
    <definedName name="Print" localSheetId="9">#REF!</definedName>
    <definedName name="Print" localSheetId="10">#REF!</definedName>
    <definedName name="Print" localSheetId="11">#REF!</definedName>
    <definedName name="Print" localSheetId="12">#REF!</definedName>
    <definedName name="Print">#REF!</definedName>
    <definedName name="_xlnm.Print_Area" localSheetId="1">'B1 - General Items'!$A$1:$F$245</definedName>
    <definedName name="_xlnm.Print_Area" localSheetId="2">'B2 - DayWorks'!$A$1:$F$180</definedName>
    <definedName name="_xlnm.Print_Area" localSheetId="3">'Bill 3.1-Trans Tank 2 to Tank 3'!$A$1:$F$245</definedName>
    <definedName name="_xlnm.Print_Area" localSheetId="4">'Bill 3.2 - Tank 3'!$A$1:$F$335</definedName>
    <definedName name="_xlnm.Print_Area" localSheetId="5">'Bill 3.3- Tank3 Dist '!$A$1:$F$308</definedName>
    <definedName name="_xlnm.Print_Area" localSheetId="6">'Bill 4.1- Trans to Tank 4 '!$A$1:$F$245</definedName>
    <definedName name="_xlnm.Print_Area" localSheetId="7">'Bill 4.2 - Tank 4'!$A$1:$F$327</definedName>
    <definedName name="_xlnm.Print_Area" localSheetId="8">'Bill 4.3- Tank 4 Dist'!$A$1:$F$316</definedName>
    <definedName name="_xlnm.Print_Area" localSheetId="9">'Bill 5 - Water Office Type 2'!$A$1:$F$411</definedName>
    <definedName name="_xlnm.Print_Area" localSheetId="10">'Bill 6.1 - SAN BOYS'!$A$1:$F$329</definedName>
    <definedName name="_xlnm.Print_Area" localSheetId="11">'Bill 6.2 - SAN GIRLS'!$A$1:$F$336</definedName>
    <definedName name="_xlnm.Print_Area" localSheetId="12">'Bill 6.3 - PUBLIC TOILET'!$A$1:$F$333</definedName>
    <definedName name="_xlnm.Print_Area" localSheetId="0">Summary!$A$1:$E$41</definedName>
    <definedName name="_xlnm.Print_Area">#REF!</definedName>
    <definedName name="Print_Area_MI">[29]Ragama!#REF!</definedName>
    <definedName name="Print_Area_MI_1" localSheetId="3">#REF!</definedName>
    <definedName name="Print_Area_MI_1" localSheetId="6">#REF!</definedName>
    <definedName name="Print_Area_MI_1" localSheetId="9">#REF!</definedName>
    <definedName name="Print_Area_MI_1" localSheetId="10">#REF!</definedName>
    <definedName name="Print_Area_MI_1" localSheetId="11">#REF!</definedName>
    <definedName name="Print_Area_MI_1" localSheetId="12">#REF!</definedName>
    <definedName name="Print_Area_MI_1">#REF!</definedName>
    <definedName name="Print_Area_MI_3" localSheetId="3">#REF!</definedName>
    <definedName name="Print_Area_MI_3" localSheetId="6">#REF!</definedName>
    <definedName name="Print_Area_MI_3" localSheetId="9">#REF!</definedName>
    <definedName name="Print_Area_MI_3" localSheetId="10">#REF!</definedName>
    <definedName name="Print_Area_MI_3" localSheetId="11">#REF!</definedName>
    <definedName name="Print_Area_MI_3" localSheetId="12">#REF!</definedName>
    <definedName name="Print_Area_MI_3">#REF!</definedName>
    <definedName name="Print_Area_Reset" localSheetId="1">OFFSET(Full_Print,0,0,Last_Row)</definedName>
    <definedName name="Print_Area_Reset" localSheetId="3">OFFSET('Bill 3.1-Trans Tank 2 to Tank 3'!Full_Print,0,0,Last_Row)</definedName>
    <definedName name="Print_Area_Reset" localSheetId="4">OFFSET(Full_Print,0,0,Last_Row)</definedName>
    <definedName name="Print_Area_Reset" localSheetId="5">OFFSET([0]!Full_Print,0,0,[0]!Last_Row)</definedName>
    <definedName name="Print_Area_Reset" localSheetId="6">OFFSET('Bill 4.1- Trans to Tank 4 '!Full_Print,0,0,[0]!Last_Row)</definedName>
    <definedName name="Print_Area_Reset" localSheetId="7">OFFSET(Full_Print,0,0,Last_Row)</definedName>
    <definedName name="Print_Area_Reset" localSheetId="8">OFFSET([0]!Full_Print,0,0,[0]!Last_Row)</definedName>
    <definedName name="Print_Area_Reset" localSheetId="9">OFFSET('Bill 5 - Water Office Type 2'!Full_Print,0,0,[0]!Last_Row)</definedName>
    <definedName name="Print_Area_Reset" localSheetId="10">OFFSET('Bill 6.1 - SAN BOYS'!Full_Print,0,0,Last_Row)</definedName>
    <definedName name="Print_Area_Reset" localSheetId="11">OFFSET('Bill 6.2 - SAN GIRLS'!Full_Print,0,0,[0]!Last_Row)</definedName>
    <definedName name="Print_Area_Reset" localSheetId="12">OFFSET('Bill 6.3 - PUBLIC TOILET'!Full_Print,0,0,[23]!Last_Row)</definedName>
    <definedName name="Print_Area_Reset">OFFSET(Full_Print,0,0,Last_Row)</definedName>
    <definedName name="Print_Area1" localSheetId="3">#REF!</definedName>
    <definedName name="Print_Area1" localSheetId="6">#REF!</definedName>
    <definedName name="Print_Area1" localSheetId="9">#REF!</definedName>
    <definedName name="Print_Area1" localSheetId="10">#REF!</definedName>
    <definedName name="Print_Area1" localSheetId="11">#REF!</definedName>
    <definedName name="Print_Area1" localSheetId="12">#REF!</definedName>
    <definedName name="Print_Area1">#REF!</definedName>
    <definedName name="Print_Area2" localSheetId="3">#REF!</definedName>
    <definedName name="Print_Area2" localSheetId="6">#REF!</definedName>
    <definedName name="Print_Area2" localSheetId="9">#REF!</definedName>
    <definedName name="Print_Area2" localSheetId="10">#REF!</definedName>
    <definedName name="Print_Area2" localSheetId="11">#REF!</definedName>
    <definedName name="Print_Area2" localSheetId="12">#REF!</definedName>
    <definedName name="Print_Area2">#REF!</definedName>
    <definedName name="Print_Area3" localSheetId="3">#REF!</definedName>
    <definedName name="Print_Area3" localSheetId="6">#REF!</definedName>
    <definedName name="Print_Area3" localSheetId="9">#REF!</definedName>
    <definedName name="Print_Area3" localSheetId="10">#REF!</definedName>
    <definedName name="Print_Area3" localSheetId="11">#REF!</definedName>
    <definedName name="Print_Area3" localSheetId="12">#REF!</definedName>
    <definedName name="Print_Area3">#REF!</definedName>
    <definedName name="Print_area5" localSheetId="3">#REF!</definedName>
    <definedName name="Print_area5" localSheetId="6">#REF!</definedName>
    <definedName name="Print_area5" localSheetId="9">#REF!</definedName>
    <definedName name="Print_area5">#REF!</definedName>
    <definedName name="_xlnm.Print_Titles" localSheetId="1">'B1 - General Items'!$1:$5</definedName>
    <definedName name="_xlnm.Print_Titles" localSheetId="2">'B2 - DayWorks'!$1:$5</definedName>
    <definedName name="_xlnm.Print_Titles" localSheetId="3">'Bill 3.1-Trans Tank 2 to Tank 3'!$1:$5</definedName>
    <definedName name="_xlnm.Print_Titles" localSheetId="4">'Bill 3.2 - Tank 3'!$1:$5</definedName>
    <definedName name="_xlnm.Print_Titles" localSheetId="5">'Bill 3.3- Tank3 Dist '!$1:$5</definedName>
    <definedName name="_xlnm.Print_Titles" localSheetId="6">'Bill 4.1- Trans to Tank 4 '!$1:$5</definedName>
    <definedName name="_xlnm.Print_Titles" localSheetId="7">'Bill 4.2 - Tank 4'!$1:$5</definedName>
    <definedName name="_xlnm.Print_Titles" localSheetId="8">'Bill 4.3- Tank 4 Dist'!$1:$5</definedName>
    <definedName name="_xlnm.Print_Titles" localSheetId="9">'Bill 5 - Water Office Type 2'!$1:$4</definedName>
    <definedName name="_xlnm.Print_Titles" localSheetId="10">'Bill 6.1 - SAN BOYS'!$1:$5</definedName>
    <definedName name="_xlnm.Print_Titles" localSheetId="11">'Bill 6.2 - SAN GIRLS'!$1:$5</definedName>
    <definedName name="_xlnm.Print_Titles" localSheetId="12">'Bill 6.3 - PUBLIC TOILET'!$1:$5</definedName>
    <definedName name="_xlnm.Print_Titles" localSheetId="0">Summary!$1:$5</definedName>
    <definedName name="_xlnm.Print_Titles">#REF!</definedName>
    <definedName name="Print_Titles_1" localSheetId="3">#REF!</definedName>
    <definedName name="Print_Titles_1" localSheetId="6">#REF!</definedName>
    <definedName name="Print_Titles_1" localSheetId="9">#REF!</definedName>
    <definedName name="Print_Titles_1" localSheetId="10">#REF!</definedName>
    <definedName name="Print_Titles_1" localSheetId="11">#REF!</definedName>
    <definedName name="Print_Titles_1" localSheetId="12">#REF!</definedName>
    <definedName name="Print_Titles_1">#REF!</definedName>
    <definedName name="Print_Titles_MI" localSheetId="3">'Bill 3.1-Trans Tank 2 to Tank 3'!$1:$4</definedName>
    <definedName name="Print_Titles_MI" localSheetId="4">'Bill 3.2 - Tank 3'!$3:$5</definedName>
    <definedName name="Print_Titles_MI" localSheetId="5">#REF!</definedName>
    <definedName name="Print_Titles_MI" localSheetId="6">'Bill 4.1- Trans to Tank 4 '!$1:$4</definedName>
    <definedName name="Print_Titles_MI" localSheetId="7">'Bill 4.2 - Tank 4'!$3:$5</definedName>
    <definedName name="Print_Titles_MI" localSheetId="8">#REF!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#REF!</definedName>
    <definedName name="Prints" localSheetId="3">#REF!</definedName>
    <definedName name="Prints" localSheetId="6">#REF!</definedName>
    <definedName name="Prints" localSheetId="9">#REF!</definedName>
    <definedName name="Prints" localSheetId="10">#REF!</definedName>
    <definedName name="Prints" localSheetId="11">#REF!</definedName>
    <definedName name="Prints" localSheetId="12">#REF!</definedName>
    <definedName name="Prints">#REF!</definedName>
    <definedName name="Prof_fees" localSheetId="3">#REF!</definedName>
    <definedName name="Prof_fees" localSheetId="6">#REF!</definedName>
    <definedName name="Prof_fees" localSheetId="9">#REF!</definedName>
    <definedName name="Prof_fees" localSheetId="10">#REF!</definedName>
    <definedName name="Prof_fees" localSheetId="11">#REF!</definedName>
    <definedName name="Prof_fees" localSheetId="12">#REF!</definedName>
    <definedName name="Prof_fees">#REF!</definedName>
    <definedName name="Prof_Fees1" localSheetId="3">#REF!</definedName>
    <definedName name="Prof_Fees1" localSheetId="6">#REF!</definedName>
    <definedName name="Prof_Fees1" localSheetId="9">#REF!</definedName>
    <definedName name="Prof_Fees1">#REF!</definedName>
    <definedName name="Project" localSheetId="3">#REF!</definedName>
    <definedName name="Project" localSheetId="6">#REF!</definedName>
    <definedName name="Project" localSheetId="9">#REF!</definedName>
    <definedName name="Project">#REF!</definedName>
    <definedName name="Project_Term">[21]Data!$C$5</definedName>
    <definedName name="PROTECTIVE__INSTALLATIONS" localSheetId="3">#REF!</definedName>
    <definedName name="PROTECTIVE__INSTALLATIONS" localSheetId="6">#REF!</definedName>
    <definedName name="PROTECTIVE__INSTALLATIONS" localSheetId="9">#REF!</definedName>
    <definedName name="PROTECTIVE__INSTALLATIONS" localSheetId="10">#REF!</definedName>
    <definedName name="PROTECTIVE__INSTALLATIONS" localSheetId="11">#REF!</definedName>
    <definedName name="PROTECTIVE__INSTALLATIONS" localSheetId="12">#REF!</definedName>
    <definedName name="PROTECTIVE__INSTALLATIONS">#REF!</definedName>
    <definedName name="protectivelayers" localSheetId="3">#REF!</definedName>
    <definedName name="protectivelayers" localSheetId="6">#REF!</definedName>
    <definedName name="protectivelayers" localSheetId="9">#REF!</definedName>
    <definedName name="protectivelayers" localSheetId="10">#REF!</definedName>
    <definedName name="protectivelayers" localSheetId="11">#REF!</definedName>
    <definedName name="protectivelayers" localSheetId="12">#REF!</definedName>
    <definedName name="protectivelayers">#REF!</definedName>
    <definedName name="prov_sums" localSheetId="3">#REF!</definedName>
    <definedName name="prov_sums" localSheetId="6">#REF!</definedName>
    <definedName name="prov_sums" localSheetId="9">#REF!</definedName>
    <definedName name="prov_sums">#REF!</definedName>
    <definedName name="PT" localSheetId="3">#REF!</definedName>
    <definedName name="PT" localSheetId="6">#REF!</definedName>
    <definedName name="PT" localSheetId="9">#REF!</definedName>
    <definedName name="PT">#REF!</definedName>
    <definedName name="pumppipe">[7]RATES!$C$25</definedName>
    <definedName name="q" localSheetId="3">#REF!</definedName>
    <definedName name="q" localSheetId="6">#REF!</definedName>
    <definedName name="q" localSheetId="9">#REF!</definedName>
    <definedName name="q" localSheetId="10">#REF!</definedName>
    <definedName name="q" localSheetId="11">#REF!</definedName>
    <definedName name="q" localSheetId="12">#REF!</definedName>
    <definedName name="q">#REF!</definedName>
    <definedName name="qa" localSheetId="3">#REF!</definedName>
    <definedName name="qa" localSheetId="6">#REF!</definedName>
    <definedName name="qa" localSheetId="9">#REF!</definedName>
    <definedName name="qa" localSheetId="10">#REF!</definedName>
    <definedName name="qa" localSheetId="11">#REF!</definedName>
    <definedName name="qa" localSheetId="12">#REF!</definedName>
    <definedName name="qa">#REF!</definedName>
    <definedName name="qsa" localSheetId="3">#REF!</definedName>
    <definedName name="qsa" localSheetId="6">#REF!</definedName>
    <definedName name="qsa" localSheetId="9">#REF!</definedName>
    <definedName name="qsa">#REF!</definedName>
    <definedName name="QSE" localSheetId="3">#REF!</definedName>
    <definedName name="QSE" localSheetId="6">#REF!</definedName>
    <definedName name="QSE" localSheetId="9">#REF!</definedName>
    <definedName name="QSE">#REF!</definedName>
    <definedName name="QTY_1Week_WS">'[28]General Items'!$G$51:$G$188</definedName>
    <definedName name="QTY_Acrylics">'[28]General Items'!$G$262:$G$293</definedName>
    <definedName name="QTY_Beauty">[28]Beauty!$F$7:$F$135</definedName>
    <definedName name="QTY_Core_Beauty">'[28]Core Eqpt'!$J$7:$J$469</definedName>
    <definedName name="QTY_Core_Home">'[28]Core Eqpt'!$P$7:$P$469</definedName>
    <definedName name="QTY_Core_Kids">'[28]Core Eqpt'!$N$7:$N$469</definedName>
    <definedName name="QTY_Core_Lingerie">'[28]Core Eqpt'!$H$7:$H$469</definedName>
    <definedName name="QTY_Core_Mens">'[28]Core Eqpt'!$L$7:$L$469</definedName>
    <definedName name="QTY_Core_Womens">'[28]Core Eqpt'!$F$7:$F$469</definedName>
    <definedName name="QTY_Gen_WS">'[28]General Items'!$G$193:$G$258</definedName>
    <definedName name="QTY_GeneralItems">'[28]General Items'!$G$9:$G$46</definedName>
    <definedName name="QTY_Home">[28]Home!$F$7:$F$1446</definedName>
    <definedName name="QTY_Kids">[28]Kids!$F$7:$F$795</definedName>
    <definedName name="QTY_Lingerie">[28]Lingerie!$F$7:$F$616</definedName>
    <definedName name="QTY_Mens">[28]Mens!$F$7:$F$1120</definedName>
    <definedName name="QTY_NewHome">'[28]New Home'!$F$7:$F$1413</definedName>
    <definedName name="QTY_Peak">'[28]General Items'!$G$296:$G$315</definedName>
    <definedName name="QTY_Reusable">'[28]Re-Useable'!$G$6:$G$81</definedName>
    <definedName name="QTY_Womens">[28]Womens!$F$8:$F$1719</definedName>
    <definedName name="que" localSheetId="3">#REF!</definedName>
    <definedName name="que" localSheetId="6">#REF!</definedName>
    <definedName name="que" localSheetId="9">#REF!</definedName>
    <definedName name="que" localSheetId="10">#REF!</definedName>
    <definedName name="que" localSheetId="11">#REF!</definedName>
    <definedName name="que" localSheetId="12">#REF!</definedName>
    <definedName name="que">#REF!</definedName>
    <definedName name="qw" localSheetId="9">'[12]H2O TREATMENT PLANT SITE(4.1)'!#REF!</definedName>
    <definedName name="qw" localSheetId="10">'[11]H2O TREATMENT PLANT SITE(4.1)'!#REF!</definedName>
    <definedName name="qw" localSheetId="11">'[11]H2O TREATMENT PLANT SITE(4.1)'!#REF!</definedName>
    <definedName name="qw" localSheetId="12">'[11]H2O TREATMENT PLANT SITE(4.1)'!#REF!</definedName>
    <definedName name="qw">'[12]H2O TREATMENT PLANT SITE(4.1)'!#REF!</definedName>
    <definedName name="qwe" localSheetId="3">#REF!</definedName>
    <definedName name="qwe" localSheetId="6">#REF!</definedName>
    <definedName name="qwe" localSheetId="9">#REF!</definedName>
    <definedName name="qwe" localSheetId="10">#REF!</definedName>
    <definedName name="qwe" localSheetId="11">#REF!</definedName>
    <definedName name="qwe" localSheetId="12">#REF!</definedName>
    <definedName name="qwe">#REF!</definedName>
    <definedName name="qww" localSheetId="1">scheduled_payment+extra_payment</definedName>
    <definedName name="qww" localSheetId="3">scheduled_payment+extra_payment</definedName>
    <definedName name="qww" localSheetId="4">scheduled_payment+extra_payment</definedName>
    <definedName name="qww" localSheetId="5">scheduled_payment+extra_payment</definedName>
    <definedName name="qww" localSheetId="6">scheduled_payment+extra_payment</definedName>
    <definedName name="qww" localSheetId="7">scheduled_payment+extra_payment</definedName>
    <definedName name="qww" localSheetId="8">scheduled_payment+extra_payment</definedName>
    <definedName name="qww" localSheetId="9">scheduled_payment+extra_payment</definedName>
    <definedName name="qww" localSheetId="10">scheduled_payment+extra_payment</definedName>
    <definedName name="qww" localSheetId="11">scheduled_payment+extra_payment</definedName>
    <definedName name="qww" localSheetId="12">scheduled_payment+extra_payment</definedName>
    <definedName name="qww">scheduled_payment+extra_payment</definedName>
    <definedName name="qwww" localSheetId="3">#REF!</definedName>
    <definedName name="qwww" localSheetId="6">#REF!</definedName>
    <definedName name="qwww" localSheetId="9">#REF!</definedName>
    <definedName name="qwww" localSheetId="10">#REF!</definedName>
    <definedName name="qwww" localSheetId="11">#REF!</definedName>
    <definedName name="qwww" localSheetId="12">#REF!</definedName>
    <definedName name="qwww">#REF!</definedName>
    <definedName name="qwy" localSheetId="1">scheduled_payment+extra_payment</definedName>
    <definedName name="qwy" localSheetId="3">scheduled_payment+extra_payment</definedName>
    <definedName name="qwy" localSheetId="4">scheduled_payment+extra_payment</definedName>
    <definedName name="qwy" localSheetId="5">scheduled_payment+extra_payment</definedName>
    <definedName name="qwy" localSheetId="6">scheduled_payment+extra_payment</definedName>
    <definedName name="qwy" localSheetId="7">scheduled_payment+extra_payment</definedName>
    <definedName name="qwy" localSheetId="8">scheduled_payment+extra_payment</definedName>
    <definedName name="qwy" localSheetId="9">scheduled_payment+extra_payment</definedName>
    <definedName name="qwy" localSheetId="10">scheduled_payment+extra_payment</definedName>
    <definedName name="qwy" localSheetId="11">scheduled_payment+extra_payment</definedName>
    <definedName name="qwy" localSheetId="12">scheduled_payment+extra_payment</definedName>
    <definedName name="qwy">scheduled_payment+extra_payment</definedName>
    <definedName name="R.A." localSheetId="3">#REF!</definedName>
    <definedName name="R.A." localSheetId="6">#REF!</definedName>
    <definedName name="R.A." localSheetId="9">#REF!</definedName>
    <definedName name="R.A." localSheetId="10">#REF!</definedName>
    <definedName name="R.A." localSheetId="11">#REF!</definedName>
    <definedName name="R.A." localSheetId="12">#REF!</definedName>
    <definedName name="R.A.">#REF!</definedName>
    <definedName name="ra" localSheetId="3">#REF!</definedName>
    <definedName name="ra" localSheetId="6">#REF!</definedName>
    <definedName name="ra" localSheetId="9">#REF!</definedName>
    <definedName name="ra" localSheetId="10">#REF!</definedName>
    <definedName name="ra" localSheetId="11">#REF!</definedName>
    <definedName name="ra" localSheetId="12">#REF!</definedName>
    <definedName name="ra">#REF!</definedName>
    <definedName name="RaisedFl" localSheetId="3">#REF!</definedName>
    <definedName name="RaisedFl" localSheetId="6">#REF!</definedName>
    <definedName name="RaisedFl" localSheetId="9">#REF!</definedName>
    <definedName name="RaisedFl" localSheetId="10">#REF!</definedName>
    <definedName name="RaisedFl" localSheetId="11">#REF!</definedName>
    <definedName name="RaisedFl" localSheetId="12">#REF!</definedName>
    <definedName name="RaisedFl">#REF!</definedName>
    <definedName name="rast" localSheetId="3">#REF!</definedName>
    <definedName name="rast" localSheetId="6">#REF!</definedName>
    <definedName name="rast" localSheetId="9">#REF!</definedName>
    <definedName name="rast">#REF!</definedName>
    <definedName name="rasttot" localSheetId="3">#REF!</definedName>
    <definedName name="rasttot" localSheetId="6">#REF!</definedName>
    <definedName name="rasttot" localSheetId="9">#REF!</definedName>
    <definedName name="rasttot">#REF!</definedName>
    <definedName name="rate" localSheetId="4">[39]Sheet2!$A$1:$B$35</definedName>
    <definedName name="rate" localSheetId="7">[39]Sheet2!$A$1:$B$35</definedName>
    <definedName name="rate" localSheetId="10">[40]Sheet2!$A$1:$B$35</definedName>
    <definedName name="rate" localSheetId="11">[40]Sheet2!$A$1:$B$35</definedName>
    <definedName name="rate" localSheetId="12">[40]Sheet2!$A$1:$B$35</definedName>
    <definedName name="rate">[39]Sheet2!$A$1:$B$35</definedName>
    <definedName name="Rate_ii">45%</definedName>
    <definedName name="READY">#REF!</definedName>
    <definedName name="Recapitulation" localSheetId="3">#REF!</definedName>
    <definedName name="Recapitulation" localSheetId="6">#REF!</definedName>
    <definedName name="Recapitulation" localSheetId="9">#REF!</definedName>
    <definedName name="Recapitulation" localSheetId="10">#REF!</definedName>
    <definedName name="Recapitulation" localSheetId="11">#REF!</definedName>
    <definedName name="Recapitulation" localSheetId="12">#REF!</definedName>
    <definedName name="Recapitulation">#REF!</definedName>
    <definedName name="_xlnm.Recorder" localSheetId="3">#REF!</definedName>
    <definedName name="_xlnm.Recorder" localSheetId="6">#REF!</definedName>
    <definedName name="_xlnm.Recorder" localSheetId="9">#REF!</definedName>
    <definedName name="_xlnm.Recorder" localSheetId="10">#REF!</definedName>
    <definedName name="_xlnm.Recorder" localSheetId="11">#REF!</definedName>
    <definedName name="_xlnm.Recorder" localSheetId="12">#REF!</definedName>
    <definedName name="_xlnm.Recorder">#REF!</definedName>
    <definedName name="RECOUT">#N/A</definedName>
    <definedName name="red" localSheetId="3">#REF!</definedName>
    <definedName name="red" localSheetId="6">#REF!</definedName>
    <definedName name="red" localSheetId="9">#REF!</definedName>
    <definedName name="red" localSheetId="10">#REF!</definedName>
    <definedName name="red" localSheetId="11">#REF!</definedName>
    <definedName name="red" localSheetId="12">#REF!</definedName>
    <definedName name="red">#REF!</definedName>
    <definedName name="REMOVE">[36]!REMOVE = [36]!ADDRESS</definedName>
    <definedName name="remrad">[7]RATES!$C$73</definedName>
    <definedName name="rendering" localSheetId="3">#REF!</definedName>
    <definedName name="rendering" localSheetId="6">#REF!</definedName>
    <definedName name="rendering" localSheetId="9">#REF!</definedName>
    <definedName name="rendering" localSheetId="10">#REF!</definedName>
    <definedName name="rendering" localSheetId="11">#REF!</definedName>
    <definedName name="rendering" localSheetId="12">#REF!</definedName>
    <definedName name="rendering">#REF!</definedName>
    <definedName name="rer" localSheetId="3">#REF!</definedName>
    <definedName name="rer" localSheetId="6">#REF!</definedName>
    <definedName name="rer" localSheetId="9">#REF!</definedName>
    <definedName name="rer">#REF!</definedName>
    <definedName name="reservoir" localSheetId="3">#REF!</definedName>
    <definedName name="reservoir" localSheetId="6">#REF!</definedName>
    <definedName name="reservoir" localSheetId="9">#REF!</definedName>
    <definedName name="reservoir">#REF!</definedName>
    <definedName name="results" localSheetId="3">#REF!</definedName>
    <definedName name="results" localSheetId="6">#REF!</definedName>
    <definedName name="results" localSheetId="9">#REF!</definedName>
    <definedName name="results">#REF!</definedName>
    <definedName name="Rf" localSheetId="1">direct_labour</definedName>
    <definedName name="Rf" localSheetId="3">direct_labour</definedName>
    <definedName name="Rf" localSheetId="4">direct_labour</definedName>
    <definedName name="Rf" localSheetId="5">[0]!direct_labour</definedName>
    <definedName name="Rf" localSheetId="6">[0]!direct_labour</definedName>
    <definedName name="Rf" localSheetId="7">direct_labour</definedName>
    <definedName name="Rf" localSheetId="8">[0]!direct_labour</definedName>
    <definedName name="Rf" localSheetId="9">[0]!direct_labour</definedName>
    <definedName name="Rf" localSheetId="10">direct_labour</definedName>
    <definedName name="Rf" localSheetId="11">[0]!direct_labour</definedName>
    <definedName name="Rf" localSheetId="12">[23]!direct_labour</definedName>
    <definedName name="Rf">direct_labour</definedName>
    <definedName name="rfe" localSheetId="3">#REF!</definedName>
    <definedName name="rfe" localSheetId="6">#REF!</definedName>
    <definedName name="rfe" localSheetId="9">#REF!</definedName>
    <definedName name="rfe" localSheetId="10">#REF!</definedName>
    <definedName name="rfe" localSheetId="11">#REF!</definedName>
    <definedName name="rfe" localSheetId="12">#REF!</definedName>
    <definedName name="rfe">#REF!</definedName>
    <definedName name="RFP003A_BQITC1" localSheetId="3">#REF!</definedName>
    <definedName name="RFP003A_BQITC1" localSheetId="6">#REF!</definedName>
    <definedName name="RFP003A_BQITC1" localSheetId="9">#REF!</definedName>
    <definedName name="RFP003A_BQITC1" localSheetId="10">#REF!</definedName>
    <definedName name="RFP003A_BQITC1" localSheetId="11">#REF!</definedName>
    <definedName name="RFP003A_BQITC1" localSheetId="12">#REF!</definedName>
    <definedName name="RFP003A_BQITC1">#REF!</definedName>
    <definedName name="RFP003A_BQITC2" localSheetId="3">#REF!</definedName>
    <definedName name="RFP003A_BQITC2" localSheetId="6">#REF!</definedName>
    <definedName name="RFP003A_BQITC2" localSheetId="9">#REF!</definedName>
    <definedName name="RFP003A_BQITC2" localSheetId="10">#REF!</definedName>
    <definedName name="RFP003A_BQITC2" localSheetId="11">#REF!</definedName>
    <definedName name="RFP003A_BQITC2" localSheetId="12">#REF!</definedName>
    <definedName name="RFP003A_BQITC2">#REF!</definedName>
    <definedName name="RFP003A_BQITC3" localSheetId="3">#REF!</definedName>
    <definedName name="RFP003A_BQITC3" localSheetId="6">#REF!</definedName>
    <definedName name="RFP003A_BQITC3" localSheetId="9">#REF!</definedName>
    <definedName name="RFP003A_BQITC3">#REF!</definedName>
    <definedName name="RFP003A_TOTAL" localSheetId="3">#REF!</definedName>
    <definedName name="RFP003A_TOTAL" localSheetId="6">#REF!</definedName>
    <definedName name="RFP003A_TOTAL" localSheetId="9">#REF!</definedName>
    <definedName name="RFP003A_TOTAL">#REF!</definedName>
    <definedName name="RFP003A_UAMH" localSheetId="3">#REF!</definedName>
    <definedName name="RFP003A_UAMH" localSheetId="6">#REF!</definedName>
    <definedName name="RFP003A_UAMH" localSheetId="9">#REF!</definedName>
    <definedName name="RFP003A_UAMH">#REF!</definedName>
    <definedName name="RFP003A_UR_CON_FC" localSheetId="3">#REF!</definedName>
    <definedName name="RFP003A_UR_CON_FC" localSheetId="6">#REF!</definedName>
    <definedName name="RFP003A_UR_CON_FC" localSheetId="9">#REF!</definedName>
    <definedName name="RFP003A_UR_CON_FC">#REF!</definedName>
    <definedName name="RFP003A_UR_CON_LC" localSheetId="3">#REF!</definedName>
    <definedName name="RFP003A_UR_CON_LC" localSheetId="6">#REF!</definedName>
    <definedName name="RFP003A_UR_CON_LC" localSheetId="9">#REF!</definedName>
    <definedName name="RFP003A_UR_CON_LC">#REF!</definedName>
    <definedName name="RFP003A_UR_MAT_FC" localSheetId="3">#REF!</definedName>
    <definedName name="RFP003A_UR_MAT_FC" localSheetId="6">#REF!</definedName>
    <definedName name="RFP003A_UR_MAT_FC" localSheetId="9">#REF!</definedName>
    <definedName name="RFP003A_UR_MAT_FC">#REF!</definedName>
    <definedName name="RFP003A_UR_MAT_LC" localSheetId="3">#REF!</definedName>
    <definedName name="RFP003A_UR_MAT_LC" localSheetId="6">#REF!</definedName>
    <definedName name="RFP003A_UR_MAT_LC" localSheetId="9">#REF!</definedName>
    <definedName name="RFP003A_UR_MAT_LC">#REF!</definedName>
    <definedName name="RFP003B" localSheetId="3">#REF!</definedName>
    <definedName name="RFP003B" localSheetId="6">#REF!</definedName>
    <definedName name="RFP003B" localSheetId="9">#REF!</definedName>
    <definedName name="RFP003B">#REF!</definedName>
    <definedName name="RFP003F_BQITC1" localSheetId="3">#REF!</definedName>
    <definedName name="RFP003F_BQITC1" localSheetId="6">#REF!</definedName>
    <definedName name="RFP003F_BQITC1" localSheetId="9">#REF!</definedName>
    <definedName name="RFP003F_BQITC1">#REF!</definedName>
    <definedName name="RFP003F_BQITC2" localSheetId="3">#REF!</definedName>
    <definedName name="RFP003F_BQITC2" localSheetId="6">#REF!</definedName>
    <definedName name="RFP003F_BQITC2" localSheetId="9">#REF!</definedName>
    <definedName name="RFP003F_BQITC2">#REF!</definedName>
    <definedName name="RFP003F_BQITC3" localSheetId="3">#REF!</definedName>
    <definedName name="RFP003F_BQITC3" localSheetId="6">#REF!</definedName>
    <definedName name="RFP003F_BQITC3" localSheetId="9">#REF!</definedName>
    <definedName name="RFP003F_BQITC3">#REF!</definedName>
    <definedName name="RFP003F_TOTAL" localSheetId="3">#REF!</definedName>
    <definedName name="RFP003F_TOTAL" localSheetId="6">#REF!</definedName>
    <definedName name="RFP003F_TOTAL" localSheetId="9">#REF!</definedName>
    <definedName name="RFP003F_TOTAL">#REF!</definedName>
    <definedName name="RFP003F_UAMH" localSheetId="3">#REF!</definedName>
    <definedName name="RFP003F_UAMH" localSheetId="6">#REF!</definedName>
    <definedName name="RFP003F_UAMH" localSheetId="9">#REF!</definedName>
    <definedName name="RFP003F_UAMH">#REF!</definedName>
    <definedName name="RFP003F_UR_CON_FC" localSheetId="3">#REF!</definedName>
    <definedName name="RFP003F_UR_CON_FC" localSheetId="6">#REF!</definedName>
    <definedName name="RFP003F_UR_CON_FC" localSheetId="9">#REF!</definedName>
    <definedName name="RFP003F_UR_CON_FC">#REF!</definedName>
    <definedName name="RFP003F_UR_CON_LC" localSheetId="3">#REF!</definedName>
    <definedName name="RFP003F_UR_CON_LC" localSheetId="6">#REF!</definedName>
    <definedName name="RFP003F_UR_CON_LC" localSheetId="9">#REF!</definedName>
    <definedName name="RFP003F_UR_CON_LC">#REF!</definedName>
    <definedName name="RFP003F_UR_MAT_FC" localSheetId="3">#REF!</definedName>
    <definedName name="RFP003F_UR_MAT_FC" localSheetId="6">#REF!</definedName>
    <definedName name="RFP003F_UR_MAT_FC" localSheetId="9">#REF!</definedName>
    <definedName name="RFP003F_UR_MAT_FC">#REF!</definedName>
    <definedName name="RFP003F_UR_MAT_LC" localSheetId="3">#REF!</definedName>
    <definedName name="RFP003F_UR_MAT_LC" localSheetId="6">#REF!</definedName>
    <definedName name="RFP003F_UR_MAT_LC" localSheetId="9">#REF!</definedName>
    <definedName name="RFP003F_UR_MAT_LC">#REF!</definedName>
    <definedName name="rgthy" localSheetId="3">#REF!</definedName>
    <definedName name="rgthy" localSheetId="6">#REF!</definedName>
    <definedName name="rgthy" localSheetId="9">#REF!</definedName>
    <definedName name="rgthy">#REF!</definedName>
    <definedName name="risk" localSheetId="3">#REF!</definedName>
    <definedName name="risk" localSheetId="6">#REF!</definedName>
    <definedName name="risk" localSheetId="9">#REF!</definedName>
    <definedName name="risk">#REF!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Level">[41]Register!$IV$1:$IV$5</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1</definedName>
    <definedName name="RiskStatFunctionsUpdateFreq">1</definedName>
    <definedName name="RiskTemplateSheetName">"myTemplate"</definedName>
    <definedName name="RiskUpdateDisplay">TRUE</definedName>
    <definedName name="RiskUpdateStatFunctions">TRUE</definedName>
    <definedName name="RiskUseDifferentSeedForEachSim">FALSE</definedName>
    <definedName name="RiskUseFixedSeed">FALSE</definedName>
    <definedName name="RiskUseMultipleCPUs">FALSE</definedName>
    <definedName name="RMM">#REF!</definedName>
    <definedName name="Roads" localSheetId="3">#REF!</definedName>
    <definedName name="Roads" localSheetId="6">#REF!</definedName>
    <definedName name="Roads" localSheetId="9">#REF!</definedName>
    <definedName name="Roads" localSheetId="10">#REF!</definedName>
    <definedName name="Roads" localSheetId="11">#REF!</definedName>
    <definedName name="Roads" localSheetId="12">#REF!</definedName>
    <definedName name="Roads">#REF!</definedName>
    <definedName name="ROOF" localSheetId="3">#REF!</definedName>
    <definedName name="ROOF" localSheetId="6">#REF!</definedName>
    <definedName name="ROOF" localSheetId="9">#REF!</definedName>
    <definedName name="ROOF">#REF!</definedName>
    <definedName name="ROOF1" localSheetId="3">#REF!</definedName>
    <definedName name="ROOF1" localSheetId="6">#REF!</definedName>
    <definedName name="ROOF1" localSheetId="9">#REF!</definedName>
    <definedName name="ROOF1">#REF!</definedName>
    <definedName name="ROOF2" localSheetId="3">#REF!</definedName>
    <definedName name="ROOF2" localSheetId="6">#REF!</definedName>
    <definedName name="ROOF2" localSheetId="9">#REF!</definedName>
    <definedName name="ROOF2">#REF!</definedName>
    <definedName name="Roofing" localSheetId="3">#REF!</definedName>
    <definedName name="Roofing" localSheetId="6">#REF!</definedName>
    <definedName name="Roofing" localSheetId="9">#REF!</definedName>
    <definedName name="Roofing">#REF!</definedName>
    <definedName name="RR" localSheetId="3">#REF!</definedName>
    <definedName name="RR" localSheetId="6">#REF!</definedName>
    <definedName name="RR" localSheetId="9">#REF!</definedName>
    <definedName name="RR">#REF!</definedName>
    <definedName name="RT" localSheetId="3">#REF!</definedName>
    <definedName name="RT" localSheetId="6">#REF!</definedName>
    <definedName name="RT" localSheetId="9">#REF!</definedName>
    <definedName name="RT">#REF!</definedName>
    <definedName name="RTRVE" localSheetId="1" hidden="1">{"'List1'!$A$1:$J$73"}</definedName>
    <definedName name="RTRVE" localSheetId="3" hidden="1">{"'List1'!$A$1:$J$73"}</definedName>
    <definedName name="RTRVE" localSheetId="4" hidden="1">{"'List1'!$A$1:$J$73"}</definedName>
    <definedName name="RTRVE" localSheetId="5" hidden="1">{"'List1'!$A$1:$J$73"}</definedName>
    <definedName name="RTRVE" localSheetId="6" hidden="1">{"'List1'!$A$1:$J$73"}</definedName>
    <definedName name="RTRVE" localSheetId="7" hidden="1">{"'List1'!$A$1:$J$73"}</definedName>
    <definedName name="RTRVE" localSheetId="8" hidden="1">{"'List1'!$A$1:$J$73"}</definedName>
    <definedName name="RTRVE" localSheetId="9" hidden="1">{"'List1'!$A$1:$J$73"}</definedName>
    <definedName name="RTRVE" localSheetId="10" hidden="1">{"'List1'!$A$1:$J$73"}</definedName>
    <definedName name="RTRVE" localSheetId="11" hidden="1">{"'List1'!$A$1:$J$73"}</definedName>
    <definedName name="RTRVE" localSheetId="12" hidden="1">{"'List1'!$A$1:$J$73"}</definedName>
    <definedName name="RTRVE" hidden="1">{"'List1'!$A$1:$J$73"}</definedName>
    <definedName name="rtttttttttttttttttttt">#REF!</definedName>
    <definedName name="RTV" localSheetId="3">#REF!</definedName>
    <definedName name="RTV" localSheetId="6">#REF!</definedName>
    <definedName name="RTV" localSheetId="9">#REF!</definedName>
    <definedName name="RTV">#REF!</definedName>
    <definedName name="RTVD" localSheetId="3">#REF!</definedName>
    <definedName name="RTVD" localSheetId="6">#REF!</definedName>
    <definedName name="RTVD" localSheetId="9">#REF!</definedName>
    <definedName name="RTVD">#REF!</definedName>
    <definedName name="s" localSheetId="3">#REF!</definedName>
    <definedName name="s" localSheetId="6">#REF!</definedName>
    <definedName name="s" localSheetId="9">#REF!</definedName>
    <definedName name="s" localSheetId="10">#REF!</definedName>
    <definedName name="s" localSheetId="11">#REF!</definedName>
    <definedName name="s" localSheetId="12">#REF!</definedName>
    <definedName name="s">#REF!</definedName>
    <definedName name="sa" localSheetId="3">#REF!</definedName>
    <definedName name="sa" localSheetId="6">#REF!</definedName>
    <definedName name="sa" localSheetId="9">#REF!</definedName>
    <definedName name="sa">#REF!</definedName>
    <definedName name="saassa" localSheetId="3">#REF!</definedName>
    <definedName name="saassa" localSheetId="6">#REF!</definedName>
    <definedName name="saassa" localSheetId="9">#REF!</definedName>
    <definedName name="saassa">#REF!</definedName>
    <definedName name="SAD" localSheetId="3">#REF!</definedName>
    <definedName name="SAD" localSheetId="6">#REF!</definedName>
    <definedName name="SAD" localSheetId="9">#REF!</definedName>
    <definedName name="SAD">#REF!</definedName>
    <definedName name="SADS" localSheetId="3">#REF!</definedName>
    <definedName name="SADS" localSheetId="6">#REF!</definedName>
    <definedName name="SADS" localSheetId="9">#REF!</definedName>
    <definedName name="SADS">#REF!</definedName>
    <definedName name="sae" localSheetId="3">#REF!</definedName>
    <definedName name="sae" localSheetId="6">#REF!</definedName>
    <definedName name="sae" localSheetId="9">#REF!</definedName>
    <definedName name="sae">#REF!</definedName>
    <definedName name="SAM" localSheetId="3">#REF!</definedName>
    <definedName name="SAM" localSheetId="6">#REF!</definedName>
    <definedName name="SAM" localSheetId="9">#REF!</definedName>
    <definedName name="SAM">#REF!</definedName>
    <definedName name="SANITARY__APPLIANCES" localSheetId="3">#REF!</definedName>
    <definedName name="SANITARY__APPLIANCES" localSheetId="6">#REF!</definedName>
    <definedName name="SANITARY__APPLIANCES" localSheetId="9">#REF!</definedName>
    <definedName name="SANITARY__APPLIANCES">#REF!</definedName>
    <definedName name="SAS" localSheetId="3">#REF!</definedName>
    <definedName name="SAS" localSheetId="6">#REF!</definedName>
    <definedName name="SAS" localSheetId="9">#REF!</definedName>
    <definedName name="SAS">#REF!</definedName>
    <definedName name="sasds" localSheetId="3">[29]Ragama!#REF!</definedName>
    <definedName name="sasds" localSheetId="6">[29]Ragama!#REF!</definedName>
    <definedName name="sasds" localSheetId="9">[29]Ragama!#REF!</definedName>
    <definedName name="sasds">[29]Ragama!#REF!</definedName>
    <definedName name="saw" localSheetId="3">#REF!</definedName>
    <definedName name="saw" localSheetId="6">#REF!</definedName>
    <definedName name="saw" localSheetId="9">#REF!</definedName>
    <definedName name="saw" localSheetId="10">#REF!</definedName>
    <definedName name="saw" localSheetId="11">#REF!</definedName>
    <definedName name="saw" localSheetId="12">#REF!</definedName>
    <definedName name="saw">#REF!</definedName>
    <definedName name="sbsteel" localSheetId="3">#REF!</definedName>
    <definedName name="sbsteel" localSheetId="6">#REF!</definedName>
    <definedName name="sbsteel" localSheetId="9">#REF!</definedName>
    <definedName name="sbsteel" localSheetId="10">#REF!</definedName>
    <definedName name="sbsteel" localSheetId="11">#REF!</definedName>
    <definedName name="sbsteel" localSheetId="12">#REF!</definedName>
    <definedName name="sbsteel">#REF!</definedName>
    <definedName name="Sched_Pay" localSheetId="3">#REF!</definedName>
    <definedName name="Sched_Pay" localSheetId="6">#REF!</definedName>
    <definedName name="Sched_Pay" localSheetId="9">#REF!</definedName>
    <definedName name="Sched_Pay" localSheetId="10">#REF!</definedName>
    <definedName name="Sched_Pay" localSheetId="11">#REF!</definedName>
    <definedName name="Sched_Pay" localSheetId="12">#REF!</definedName>
    <definedName name="Sched_Pay">#REF!</definedName>
    <definedName name="Scheduled_Extra_Payments" localSheetId="3">#REF!</definedName>
    <definedName name="Scheduled_Extra_Payments" localSheetId="6">#REF!</definedName>
    <definedName name="Scheduled_Extra_Payments" localSheetId="9">#REF!</definedName>
    <definedName name="Scheduled_Extra_Payments">#REF!</definedName>
    <definedName name="Scheduled_Interest_Rate" localSheetId="3">#REF!</definedName>
    <definedName name="Scheduled_Interest_Rate" localSheetId="6">#REF!</definedName>
    <definedName name="Scheduled_Interest_Rate" localSheetId="9">#REF!</definedName>
    <definedName name="Scheduled_Interest_Rate">#REF!</definedName>
    <definedName name="Scheduled_Monthly_Payment" localSheetId="3">#REF!</definedName>
    <definedName name="Scheduled_Monthly_Payment" localSheetId="6">#REF!</definedName>
    <definedName name="Scheduled_Monthly_Payment" localSheetId="9">#REF!</definedName>
    <definedName name="Scheduled_Monthly_Payment">#REF!</definedName>
    <definedName name="SD" localSheetId="3">#REF!</definedName>
    <definedName name="SD" localSheetId="6">#REF!</definedName>
    <definedName name="SD" localSheetId="9">#REF!</definedName>
    <definedName name="SD">#REF!</definedName>
    <definedName name="SDE" localSheetId="3">#REF!</definedName>
    <definedName name="SDE" localSheetId="6">#REF!</definedName>
    <definedName name="SDE" localSheetId="9">#REF!</definedName>
    <definedName name="SDE">#REF!</definedName>
    <definedName name="sdfg" localSheetId="3">#REF!</definedName>
    <definedName name="sdfg" localSheetId="6">#REF!</definedName>
    <definedName name="sdfg" localSheetId="9">#REF!</definedName>
    <definedName name="sdfg">#REF!</definedName>
    <definedName name="sdfg0" localSheetId="3">#REF!</definedName>
    <definedName name="sdfg0" localSheetId="6">#REF!</definedName>
    <definedName name="sdfg0" localSheetId="9">#REF!</definedName>
    <definedName name="sdfg0">#REF!</definedName>
    <definedName name="SDFSD" localSheetId="3">#REF!</definedName>
    <definedName name="SDFSD" localSheetId="6">#REF!</definedName>
    <definedName name="SDFSD" localSheetId="9">#REF!</definedName>
    <definedName name="SDFSD">#REF!</definedName>
    <definedName name="Section" localSheetId="3">#REF!</definedName>
    <definedName name="Section" localSheetId="6">#REF!</definedName>
    <definedName name="Section" localSheetId="9">#REF!</definedName>
    <definedName name="Section">#REF!</definedName>
    <definedName name="Security" localSheetId="3">#REF!</definedName>
    <definedName name="Security" localSheetId="6">#REF!</definedName>
    <definedName name="Security" localSheetId="9">#REF!</definedName>
    <definedName name="Security">#REF!</definedName>
    <definedName name="SecurityAdj" localSheetId="3">#REF!</definedName>
    <definedName name="SecurityAdj" localSheetId="6">#REF!</definedName>
    <definedName name="SecurityAdj" localSheetId="9">#REF!</definedName>
    <definedName name="SecurityAdj">#REF!</definedName>
    <definedName name="sedimentation" localSheetId="3">'[16]H2O TREATMENT PLANT SITE(4.1)'!#REF!</definedName>
    <definedName name="sedimentation" localSheetId="6">'[16]H2O TREATMENT PLANT SITE(4.1)'!#REF!</definedName>
    <definedName name="sedimentation" localSheetId="9">'[16]H2O TREATMENT PLANT SITE(4.1)'!#REF!</definedName>
    <definedName name="sedimentation">'[16]H2O TREATMENT PLANT SITE(4.1)'!#REF!</definedName>
    <definedName name="Ser" localSheetId="3">#REF!</definedName>
    <definedName name="Ser" localSheetId="6">#REF!</definedName>
    <definedName name="Ser" localSheetId="9">#REF!</definedName>
    <definedName name="Ser" localSheetId="10">#REF!</definedName>
    <definedName name="Ser" localSheetId="11">#REF!</definedName>
    <definedName name="Ser" localSheetId="12">#REF!</definedName>
    <definedName name="Ser">#REF!</definedName>
    <definedName name="SERVICES__EQUIPMENT" localSheetId="3">#REF!</definedName>
    <definedName name="SERVICES__EQUIPMENT" localSheetId="6">#REF!</definedName>
    <definedName name="SERVICES__EQUIPMENT" localSheetId="9">#REF!</definedName>
    <definedName name="SERVICES__EQUIPMENT" localSheetId="10">#REF!</definedName>
    <definedName name="SERVICES__EQUIPMENT" localSheetId="11">#REF!</definedName>
    <definedName name="SERVICES__EQUIPMENT" localSheetId="12">#REF!</definedName>
    <definedName name="SERVICES__EQUIPMENT">#REF!</definedName>
    <definedName name="SETWIDTHS" localSheetId="3">#REF!</definedName>
    <definedName name="SETWIDTHS" localSheetId="6">#REF!</definedName>
    <definedName name="SETWIDTHS" localSheetId="9">#REF!</definedName>
    <definedName name="SETWIDTHS" localSheetId="10">#REF!</definedName>
    <definedName name="SETWIDTHS" localSheetId="11">#REF!</definedName>
    <definedName name="SETWIDTHS" localSheetId="12">#REF!</definedName>
    <definedName name="SETWIDTHS">#REF!</definedName>
    <definedName name="ShiaB" localSheetId="3">#REF!</definedName>
    <definedName name="ShiaB" localSheetId="6">#REF!</definedName>
    <definedName name="ShiaB" localSheetId="9">#REF!</definedName>
    <definedName name="ShiaB">#REF!</definedName>
    <definedName name="shower">335000</definedName>
    <definedName name="side1">#REF!</definedName>
    <definedName name="side2" localSheetId="3">#REF!</definedName>
    <definedName name="side2" localSheetId="6">#REF!</definedName>
    <definedName name="side2" localSheetId="9">#REF!</definedName>
    <definedName name="side2">#REF!</definedName>
    <definedName name="singleb">[7]RATES!$C$51</definedName>
    <definedName name="SITE__WORKS" localSheetId="3">#REF!</definedName>
    <definedName name="SITE__WORKS" localSheetId="6">#REF!</definedName>
    <definedName name="SITE__WORKS" localSheetId="9">#REF!</definedName>
    <definedName name="SITE__WORKS" localSheetId="10">#REF!</definedName>
    <definedName name="SITE__WORKS" localSheetId="11">#REF!</definedName>
    <definedName name="SITE__WORKS" localSheetId="12">#REF!</definedName>
    <definedName name="SITE__WORKS">#REF!</definedName>
    <definedName name="Skill_Unskill" localSheetId="3">#REF!</definedName>
    <definedName name="Skill_Unskill" localSheetId="6">#REF!</definedName>
    <definedName name="Skill_Unskill" localSheetId="9">#REF!</definedName>
    <definedName name="Skill_Unskill" localSheetId="10">#REF!</definedName>
    <definedName name="Skill_Unskill" localSheetId="11">#REF!</definedName>
    <definedName name="Skill_Unskill" localSheetId="12">#REF!</definedName>
    <definedName name="Skill_Unskill">#REF!</definedName>
    <definedName name="slab" localSheetId="3">#REF!</definedName>
    <definedName name="slab" localSheetId="6">#REF!</definedName>
    <definedName name="slab" localSheetId="9">#REF!</definedName>
    <definedName name="slab" localSheetId="10">#REF!</definedName>
    <definedName name="slab" localSheetId="11">#REF!</definedName>
    <definedName name="slab" localSheetId="12">#REF!</definedName>
    <definedName name="slab">#REF!</definedName>
    <definedName name="Slabs" localSheetId="3">#REF!</definedName>
    <definedName name="Slabs" localSheetId="6">#REF!</definedName>
    <definedName name="Slabs" localSheetId="9">#REF!</definedName>
    <definedName name="Slabs">#REF!</definedName>
    <definedName name="SM" localSheetId="3">#REF!</definedName>
    <definedName name="SM" localSheetId="6">#REF!</definedName>
    <definedName name="SM" localSheetId="9">#REF!</definedName>
    <definedName name="SM">#REF!</definedName>
    <definedName name="SMOKEVENT">[7]RATES!$C$44</definedName>
    <definedName name="soilsinglelane" localSheetId="3">#REF!</definedName>
    <definedName name="soilsinglelane" localSheetId="6">#REF!</definedName>
    <definedName name="soilsinglelane" localSheetId="9">#REF!</definedName>
    <definedName name="soilsinglelane" localSheetId="10">#REF!</definedName>
    <definedName name="soilsinglelane" localSheetId="11">#REF!</definedName>
    <definedName name="soilsinglelane" localSheetId="12">#REF!</definedName>
    <definedName name="soilsinglelane">#REF!</definedName>
    <definedName name="soiltwolane" localSheetId="3">#REF!</definedName>
    <definedName name="soiltwolane" localSheetId="6">#REF!</definedName>
    <definedName name="soiltwolane" localSheetId="9">#REF!</definedName>
    <definedName name="soiltwolane" localSheetId="10">#REF!</definedName>
    <definedName name="soiltwolane" localSheetId="11">#REF!</definedName>
    <definedName name="soiltwolane" localSheetId="12">#REF!</definedName>
    <definedName name="soiltwolane">#REF!</definedName>
    <definedName name="SPECIAL__INSTALLATIONS" localSheetId="3">#REF!</definedName>
    <definedName name="SPECIAL__INSTALLATIONS" localSheetId="6">#REF!</definedName>
    <definedName name="SPECIAL__INSTALLATIONS" localSheetId="9">#REF!</definedName>
    <definedName name="SPECIAL__INSTALLATIONS" localSheetId="10">#REF!</definedName>
    <definedName name="SPECIAL__INSTALLATIONS" localSheetId="11">#REF!</definedName>
    <definedName name="SPECIAL__INSTALLATIONS" localSheetId="12">#REF!</definedName>
    <definedName name="SPECIAL__INSTALLATIONS">#REF!</definedName>
    <definedName name="spno" localSheetId="3">#REF!</definedName>
    <definedName name="spno" localSheetId="6">#REF!</definedName>
    <definedName name="spno" localSheetId="9">#REF!</definedName>
    <definedName name="spno">#REF!</definedName>
    <definedName name="SPRINKDIESEL">[7]RATES!$C$16</definedName>
    <definedName name="SPRINKELEC">[7]RATES!$C$20</definedName>
    <definedName name="SPRINKJOCKEY">[7]RATES!$C$24</definedName>
    <definedName name="sprinkler">[7]RATES!$C$8</definedName>
    <definedName name="sprinkrate">[7]RATES!$C$82</definedName>
    <definedName name="SPRINKTANK">[7]RATES!$C$12</definedName>
    <definedName name="ss" localSheetId="9">'[12]H2O TREATMENT PLANT SITE(4.1)'!#REF!</definedName>
    <definedName name="ss" localSheetId="10">'[11]H2O TREATMENT PLANT SITE(4.1)'!#REF!</definedName>
    <definedName name="ss" localSheetId="11">'[11]H2O TREATMENT PLANT SITE(4.1)'!#REF!</definedName>
    <definedName name="ss" localSheetId="12">'[11]H2O TREATMENT PLANT SITE(4.1)'!#REF!</definedName>
    <definedName name="ss">'[12]H2O TREATMENT PLANT SITE(4.1)'!#REF!</definedName>
    <definedName name="sss" localSheetId="3">#REF!</definedName>
    <definedName name="sss" localSheetId="6">#REF!</definedName>
    <definedName name="sss" localSheetId="9">#REF!</definedName>
    <definedName name="sss" localSheetId="10">#REF!</definedName>
    <definedName name="sss" localSheetId="11">#REF!</definedName>
    <definedName name="sss" localSheetId="12">#REF!</definedName>
    <definedName name="sss">#REF!</definedName>
    <definedName name="SSSS" localSheetId="3">#REF!</definedName>
    <definedName name="SSSS" localSheetId="6">#REF!</definedName>
    <definedName name="SSSS" localSheetId="9">#REF!</definedName>
    <definedName name="SSSS" localSheetId="10">#REF!</definedName>
    <definedName name="SSSS" localSheetId="11">#REF!</definedName>
    <definedName name="SSSS" localSheetId="12">#REF!</definedName>
    <definedName name="SSSS">#REF!</definedName>
    <definedName name="st10.75" localSheetId="3">#REF!</definedName>
    <definedName name="st10.75" localSheetId="6">#REF!</definedName>
    <definedName name="st10.75" localSheetId="9">#REF!</definedName>
    <definedName name="st10.75" localSheetId="10">#REF!</definedName>
    <definedName name="st10.75" localSheetId="11">#REF!</definedName>
    <definedName name="st10.75" localSheetId="12">#REF!</definedName>
    <definedName name="st10.75">#REF!</definedName>
    <definedName name="Stairs" localSheetId="3">#REF!</definedName>
    <definedName name="Stairs" localSheetId="6">#REF!</definedName>
    <definedName name="Stairs" localSheetId="9">#REF!</definedName>
    <definedName name="Stairs">#REF!</definedName>
    <definedName name="start" localSheetId="3">#REF!</definedName>
    <definedName name="start" localSheetId="6">#REF!</definedName>
    <definedName name="start" localSheetId="9">#REF!</definedName>
    <definedName name="start">#REF!</definedName>
    <definedName name="STATUS" localSheetId="3">#REF!</definedName>
    <definedName name="STATUS" localSheetId="6">#REF!</definedName>
    <definedName name="STATUS" localSheetId="9">#REF!</definedName>
    <definedName name="STATUS">#REF!</definedName>
    <definedName name="steel" localSheetId="3">#REF!</definedName>
    <definedName name="steel" localSheetId="6">#REF!</definedName>
    <definedName name="steel" localSheetId="9">#REF!</definedName>
    <definedName name="steel">#REF!</definedName>
    <definedName name="steeltwo" localSheetId="3">#REF!</definedName>
    <definedName name="steeltwo" localSheetId="6">#REF!</definedName>
    <definedName name="steeltwo" localSheetId="9">#REF!</definedName>
    <definedName name="steeltwo">#REF!</definedName>
    <definedName name="stinter" localSheetId="3">#REF!</definedName>
    <definedName name="stinter" localSheetId="6">#REF!</definedName>
    <definedName name="stinter" localSheetId="9">#REF!</definedName>
    <definedName name="stinter">#REF!</definedName>
    <definedName name="strata" localSheetId="3">#REF!</definedName>
    <definedName name="strata" localSheetId="6">#REF!</definedName>
    <definedName name="strata" localSheetId="9">#REF!</definedName>
    <definedName name="strata">#REF!</definedName>
    <definedName name="stsingle" localSheetId="3">#REF!</definedName>
    <definedName name="stsingle" localSheetId="6">#REF!</definedName>
    <definedName name="stsingle" localSheetId="9">#REF!</definedName>
    <definedName name="stsingle">#REF!</definedName>
    <definedName name="sttwo" localSheetId="3">#REF!</definedName>
    <definedName name="sttwo" localSheetId="6">#REF!</definedName>
    <definedName name="sttwo" localSheetId="9">#REF!</definedName>
    <definedName name="sttwo">#REF!</definedName>
    <definedName name="SUBSTRUCTIRE" localSheetId="3">#REF!</definedName>
    <definedName name="SUBSTRUCTIRE" localSheetId="6">#REF!</definedName>
    <definedName name="SUBSTRUCTIRE" localSheetId="9">#REF!</definedName>
    <definedName name="SUBSTRUCTIRE">#REF!</definedName>
    <definedName name="SUBTOTALS" localSheetId="3">#REF!</definedName>
    <definedName name="SUBTOTALS" localSheetId="6">#REF!</definedName>
    <definedName name="SUBTOTALS" localSheetId="9">#REF!</definedName>
    <definedName name="SUBTOTALS">#REF!</definedName>
    <definedName name="Sum" localSheetId="3">#REF!</definedName>
    <definedName name="Sum" localSheetId="6">#REF!</definedName>
    <definedName name="Sum" localSheetId="9">#REF!</definedName>
    <definedName name="Sum">#REF!</definedName>
    <definedName name="sum6C" localSheetId="3">#REF!</definedName>
    <definedName name="sum6C" localSheetId="6">#REF!</definedName>
    <definedName name="sum6C" localSheetId="9">#REF!</definedName>
    <definedName name="sum6C">#REF!</definedName>
    <definedName name="SUMMARY" localSheetId="3">#REF!</definedName>
    <definedName name="SUMMARY" localSheetId="6">#REF!</definedName>
    <definedName name="SUMMARY" localSheetId="9">#REF!</definedName>
    <definedName name="SUMMARY">#REF!</definedName>
    <definedName name="Summaryx" localSheetId="3">#REF!</definedName>
    <definedName name="Summaryx" localSheetId="6">#REF!</definedName>
    <definedName name="Summaryx" localSheetId="9">#REF!</definedName>
    <definedName name="Summaryx">#REF!</definedName>
    <definedName name="Supp_Auth" localSheetId="3">#REF!</definedName>
    <definedName name="Supp_Auth" localSheetId="6">#REF!</definedName>
    <definedName name="Supp_Auth" localSheetId="9">#REF!</definedName>
    <definedName name="Supp_Auth">#REF!</definedName>
    <definedName name="sw" localSheetId="3">#REF!</definedName>
    <definedName name="sw" localSheetId="6">#REF!</definedName>
    <definedName name="sw" localSheetId="9">#REF!</definedName>
    <definedName name="sw">#REF!</definedName>
    <definedName name="sxx" localSheetId="3">#REF!</definedName>
    <definedName name="sxx" localSheetId="6">#REF!</definedName>
    <definedName name="sxx" localSheetId="9">#REF!</definedName>
    <definedName name="sxx">#REF!</definedName>
    <definedName name="t" localSheetId="3">#REF!</definedName>
    <definedName name="t" localSheetId="6">#REF!</definedName>
    <definedName name="t" localSheetId="9">#REF!</definedName>
    <definedName name="t" localSheetId="10">#REF!</definedName>
    <definedName name="t" localSheetId="11">#REF!</definedName>
    <definedName name="t" localSheetId="12">#REF!</definedName>
    <definedName name="t">#REF!</definedName>
    <definedName name="tank" localSheetId="3">#REF!</definedName>
    <definedName name="tank" localSheetId="6">#REF!</definedName>
    <definedName name="tank" localSheetId="9">#REF!</definedName>
    <definedName name="tank">#REF!</definedName>
    <definedName name="Tapers" localSheetId="3">#REF!</definedName>
    <definedName name="Tapers" localSheetId="6">#REF!</definedName>
    <definedName name="Tapers" localSheetId="9">#REF!</definedName>
    <definedName name="Tapers" localSheetId="10">#REF!</definedName>
    <definedName name="Tapers" localSheetId="11">#REF!</definedName>
    <definedName name="Tapers" localSheetId="12">#REF!</definedName>
    <definedName name="Tapers">#REF!</definedName>
    <definedName name="Tariff_Charged" localSheetId="3">#REF!</definedName>
    <definedName name="Tariff_Charged" localSheetId="6">#REF!</definedName>
    <definedName name="Tariff_Charged" localSheetId="9">#REF!</definedName>
    <definedName name="Tariff_Charged" localSheetId="10">#REF!</definedName>
    <definedName name="Tariff_Charged" localSheetId="11">#REF!</definedName>
    <definedName name="Tariff_Charged" localSheetId="12">#REF!</definedName>
    <definedName name="Tariff_Charged">#REF!</definedName>
    <definedName name="tarrif" localSheetId="3">#REF!</definedName>
    <definedName name="tarrif" localSheetId="6">#REF!</definedName>
    <definedName name="tarrif" localSheetId="9">#REF!</definedName>
    <definedName name="tarrif" localSheetId="10">#REF!</definedName>
    <definedName name="tarrif" localSheetId="11">#REF!</definedName>
    <definedName name="tarrif" localSheetId="12">#REF!</definedName>
    <definedName name="tarrif">#REF!</definedName>
    <definedName name="test">[42]master!$A$2:$A$3077</definedName>
    <definedName name="tghyj" localSheetId="3">#REF!</definedName>
    <definedName name="tghyj" localSheetId="6">#REF!</definedName>
    <definedName name="tghyj" localSheetId="9">#REF!</definedName>
    <definedName name="tghyj" localSheetId="10">#REF!</definedName>
    <definedName name="tghyj" localSheetId="11">#REF!</definedName>
    <definedName name="tghyj" localSheetId="12">#REF!</definedName>
    <definedName name="tghyj">#REF!</definedName>
    <definedName name="tghyy" localSheetId="3">#REF!</definedName>
    <definedName name="tghyy" localSheetId="6">#REF!</definedName>
    <definedName name="tghyy" localSheetId="9">#REF!</definedName>
    <definedName name="tghyy" localSheetId="10">#REF!</definedName>
    <definedName name="tghyy" localSheetId="11">#REF!</definedName>
    <definedName name="tghyy" localSheetId="12">#REF!</definedName>
    <definedName name="tghyy">#REF!</definedName>
    <definedName name="tim">[43]Construction!$S$36:$S$74</definedName>
    <definedName name="TITLE" localSheetId="3">#REF!</definedName>
    <definedName name="TITLE" localSheetId="6">#REF!</definedName>
    <definedName name="TITLE" localSheetId="9">#REF!</definedName>
    <definedName name="TITLE" localSheetId="10">#REF!</definedName>
    <definedName name="TITLE" localSheetId="11">#REF!</definedName>
    <definedName name="TITLE" localSheetId="12">#REF!</definedName>
    <definedName name="TITLE">#REF!</definedName>
    <definedName name="Toil" localSheetId="9">'[16]H2O TREATMENT PLANT SITE(4.1)'!#REF!</definedName>
    <definedName name="Toil" localSheetId="10">'[16]H2O TREATMENT PLANT SITE(4.1)'!#REF!</definedName>
    <definedName name="Toil" localSheetId="11">'[16]H2O TREATMENT PLANT SITE(4.1)'!#REF!</definedName>
    <definedName name="Toil" localSheetId="12">'[16]H2O TREATMENT PLANT SITE(4.1)'!#REF!</definedName>
    <definedName name="Toil">'[16]H2O TREATMENT PLANT SITE(4.1)'!#REF!</definedName>
    <definedName name="toilet" localSheetId="9">'[10]H2O TREATMENT PLANT SITE(4.1)'!#REF!</definedName>
    <definedName name="toilet" localSheetId="10">'[10]H2O TREATMENT PLANT SITE(4.1)'!#REF!</definedName>
    <definedName name="toilet" localSheetId="11">'[10]H2O TREATMENT PLANT SITE(4.1)'!#REF!</definedName>
    <definedName name="toilet" localSheetId="12">'[10]H2O TREATMENT PLANT SITE(4.1)'!#REF!</definedName>
    <definedName name="toilet">'[10]H2O TREATMENT PLANT SITE(4.1)'!#REF!</definedName>
    <definedName name="Total_Interest" localSheetId="3">#REF!</definedName>
    <definedName name="Total_Interest" localSheetId="6">#REF!</definedName>
    <definedName name="Total_Interest" localSheetId="9">#REF!</definedName>
    <definedName name="Total_Interest" localSheetId="10">#REF!</definedName>
    <definedName name="Total_Interest" localSheetId="11">#REF!</definedName>
    <definedName name="Total_Interest" localSheetId="12">#REF!</definedName>
    <definedName name="Total_Interest">#REF!</definedName>
    <definedName name="Total_Pay" localSheetId="3">#REF!</definedName>
    <definedName name="Total_Pay" localSheetId="6">#REF!</definedName>
    <definedName name="Total_Pay" localSheetId="9">#REF!</definedName>
    <definedName name="Total_Pay" localSheetId="10">#REF!</definedName>
    <definedName name="Total_Pay" localSheetId="11">#REF!</definedName>
    <definedName name="Total_Pay" localSheetId="12">#REF!</definedName>
    <definedName name="Total_Pay">#REF!</definedName>
    <definedName name="Total_Payment" localSheetId="1">scheduled_payment+extra_payment</definedName>
    <definedName name="Total_Payment" localSheetId="3">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7">scheduled_payment+extra_payment</definedName>
    <definedName name="Total_Payment" localSheetId="8">scheduled_payment+extra_payment</definedName>
    <definedName name="Total_Payment" localSheetId="9">scheduled_payment+extra_payment</definedName>
    <definedName name="Total_Payment" localSheetId="10">scheduled_payment+extra_payment</definedName>
    <definedName name="Total_Payment" localSheetId="11">scheduled_payment+extra_payment</definedName>
    <definedName name="Total_Payment" localSheetId="12">scheduled_payment+extra_payment</definedName>
    <definedName name="Total_Payment">scheduled_payment+extra_payment</definedName>
    <definedName name="TOTALITEM" localSheetId="3">#REF!</definedName>
    <definedName name="TOTALITEM" localSheetId="6">#REF!</definedName>
    <definedName name="TOTALITEM" localSheetId="9">#REF!</definedName>
    <definedName name="TOTALITEM" localSheetId="10">#REF!</definedName>
    <definedName name="TOTALITEM" localSheetId="11">#REF!</definedName>
    <definedName name="TOTALITEM" localSheetId="12">#REF!</definedName>
    <definedName name="TOTALITEM">#REF!</definedName>
    <definedName name="TRANSFER" localSheetId="3">#REF!</definedName>
    <definedName name="TRANSFER" localSheetId="6">#REF!</definedName>
    <definedName name="TRANSFER" localSheetId="9">#REF!</definedName>
    <definedName name="TRANSFER" localSheetId="10">#REF!</definedName>
    <definedName name="TRANSFER" localSheetId="11">#REF!</definedName>
    <definedName name="TRANSFER" localSheetId="12">#REF!</definedName>
    <definedName name="TRANSFER">#REF!</definedName>
    <definedName name="trench">[7]RATES!$C$28</definedName>
    <definedName name="TREW" localSheetId="3">#REF!</definedName>
    <definedName name="TREW" localSheetId="6">#REF!</definedName>
    <definedName name="TREW" localSheetId="9">#REF!</definedName>
    <definedName name="TREW" localSheetId="10">#REF!</definedName>
    <definedName name="TREW" localSheetId="11">#REF!</definedName>
    <definedName name="TREW" localSheetId="12">#REF!</definedName>
    <definedName name="TREW">#REF!</definedName>
    <definedName name="trm" localSheetId="3">#REF!</definedName>
    <definedName name="trm" localSheetId="6">#REF!</definedName>
    <definedName name="trm" localSheetId="9">#REF!</definedName>
    <definedName name="trm" localSheetId="10">#REF!</definedName>
    <definedName name="trm" localSheetId="11">#REF!</definedName>
    <definedName name="trm" localSheetId="12">#REF!</definedName>
    <definedName name="trm">#REF!</definedName>
    <definedName name="tt" localSheetId="3">#REF!</definedName>
    <definedName name="tt" localSheetId="6">#REF!</definedName>
    <definedName name="tt" localSheetId="9">#REF!</definedName>
    <definedName name="tt" localSheetId="10">#REF!</definedName>
    <definedName name="tt" localSheetId="11">#REF!</definedName>
    <definedName name="tt" localSheetId="12">#REF!</definedName>
    <definedName name="tt">#REF!</definedName>
    <definedName name="TTStandard" localSheetId="3">#REF!</definedName>
    <definedName name="TTStandard" localSheetId="6">#REF!</definedName>
    <definedName name="TTStandard" localSheetId="9">#REF!</definedName>
    <definedName name="TTStandard">#REF!</definedName>
    <definedName name="tugh" localSheetId="3">#REF!</definedName>
    <definedName name="tugh" localSheetId="6">#REF!</definedName>
    <definedName name="tugh" localSheetId="9">#REF!</definedName>
    <definedName name="tugh">#REF!</definedName>
    <definedName name="tyutut" localSheetId="3">#REF!</definedName>
    <definedName name="tyutut" localSheetId="6">#REF!</definedName>
    <definedName name="tyutut" localSheetId="9">#REF!</definedName>
    <definedName name="tyutut">#REF!</definedName>
    <definedName name="tyuuit" localSheetId="3">#REF!</definedName>
    <definedName name="tyuuit" localSheetId="6">#REF!</definedName>
    <definedName name="tyuuit" localSheetId="9">#REF!</definedName>
    <definedName name="tyuuit">#REF!</definedName>
    <definedName name="u" localSheetId="3">#REF!</definedName>
    <definedName name="u" localSheetId="6">#REF!</definedName>
    <definedName name="u" localSheetId="9">#REF!</definedName>
    <definedName name="u" localSheetId="10">#REF!</definedName>
    <definedName name="u" localSheetId="11">#REF!</definedName>
    <definedName name="u" localSheetId="12">#REF!</definedName>
    <definedName name="u">#REF!</definedName>
    <definedName name="UIYTTR" localSheetId="3">#REF!</definedName>
    <definedName name="UIYTTR" localSheetId="6">#REF!</definedName>
    <definedName name="UIYTTR" localSheetId="9">#REF!</definedName>
    <definedName name="UIYTTR">#REF!</definedName>
    <definedName name="UPC_1Week_WS">'[28]General Items'!$E$51:$E$188</definedName>
    <definedName name="UPC_Acrylics">'[28]General Items'!$E$262:$E$292</definedName>
    <definedName name="UPC_Beauty">[28]Beauty!$D$7:$D$135</definedName>
    <definedName name="UPC_Core">'[28]Core Eqpt'!$D$7:$D$469</definedName>
    <definedName name="UPC_Gen_WS">'[28]General Items'!$E$193:$E$258</definedName>
    <definedName name="UPC_GeneralItems">'[28]General Items'!$E$9:$E$46</definedName>
    <definedName name="UPC_Home">[28]Home!$D$7:$D$1446</definedName>
    <definedName name="UPC_Kids">[28]Kids!$D$7:$D$795</definedName>
    <definedName name="UPC_Lingerie">[28]Lingerie!$D$7:$D$616</definedName>
    <definedName name="UPC_Mens">[28]Mens!$D$7:$D$1120</definedName>
    <definedName name="UPC_NewHome">'[28]New Home'!$D$7:$D$1413</definedName>
    <definedName name="UPC_Peak">'[28]General Items'!$E$296:$E$315</definedName>
    <definedName name="UPC_Reusable">'[28]Re-Useable'!$C$6:$C$81</definedName>
    <definedName name="UPC_Womens">[28]Womens!$D$8:$D$1719</definedName>
    <definedName name="UPPER_FLOORS" localSheetId="3">#REF!</definedName>
    <definedName name="UPPER_FLOORS" localSheetId="6">#REF!</definedName>
    <definedName name="UPPER_FLOORS" localSheetId="9">#REF!</definedName>
    <definedName name="UPPER_FLOORS" localSheetId="10">#REF!</definedName>
    <definedName name="UPPER_FLOORS" localSheetId="11">#REF!</definedName>
    <definedName name="UPPER_FLOORS" localSheetId="12">#REF!</definedName>
    <definedName name="UPPER_FLOORS">#REF!</definedName>
    <definedName name="US" localSheetId="3">#REF!</definedName>
    <definedName name="US" localSheetId="6">#REF!</definedName>
    <definedName name="US" localSheetId="9">#REF!</definedName>
    <definedName name="US" localSheetId="10">#REF!</definedName>
    <definedName name="US" localSheetId="11">#REF!</definedName>
    <definedName name="US" localSheetId="12">#REF!</definedName>
    <definedName name="US">#REF!</definedName>
    <definedName name="utuy" localSheetId="3">#REF!</definedName>
    <definedName name="utuy" localSheetId="6">#REF!</definedName>
    <definedName name="utuy" localSheetId="9">#REF!</definedName>
    <definedName name="utuy" localSheetId="10">#REF!</definedName>
    <definedName name="utuy" localSheetId="11">#REF!</definedName>
    <definedName name="utuy" localSheetId="12">#REF!</definedName>
    <definedName name="utuy">#REF!</definedName>
    <definedName name="uu" localSheetId="3">#REF!</definedName>
    <definedName name="uu" localSheetId="6">#REF!</definedName>
    <definedName name="uu" localSheetId="9">#REF!</definedName>
    <definedName name="uu" localSheetId="10">#REF!</definedName>
    <definedName name="uu" localSheetId="11">#REF!</definedName>
    <definedName name="uu" localSheetId="12">#REF!</definedName>
    <definedName name="uu">#REF!</definedName>
    <definedName name="uuuuu" localSheetId="3">#REF!</definedName>
    <definedName name="uuuuu" localSheetId="6">#REF!</definedName>
    <definedName name="uuuuu" localSheetId="9">#REF!</definedName>
    <definedName name="uuuuu">#REF!</definedName>
    <definedName name="uuuuuu" localSheetId="3">#REF!</definedName>
    <definedName name="uuuuuu" localSheetId="6">#REF!</definedName>
    <definedName name="uuuuuu" localSheetId="9">#REF!</definedName>
    <definedName name="uuuuuu" localSheetId="10">#REF!</definedName>
    <definedName name="uuuuuu" localSheetId="11">#REF!</definedName>
    <definedName name="uuuuuu" localSheetId="12">#REF!</definedName>
    <definedName name="uuuuuu">#REF!</definedName>
    <definedName name="UY" localSheetId="3">#REF!</definedName>
    <definedName name="UY" localSheetId="6">#REF!</definedName>
    <definedName name="UY" localSheetId="9">#REF!</definedName>
    <definedName name="UY">#REF!</definedName>
    <definedName name="uyut" localSheetId="3">#REF!</definedName>
    <definedName name="uyut" localSheetId="6">#REF!</definedName>
    <definedName name="uyut" localSheetId="9">#REF!</definedName>
    <definedName name="uyut">#REF!</definedName>
    <definedName name="v" localSheetId="3">#REF!</definedName>
    <definedName name="v" localSheetId="6">#REF!</definedName>
    <definedName name="v" localSheetId="9">#REF!</definedName>
    <definedName name="v" localSheetId="10">#REF!</definedName>
    <definedName name="v" localSheetId="11">#REF!</definedName>
    <definedName name="v" localSheetId="12">#REF!</definedName>
    <definedName name="v">#REF!</definedName>
    <definedName name="Value_Col" localSheetId="3">#REF!</definedName>
    <definedName name="Value_Col" localSheetId="6">#REF!</definedName>
    <definedName name="Value_Col" localSheetId="9">#REF!</definedName>
    <definedName name="Value_Col">#REF!</definedName>
    <definedName name="Values_Entered" localSheetId="1">IF(Loan_Amount*Interest_Rate*Loan_Years*Loan_Start&gt;0,1,0)</definedName>
    <definedName name="Values_Entered" localSheetId="3">IF('Bill 3.1-Trans Tank 2 to Tank 3'!Loan_Amount*'Bill 3.1-Trans Tank 2 to Tank 3'!Interest_Rate*'Bill 3.1-Trans Tank 2 to Tank 3'!Loan_Years*'Bill 3.1-Trans Tank 2 to Tank 3'!Loan_Start&gt;0,1,0)</definedName>
    <definedName name="Values_Entered" localSheetId="4">IF(Loan_Amount*Interest_Rate*Loan_Years*Loan_Start&gt;0,1,0)</definedName>
    <definedName name="Values_Entered" localSheetId="5">IF([0]!Loan_Amount*[0]!Interest_Rate*[0]!Loan_Years*[0]!Loan_Start&gt;0,1,0)</definedName>
    <definedName name="Values_Entered" localSheetId="6">IF('Bill 4.1- Trans to Tank 4 '!Loan_Amount*'Bill 4.1- Trans to Tank 4 '!Interest_Rate*'Bill 4.1- Trans to Tank 4 '!Loan_Years*'Bill 4.1- Trans to Tank 4 '!Loan_Start&gt;0,1,0)</definedName>
    <definedName name="Values_Entered" localSheetId="7">IF(Loan_Amount*Interest_Rate*Loan_Years*Loan_Start&gt;0,1,0)</definedName>
    <definedName name="Values_Entered" localSheetId="8">IF([0]!Loan_Amount*[0]!Interest_Rate*[0]!Loan_Years*[0]!Loan_Start&gt;0,1,0)</definedName>
    <definedName name="Values_Entered" localSheetId="9">IF('Bill 5 - Water Office Type 2'!Loan_Amount*'Bill 5 - Water Office Type 2'!Interest_Rate*'Bill 5 - Water Office Type 2'!Loan_Years*'Bill 5 - Water Office Type 2'!Loan_Start&gt;0,1,0)</definedName>
    <definedName name="Values_Entered" localSheetId="10">IF(Loan_Amount*Interest_Rate*Loan_Years*Loan_Start&gt;0,1,0)</definedName>
    <definedName name="Values_Entered" localSheetId="11">IF([0]!Loan_Amount*[0]!Interest_Rate*[0]!Loan_Years*[0]!Loan_Start&gt;0,1,0)</definedName>
    <definedName name="Values_Entered" localSheetId="12">IF([23]!Loan_Amount*[23]!Interest_Rate*[23]!Loan_Years*[23]!Loan_Start&gt;0,1,0)</definedName>
    <definedName name="Values_Entered">IF(Loan_Amount*Interest_Rate*Loan_Years*Loan_Start&gt;0,1,0)</definedName>
    <definedName name="valves" localSheetId="3">#REF!</definedName>
    <definedName name="valves" localSheetId="6">#REF!</definedName>
    <definedName name="valves" localSheetId="9">#REF!</definedName>
    <definedName name="valves" localSheetId="10">#REF!</definedName>
    <definedName name="valves" localSheetId="11">#REF!</definedName>
    <definedName name="valves" localSheetId="12">#REF!</definedName>
    <definedName name="valves">#REF!</definedName>
    <definedName name="vcd" localSheetId="3">#REF!</definedName>
    <definedName name="vcd" localSheetId="6">#REF!</definedName>
    <definedName name="vcd" localSheetId="9">#REF!</definedName>
    <definedName name="vcd">#REF!</definedName>
    <definedName name="ve" localSheetId="3">#REF!</definedName>
    <definedName name="ve" localSheetId="6">#REF!</definedName>
    <definedName name="ve" localSheetId="9">#REF!</definedName>
    <definedName name="ve">#REF!</definedName>
    <definedName name="vhskvbdshkv" localSheetId="1">IF(Loan_Amount*Interest_Rate*Loan_Years*Loan_Start&gt;0,1,0)</definedName>
    <definedName name="vhskvbdshkv" localSheetId="3">IF('Bill 3.1-Trans Tank 2 to Tank 3'!Loan_Amount*'Bill 3.1-Trans Tank 2 to Tank 3'!Interest_Rate*'Bill 3.1-Trans Tank 2 to Tank 3'!Loan_Years*'Bill 3.1-Trans Tank 2 to Tank 3'!Loan_Start&gt;0,1,0)</definedName>
    <definedName name="vhskvbdshkv" localSheetId="4">IF(Loan_Amount*Interest_Rate*Loan_Years*Loan_Start&gt;0,1,0)</definedName>
    <definedName name="vhskvbdshkv" localSheetId="5">IF([0]!Loan_Amount*[0]!Interest_Rate*[0]!Loan_Years*[0]!Loan_Start&gt;0,1,0)</definedName>
    <definedName name="vhskvbdshkv" localSheetId="6">IF('Bill 4.1- Trans to Tank 4 '!Loan_Amount*'Bill 4.1- Trans to Tank 4 '!Interest_Rate*'Bill 4.1- Trans to Tank 4 '!Loan_Years*'Bill 4.1- Trans to Tank 4 '!Loan_Start&gt;0,1,0)</definedName>
    <definedName name="vhskvbdshkv" localSheetId="7">IF(Loan_Amount*Interest_Rate*Loan_Years*Loan_Start&gt;0,1,0)</definedName>
    <definedName name="vhskvbdshkv" localSheetId="8">IF([0]!Loan_Amount*[0]!Interest_Rate*[0]!Loan_Years*[0]!Loan_Start&gt;0,1,0)</definedName>
    <definedName name="vhskvbdshkv" localSheetId="9">IF('Bill 5 - Water Office Type 2'!Loan_Amount*'Bill 5 - Water Office Type 2'!Interest_Rate*'Bill 5 - Water Office Type 2'!Loan_Years*'Bill 5 - Water Office Type 2'!Loan_Start&gt;0,1,0)</definedName>
    <definedName name="vhskvbdshkv" localSheetId="10">IF(Loan_Amount*Interest_Rate*Loan_Years*Loan_Start&gt;0,1,0)</definedName>
    <definedName name="vhskvbdshkv" localSheetId="11">IF([0]!Loan_Amount*[0]!Interest_Rate*[0]!Loan_Years*[0]!Loan_Start&gt;0,1,0)</definedName>
    <definedName name="vhskvbdshkv" localSheetId="12">IF([23]!Loan_Amount*[23]!Interest_Rate*[23]!Loan_Years*[23]!Loan_Start&gt;0,1,0)</definedName>
    <definedName name="vhskvbdshkv">IF(Loan_Amount*Interest_Rate*Loan_Years*Loan_Start&gt;0,1,0)</definedName>
    <definedName name="vic" localSheetId="3">#REF!</definedName>
    <definedName name="vic" localSheetId="6">#REF!</definedName>
    <definedName name="vic" localSheetId="9">#REF!</definedName>
    <definedName name="vic" localSheetId="10">#REF!</definedName>
    <definedName name="vic" localSheetId="11">#REF!</definedName>
    <definedName name="vic" localSheetId="12">#REF!</definedName>
    <definedName name="vic">#REF!</definedName>
    <definedName name="vie" localSheetId="3">#REF!</definedName>
    <definedName name="vie" localSheetId="6">#REF!</definedName>
    <definedName name="vie" localSheetId="9">#REF!</definedName>
    <definedName name="vie" localSheetId="10">#REF!</definedName>
    <definedName name="vie" localSheetId="11">#REF!</definedName>
    <definedName name="vie" localSheetId="12">#REF!</definedName>
    <definedName name="vie">#REF!</definedName>
    <definedName name="vip" localSheetId="3">#REF!</definedName>
    <definedName name="vip" localSheetId="6">#REF!</definedName>
    <definedName name="vip" localSheetId="9">#REF!</definedName>
    <definedName name="vip" localSheetId="10">#REF!</definedName>
    <definedName name="vip" localSheetId="11">#REF!</definedName>
    <definedName name="vip" localSheetId="12">#REF!</definedName>
    <definedName name="vip">#REF!</definedName>
    <definedName name="VO" localSheetId="3">#REF!</definedName>
    <definedName name="VO" localSheetId="6">#REF!</definedName>
    <definedName name="VO" localSheetId="9">#REF!</definedName>
    <definedName name="VO">#REF!</definedName>
    <definedName name="VUI" localSheetId="3">#REF!</definedName>
    <definedName name="VUI" localSheetId="6">#REF!</definedName>
    <definedName name="VUI" localSheetId="9">#REF!</definedName>
    <definedName name="VUI">#REF!</definedName>
    <definedName name="vv" localSheetId="3">#REF!</definedName>
    <definedName name="vv" localSheetId="6">#REF!</definedName>
    <definedName name="vv" localSheetId="9">#REF!</definedName>
    <definedName name="vv" localSheetId="10">#REF!</definedName>
    <definedName name="vv" localSheetId="11">#REF!</definedName>
    <definedName name="vv" localSheetId="12">#REF!</definedName>
    <definedName name="vv">#REF!</definedName>
    <definedName name="vvv" localSheetId="3">#REF!</definedName>
    <definedName name="vvv" localSheetId="6">#REF!</definedName>
    <definedName name="vvv" localSheetId="9">#REF!</definedName>
    <definedName name="vvv" localSheetId="10">#REF!</definedName>
    <definedName name="vvv" localSheetId="11">#REF!</definedName>
    <definedName name="vvv" localSheetId="12">#REF!</definedName>
    <definedName name="vvv">#REF!</definedName>
    <definedName name="w" localSheetId="3">#REF!</definedName>
    <definedName name="w" localSheetId="6">#REF!</definedName>
    <definedName name="w" localSheetId="9">#REF!</definedName>
    <definedName name="w" localSheetId="10">#REF!</definedName>
    <definedName name="w" localSheetId="11">#REF!</definedName>
    <definedName name="w" localSheetId="12">#REF!</definedName>
    <definedName name="w">#REF!</definedName>
    <definedName name="W.B.M.Abst" localSheetId="3">#REF!</definedName>
    <definedName name="W.B.M.Abst" localSheetId="6">#REF!</definedName>
    <definedName name="W.B.M.Abst" localSheetId="9">#REF!</definedName>
    <definedName name="W.B.M.Abst">#REF!</definedName>
    <definedName name="W.B.M.Mts" localSheetId="3">#REF!</definedName>
    <definedName name="W.B.M.Mts" localSheetId="6">#REF!</definedName>
    <definedName name="W.B.M.Mts" localSheetId="9">#REF!</definedName>
    <definedName name="W.B.M.Mts">#REF!</definedName>
    <definedName name="WALL__FINISHES" localSheetId="3">#REF!</definedName>
    <definedName name="WALL__FINISHES" localSheetId="6">#REF!</definedName>
    <definedName name="WALL__FINISHES" localSheetId="9">#REF!</definedName>
    <definedName name="WALL__FINISHES">#REF!</definedName>
    <definedName name="Wansi" localSheetId="3">#REF!</definedName>
    <definedName name="Wansi" localSheetId="6">#REF!</definedName>
    <definedName name="Wansi" localSheetId="9">#REF!</definedName>
    <definedName name="Wansi">#REF!</definedName>
    <definedName name="water" localSheetId="3">#REF!</definedName>
    <definedName name="water" localSheetId="6">#REF!</definedName>
    <definedName name="water" localSheetId="9">#REF!</definedName>
    <definedName name="water">#REF!</definedName>
    <definedName name="WATER__INSTALLATIONS" localSheetId="3">#REF!</definedName>
    <definedName name="WATER__INSTALLATIONS" localSheetId="6">#REF!</definedName>
    <definedName name="WATER__INSTALLATIONS" localSheetId="9">#REF!</definedName>
    <definedName name="WATER__INSTALLATIONS">#REF!</definedName>
    <definedName name="Waterbar" localSheetId="3">#REF!</definedName>
    <definedName name="Waterbar" localSheetId="6">#REF!</definedName>
    <definedName name="Waterbar" localSheetId="9">#REF!</definedName>
    <definedName name="Waterbar" localSheetId="10">#REF!</definedName>
    <definedName name="Waterbar" localSheetId="11">#REF!</definedName>
    <definedName name="Waterbar" localSheetId="12">#REF!</definedName>
    <definedName name="Waterbar">#REF!</definedName>
    <definedName name="watermeter" localSheetId="3">#REF!</definedName>
    <definedName name="watermeter" localSheetId="6">#REF!</definedName>
    <definedName name="watermeter" localSheetId="9">#REF!</definedName>
    <definedName name="watermeter" localSheetId="10">#REF!</definedName>
    <definedName name="watermeter" localSheetId="11">#REF!</definedName>
    <definedName name="watermeter" localSheetId="12">#REF!</definedName>
    <definedName name="watermeter">#REF!</definedName>
    <definedName name="waterproofing" localSheetId="3">#REF!</definedName>
    <definedName name="waterproofing" localSheetId="6">#REF!</definedName>
    <definedName name="waterproofing" localSheetId="9">#REF!</definedName>
    <definedName name="waterproofing" localSheetId="10">#REF!</definedName>
    <definedName name="waterproofing" localSheetId="11">#REF!</definedName>
    <definedName name="waterproofing" localSheetId="12">#REF!</definedName>
    <definedName name="waterproofing">#REF!</definedName>
    <definedName name="WCV" localSheetId="3">#REF!</definedName>
    <definedName name="WCV" localSheetId="6">#REF!</definedName>
    <definedName name="WCV" localSheetId="9">#REF!</definedName>
    <definedName name="WCV">#REF!</definedName>
    <definedName name="WCVD" localSheetId="3">#REF!</definedName>
    <definedName name="WCVD" localSheetId="6">#REF!</definedName>
    <definedName name="WCVD" localSheetId="9">#REF!</definedName>
    <definedName name="WCVD">#REF!</definedName>
    <definedName name="wd" localSheetId="3">#REF!</definedName>
    <definedName name="wd" localSheetId="6">#REF!</definedName>
    <definedName name="wd" localSheetId="9">#REF!</definedName>
    <definedName name="wd">#REF!</definedName>
    <definedName name="WDS" localSheetId="3">#REF!</definedName>
    <definedName name="WDS" localSheetId="6">#REF!</definedName>
    <definedName name="WDS" localSheetId="9">#REF!</definedName>
    <definedName name="WDS">#REF!</definedName>
    <definedName name="we" localSheetId="3">#REF!</definedName>
    <definedName name="we" localSheetId="6">#REF!</definedName>
    <definedName name="we" localSheetId="9">#REF!</definedName>
    <definedName name="we" localSheetId="10">#REF!</definedName>
    <definedName name="we" localSheetId="11">#REF!</definedName>
    <definedName name="we" localSheetId="12">#REF!</definedName>
    <definedName name="we">#REF!</definedName>
    <definedName name="wedw" localSheetId="3">#REF!</definedName>
    <definedName name="wedw" localSheetId="6">#REF!</definedName>
    <definedName name="wedw" localSheetId="9">#REF!</definedName>
    <definedName name="wedw" localSheetId="10">#REF!</definedName>
    <definedName name="wedw" localSheetId="11">#REF!</definedName>
    <definedName name="wedw" localSheetId="12">#REF!</definedName>
    <definedName name="wedw">#REF!</definedName>
    <definedName name="wefrfff" localSheetId="3">#REF!</definedName>
    <definedName name="wefrfff" localSheetId="6">#REF!</definedName>
    <definedName name="wefrfff" localSheetId="9">#REF!</definedName>
    <definedName name="wefrfff">#REF!</definedName>
    <definedName name="WEIGHT" localSheetId="3">#REF!</definedName>
    <definedName name="WEIGHT" localSheetId="6">#REF!</definedName>
    <definedName name="WEIGHT" localSheetId="9">#REF!</definedName>
    <definedName name="WEIGHT">#REF!</definedName>
    <definedName name="wer" localSheetId="3">#REF!</definedName>
    <definedName name="wer" localSheetId="6">#REF!</definedName>
    <definedName name="wer" localSheetId="9">#REF!</definedName>
    <definedName name="wer">#REF!</definedName>
    <definedName name="WINDOWS__AND__EXTERNAL__DOORS" localSheetId="3">#REF!</definedName>
    <definedName name="WINDOWS__AND__EXTERNAL__DOORS" localSheetId="6">#REF!</definedName>
    <definedName name="WINDOWS__AND__EXTERNAL__DOORS" localSheetId="9">#REF!</definedName>
    <definedName name="WINDOWS__AND__EXTERNAL__DOORS">#REF!</definedName>
    <definedName name="wnvb" localSheetId="3">#REF!</definedName>
    <definedName name="wnvb" localSheetId="6">#REF!</definedName>
    <definedName name="wnvb" localSheetId="9">#REF!</definedName>
    <definedName name="wnvb">#REF!</definedName>
    <definedName name="wrks" localSheetId="3">#REF!</definedName>
    <definedName name="wrks" localSheetId="6">#REF!</definedName>
    <definedName name="wrks" localSheetId="9">#REF!</definedName>
    <definedName name="wrks">#REF!</definedName>
    <definedName name="wrn.Complete._.Cost._.Sheet." localSheetId="1">{"Cost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3">{"Cost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4">{"Cost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5">{"Cost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6">{"Cost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7">{"Cost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8">{"Cost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9">{"Cost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10">{"Cost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11">{"Cost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 localSheetId="12">{"Cost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mplete._.Cost._.Sheet.">{"Cost Summary",#N/A,FALSE,"B";"Cost Detail 1",#N/A,FALSE,"C";"Cost Detail 2",#N/A,FALSE,"C";"SalWage Indirect",#N/A,FALSE,"D";"SalWage Direct",#N/A,FALSE,"D";"Sal Calc",#N/A,FALSE,"D";"Mob Demob",#N/A,FALSE,"E";"Equipment Fuel",#N/A,FALSE,"F";"Equipment Hire",#N/A,FALSE,"F";"Equipment MobDemob",#N/A,FALSE,"F";"Site Est 1",#N/A,FALSE,"G";"Site Est 2",#N/A,FALSE,"G";"Finance",#N/A,FALSE,"H";"Equipment TOTAL",#N/A,FALSE,"I";"Total Indirect Manpower",#N/A,FALSE,"J";"Total Direct Manpower",#N/A,FALSE,"J";"Consumables",#N/A,FALSE,"L";"Bought Out",#N/A,FALSE,"M";"Subcontract",#N/A,FALSE,"N"}</definedName>
    <definedName name="wrn.Cost._.Summary." localSheetId="1">{"Cost Summary",#N/A,FALSE,"B";"Cost Detail 1",#N/A,FALSE,"C";"Cost Detail 2",#N/A,FALSE,"C"}</definedName>
    <definedName name="wrn.Cost._.Summary." localSheetId="3">{"Cost Summary",#N/A,FALSE,"B";"Cost Detail 1",#N/A,FALSE,"C";"Cost Detail 2",#N/A,FALSE,"C"}</definedName>
    <definedName name="wrn.Cost._.Summary." localSheetId="4">{"Cost Summary",#N/A,FALSE,"B";"Cost Detail 1",#N/A,FALSE,"C";"Cost Detail 2",#N/A,FALSE,"C"}</definedName>
    <definedName name="wrn.Cost._.Summary." localSheetId="5">{"Cost Summary",#N/A,FALSE,"B";"Cost Detail 1",#N/A,FALSE,"C";"Cost Detail 2",#N/A,FALSE,"C"}</definedName>
    <definedName name="wrn.Cost._.Summary." localSheetId="6">{"Cost Summary",#N/A,FALSE,"B";"Cost Detail 1",#N/A,FALSE,"C";"Cost Detail 2",#N/A,FALSE,"C"}</definedName>
    <definedName name="wrn.Cost._.Summary." localSheetId="7">{"Cost Summary",#N/A,FALSE,"B";"Cost Detail 1",#N/A,FALSE,"C";"Cost Detail 2",#N/A,FALSE,"C"}</definedName>
    <definedName name="wrn.Cost._.Summary." localSheetId="8">{"Cost Summary",#N/A,FALSE,"B";"Cost Detail 1",#N/A,FALSE,"C";"Cost Detail 2",#N/A,FALSE,"C"}</definedName>
    <definedName name="wrn.Cost._.Summary." localSheetId="9">{"Cost Summary",#N/A,FALSE,"B";"Cost Detail 1",#N/A,FALSE,"C";"Cost Detail 2",#N/A,FALSE,"C"}</definedName>
    <definedName name="wrn.Cost._.Summary." localSheetId="10">{"Cost Summary",#N/A,FALSE,"B";"Cost Detail 1",#N/A,FALSE,"C";"Cost Detail 2",#N/A,FALSE,"C"}</definedName>
    <definedName name="wrn.Cost._.Summary." localSheetId="11">{"Cost Summary",#N/A,FALSE,"B";"Cost Detail 1",#N/A,FALSE,"C";"Cost Detail 2",#N/A,FALSE,"C"}</definedName>
    <definedName name="wrn.Cost._.Summary." localSheetId="12">{"Cost Summary",#N/A,FALSE,"B";"Cost Detail 1",#N/A,FALSE,"C";"Cost Detail 2",#N/A,FALSE,"C"}</definedName>
    <definedName name="wrn.Cost._.Summary.">{"Cost Summary",#N/A,FALSE,"B";"Cost Detail 1",#N/A,FALSE,"C";"Cost Detail 2",#N/A,FALSE,"C"}</definedName>
    <definedName name="wrn.costprint." localSheetId="1">{"cost",#N/A,FALSE,"B";"Sum",#N/A,FALSE,"C";"Sal1",#N/A,FALSE,"D";"Sal2",#N/A,FALSE,"D";"Mob",#N/A,FALSE,"E";"Eqpcst1",#N/A,FALSE,"F";"Eqpcst2",#N/A,FALSE,"F";"Eqpcst3",#N/A,FALSE,"F";"Est1",#N/A,FALSE,"G";"Est2",#N/A,FALSE,"G";"Fin",#N/A,FALSE,"H";"EqpCal",#N/A,FALSE,"I";"ManCal1",#N/A,FALSE,"J";"ManCal2",#N/A,FALSE,"J";"Consm",#N/A,FALSE,"L";"B O",#N/A,FALSE,"M";"S C",#N/A,FALSE,"N"}</definedName>
    <definedName name="wrn.costprint." localSheetId="3">{"cost",#N/A,FALSE,"B";"Sum",#N/A,FALSE,"C";"Sal1",#N/A,FALSE,"D";"Sal2",#N/A,FALSE,"D";"Mob",#N/A,FALSE,"E";"Eqpcst1",#N/A,FALSE,"F";"Eqpcst2",#N/A,FALSE,"F";"Eqpcst3",#N/A,FALSE,"F";"Est1",#N/A,FALSE,"G";"Est2",#N/A,FALSE,"G";"Fin",#N/A,FALSE,"H";"EqpCal",#N/A,FALSE,"I";"ManCal1",#N/A,FALSE,"J";"ManCal2",#N/A,FALSE,"J";"Consm",#N/A,FALSE,"L";"B O",#N/A,FALSE,"M";"S C",#N/A,FALSE,"N"}</definedName>
    <definedName name="wrn.costprint." localSheetId="4">{"cost",#N/A,FALSE,"B";"Sum",#N/A,FALSE,"C";"Sal1",#N/A,FALSE,"D";"Sal2",#N/A,FALSE,"D";"Mob",#N/A,FALSE,"E";"Eqpcst1",#N/A,FALSE,"F";"Eqpcst2",#N/A,FALSE,"F";"Eqpcst3",#N/A,FALSE,"F";"Est1",#N/A,FALSE,"G";"Est2",#N/A,FALSE,"G";"Fin",#N/A,FALSE,"H";"EqpCal",#N/A,FALSE,"I";"ManCal1",#N/A,FALSE,"J";"ManCal2",#N/A,FALSE,"J";"Consm",#N/A,FALSE,"L";"B O",#N/A,FALSE,"M";"S C",#N/A,FALSE,"N"}</definedName>
    <definedName name="wrn.costprint." localSheetId="5">{"cost",#N/A,FALSE,"B";"Sum",#N/A,FALSE,"C";"Sal1",#N/A,FALSE,"D";"Sal2",#N/A,FALSE,"D";"Mob",#N/A,FALSE,"E";"Eqpcst1",#N/A,FALSE,"F";"Eqpcst2",#N/A,FALSE,"F";"Eqpcst3",#N/A,FALSE,"F";"Est1",#N/A,FALSE,"G";"Est2",#N/A,FALSE,"G";"Fin",#N/A,FALSE,"H";"EqpCal",#N/A,FALSE,"I";"ManCal1",#N/A,FALSE,"J";"ManCal2",#N/A,FALSE,"J";"Consm",#N/A,FALSE,"L";"B O",#N/A,FALSE,"M";"S C",#N/A,FALSE,"N"}</definedName>
    <definedName name="wrn.costprint." localSheetId="6">{"cost",#N/A,FALSE,"B";"Sum",#N/A,FALSE,"C";"Sal1",#N/A,FALSE,"D";"Sal2",#N/A,FALSE,"D";"Mob",#N/A,FALSE,"E";"Eqpcst1",#N/A,FALSE,"F";"Eqpcst2",#N/A,FALSE,"F";"Eqpcst3",#N/A,FALSE,"F";"Est1",#N/A,FALSE,"G";"Est2",#N/A,FALSE,"G";"Fin",#N/A,FALSE,"H";"EqpCal",#N/A,FALSE,"I";"ManCal1",#N/A,FALSE,"J";"ManCal2",#N/A,FALSE,"J";"Consm",#N/A,FALSE,"L";"B O",#N/A,FALSE,"M";"S C",#N/A,FALSE,"N"}</definedName>
    <definedName name="wrn.costprint." localSheetId="7">{"cost",#N/A,FALSE,"B";"Sum",#N/A,FALSE,"C";"Sal1",#N/A,FALSE,"D";"Sal2",#N/A,FALSE,"D";"Mob",#N/A,FALSE,"E";"Eqpcst1",#N/A,FALSE,"F";"Eqpcst2",#N/A,FALSE,"F";"Eqpcst3",#N/A,FALSE,"F";"Est1",#N/A,FALSE,"G";"Est2",#N/A,FALSE,"G";"Fin",#N/A,FALSE,"H";"EqpCal",#N/A,FALSE,"I";"ManCal1",#N/A,FALSE,"J";"ManCal2",#N/A,FALSE,"J";"Consm",#N/A,FALSE,"L";"B O",#N/A,FALSE,"M";"S C",#N/A,FALSE,"N"}</definedName>
    <definedName name="wrn.costprint." localSheetId="8">{"cost",#N/A,FALSE,"B";"Sum",#N/A,FALSE,"C";"Sal1",#N/A,FALSE,"D";"Sal2",#N/A,FALSE,"D";"Mob",#N/A,FALSE,"E";"Eqpcst1",#N/A,FALSE,"F";"Eqpcst2",#N/A,FALSE,"F";"Eqpcst3",#N/A,FALSE,"F";"Est1",#N/A,FALSE,"G";"Est2",#N/A,FALSE,"G";"Fin",#N/A,FALSE,"H";"EqpCal",#N/A,FALSE,"I";"ManCal1",#N/A,FALSE,"J";"ManCal2",#N/A,FALSE,"J";"Consm",#N/A,FALSE,"L";"B O",#N/A,FALSE,"M";"S C",#N/A,FALSE,"N"}</definedName>
    <definedName name="wrn.costprint." localSheetId="9">{"cost",#N/A,FALSE,"B";"Sum",#N/A,FALSE,"C";"Sal1",#N/A,FALSE,"D";"Sal2",#N/A,FALSE,"D";"Mob",#N/A,FALSE,"E";"Eqpcst1",#N/A,FALSE,"F";"Eqpcst2",#N/A,FALSE,"F";"Eqpcst3",#N/A,FALSE,"F";"Est1",#N/A,FALSE,"G";"Est2",#N/A,FALSE,"G";"Fin",#N/A,FALSE,"H";"EqpCal",#N/A,FALSE,"I";"ManCal1",#N/A,FALSE,"J";"ManCal2",#N/A,FALSE,"J";"Consm",#N/A,FALSE,"L";"B O",#N/A,FALSE,"M";"S C",#N/A,FALSE,"N"}</definedName>
    <definedName name="wrn.costprint." localSheetId="10">{"cost",#N/A,FALSE,"B";"Sum",#N/A,FALSE,"C";"Sal1",#N/A,FALSE,"D";"Sal2",#N/A,FALSE,"D";"Mob",#N/A,FALSE,"E";"Eqpcst1",#N/A,FALSE,"F";"Eqpcst2",#N/A,FALSE,"F";"Eqpcst3",#N/A,FALSE,"F";"Est1",#N/A,FALSE,"G";"Est2",#N/A,FALSE,"G";"Fin",#N/A,FALSE,"H";"EqpCal",#N/A,FALSE,"I";"ManCal1",#N/A,FALSE,"J";"ManCal2",#N/A,FALSE,"J";"Consm",#N/A,FALSE,"L";"B O",#N/A,FALSE,"M";"S C",#N/A,FALSE,"N"}</definedName>
    <definedName name="wrn.costprint." localSheetId="11">{"cost",#N/A,FALSE,"B";"Sum",#N/A,FALSE,"C";"Sal1",#N/A,FALSE,"D";"Sal2",#N/A,FALSE,"D";"Mob",#N/A,FALSE,"E";"Eqpcst1",#N/A,FALSE,"F";"Eqpcst2",#N/A,FALSE,"F";"Eqpcst3",#N/A,FALSE,"F";"Est1",#N/A,FALSE,"G";"Est2",#N/A,FALSE,"G";"Fin",#N/A,FALSE,"H";"EqpCal",#N/A,FALSE,"I";"ManCal1",#N/A,FALSE,"J";"ManCal2",#N/A,FALSE,"J";"Consm",#N/A,FALSE,"L";"B O",#N/A,FALSE,"M";"S C",#N/A,FALSE,"N"}</definedName>
    <definedName name="wrn.costprint." localSheetId="12">{"cost",#N/A,FALSE,"B";"Sum",#N/A,FALSE,"C";"Sal1",#N/A,FALSE,"D";"Sal2",#N/A,FALSE,"D";"Mob",#N/A,FALSE,"E";"Eqpcst1",#N/A,FALSE,"F";"Eqpcst2",#N/A,FALSE,"F";"Eqpcst3",#N/A,FALSE,"F";"Est1",#N/A,FALSE,"G";"Est2",#N/A,FALSE,"G";"Fin",#N/A,FALSE,"H";"EqpCal",#N/A,FALSE,"I";"ManCal1",#N/A,FALSE,"J";"ManCal2",#N/A,FALSE,"J";"Consm",#N/A,FALSE,"L";"B O",#N/A,FALSE,"M";"S C",#N/A,FALSE,"N"}</definedName>
    <definedName name="wrn.costprint.">{"cost",#N/A,FALSE,"B";"Sum",#N/A,FALSE,"C";"Sal1",#N/A,FALSE,"D";"Sal2",#N/A,FALSE,"D";"Mob",#N/A,FALSE,"E";"Eqpcst1",#N/A,FALSE,"F";"Eqpcst2",#N/A,FALSE,"F";"Eqpcst3",#N/A,FALSE,"F";"Est1",#N/A,FALSE,"G";"Est2",#N/A,FALSE,"G";"Fin",#N/A,FALSE,"H";"EqpCal",#N/A,FALSE,"I";"ManCal1",#N/A,FALSE,"J";"ManCal2",#N/A,FALSE,"J";"Consm",#N/A,FALSE,"L";"B O",#N/A,FALSE,"M";"S C",#N/A,FALSE,"N"}</definedName>
    <definedName name="wrn.cp" localSheetId="1">{"cost",#N/A,FALSE,"B";"Sum",#N/A,FALSE,"C";"Sal1",#N/A,FALSE,"D";"Sal2",#N/A,FALSE,"D";"Mob",#N/A,FALSE,"E";"Eqpcst1",#N/A,FALSE,"F";"Eqpcst2",#N/A,FALSE,"F";"Eqpcst3",#N/A,FALSE,"F";"Est1",#N/A,FALSE,"G";"Est2",#N/A,FALSE,"G";"Fin",#N/A,FALSE,"H";"EqpCal",#N/A,FALSE,"I";"ManCal1",#N/A,FALSE,"J";"ManCal2",#N/A,FALSE,"J";"Consm",#N/A,FALSE,"L";"B O",#N/A,FALSE,"M";"S C",#N/A,FALSE,"N"}</definedName>
    <definedName name="wrn.cp" localSheetId="3">{"cost",#N/A,FALSE,"B";"Sum",#N/A,FALSE,"C";"Sal1",#N/A,FALSE,"D";"Sal2",#N/A,FALSE,"D";"Mob",#N/A,FALSE,"E";"Eqpcst1",#N/A,FALSE,"F";"Eqpcst2",#N/A,FALSE,"F";"Eqpcst3",#N/A,FALSE,"F";"Est1",#N/A,FALSE,"G";"Est2",#N/A,FALSE,"G";"Fin",#N/A,FALSE,"H";"EqpCal",#N/A,FALSE,"I";"ManCal1",#N/A,FALSE,"J";"ManCal2",#N/A,FALSE,"J";"Consm",#N/A,FALSE,"L";"B O",#N/A,FALSE,"M";"S C",#N/A,FALSE,"N"}</definedName>
    <definedName name="wrn.cp" localSheetId="4">{"cost",#N/A,FALSE,"B";"Sum",#N/A,FALSE,"C";"Sal1",#N/A,FALSE,"D";"Sal2",#N/A,FALSE,"D";"Mob",#N/A,FALSE,"E";"Eqpcst1",#N/A,FALSE,"F";"Eqpcst2",#N/A,FALSE,"F";"Eqpcst3",#N/A,FALSE,"F";"Est1",#N/A,FALSE,"G";"Est2",#N/A,FALSE,"G";"Fin",#N/A,FALSE,"H";"EqpCal",#N/A,FALSE,"I";"ManCal1",#N/A,FALSE,"J";"ManCal2",#N/A,FALSE,"J";"Consm",#N/A,FALSE,"L";"B O",#N/A,FALSE,"M";"S C",#N/A,FALSE,"N"}</definedName>
    <definedName name="wrn.cp" localSheetId="5">{"cost",#N/A,FALSE,"B";"Sum",#N/A,FALSE,"C";"Sal1",#N/A,FALSE,"D";"Sal2",#N/A,FALSE,"D";"Mob",#N/A,FALSE,"E";"Eqpcst1",#N/A,FALSE,"F";"Eqpcst2",#N/A,FALSE,"F";"Eqpcst3",#N/A,FALSE,"F";"Est1",#N/A,FALSE,"G";"Est2",#N/A,FALSE,"G";"Fin",#N/A,FALSE,"H";"EqpCal",#N/A,FALSE,"I";"ManCal1",#N/A,FALSE,"J";"ManCal2",#N/A,FALSE,"J";"Consm",#N/A,FALSE,"L";"B O",#N/A,FALSE,"M";"S C",#N/A,FALSE,"N"}</definedName>
    <definedName name="wrn.cp" localSheetId="6">{"cost",#N/A,FALSE,"B";"Sum",#N/A,FALSE,"C";"Sal1",#N/A,FALSE,"D";"Sal2",#N/A,FALSE,"D";"Mob",#N/A,FALSE,"E";"Eqpcst1",#N/A,FALSE,"F";"Eqpcst2",#N/A,FALSE,"F";"Eqpcst3",#N/A,FALSE,"F";"Est1",#N/A,FALSE,"G";"Est2",#N/A,FALSE,"G";"Fin",#N/A,FALSE,"H";"EqpCal",#N/A,FALSE,"I";"ManCal1",#N/A,FALSE,"J";"ManCal2",#N/A,FALSE,"J";"Consm",#N/A,FALSE,"L";"B O",#N/A,FALSE,"M";"S C",#N/A,FALSE,"N"}</definedName>
    <definedName name="wrn.cp" localSheetId="7">{"cost",#N/A,FALSE,"B";"Sum",#N/A,FALSE,"C";"Sal1",#N/A,FALSE,"D";"Sal2",#N/A,FALSE,"D";"Mob",#N/A,FALSE,"E";"Eqpcst1",#N/A,FALSE,"F";"Eqpcst2",#N/A,FALSE,"F";"Eqpcst3",#N/A,FALSE,"F";"Est1",#N/A,FALSE,"G";"Est2",#N/A,FALSE,"G";"Fin",#N/A,FALSE,"H";"EqpCal",#N/A,FALSE,"I";"ManCal1",#N/A,FALSE,"J";"ManCal2",#N/A,FALSE,"J";"Consm",#N/A,FALSE,"L";"B O",#N/A,FALSE,"M";"S C",#N/A,FALSE,"N"}</definedName>
    <definedName name="wrn.cp" localSheetId="8">{"cost",#N/A,FALSE,"B";"Sum",#N/A,FALSE,"C";"Sal1",#N/A,FALSE,"D";"Sal2",#N/A,FALSE,"D";"Mob",#N/A,FALSE,"E";"Eqpcst1",#N/A,FALSE,"F";"Eqpcst2",#N/A,FALSE,"F";"Eqpcst3",#N/A,FALSE,"F";"Est1",#N/A,FALSE,"G";"Est2",#N/A,FALSE,"G";"Fin",#N/A,FALSE,"H";"EqpCal",#N/A,FALSE,"I";"ManCal1",#N/A,FALSE,"J";"ManCal2",#N/A,FALSE,"J";"Consm",#N/A,FALSE,"L";"B O",#N/A,FALSE,"M";"S C",#N/A,FALSE,"N"}</definedName>
    <definedName name="wrn.cp" localSheetId="9">{"cost",#N/A,FALSE,"B";"Sum",#N/A,FALSE,"C";"Sal1",#N/A,FALSE,"D";"Sal2",#N/A,FALSE,"D";"Mob",#N/A,FALSE,"E";"Eqpcst1",#N/A,FALSE,"F";"Eqpcst2",#N/A,FALSE,"F";"Eqpcst3",#N/A,FALSE,"F";"Est1",#N/A,FALSE,"G";"Est2",#N/A,FALSE,"G";"Fin",#N/A,FALSE,"H";"EqpCal",#N/A,FALSE,"I";"ManCal1",#N/A,FALSE,"J";"ManCal2",#N/A,FALSE,"J";"Consm",#N/A,FALSE,"L";"B O",#N/A,FALSE,"M";"S C",#N/A,FALSE,"N"}</definedName>
    <definedName name="wrn.cp" localSheetId="10">{"cost",#N/A,FALSE,"B";"Sum",#N/A,FALSE,"C";"Sal1",#N/A,FALSE,"D";"Sal2",#N/A,FALSE,"D";"Mob",#N/A,FALSE,"E";"Eqpcst1",#N/A,FALSE,"F";"Eqpcst2",#N/A,FALSE,"F";"Eqpcst3",#N/A,FALSE,"F";"Est1",#N/A,FALSE,"G";"Est2",#N/A,FALSE,"G";"Fin",#N/A,FALSE,"H";"EqpCal",#N/A,FALSE,"I";"ManCal1",#N/A,FALSE,"J";"ManCal2",#N/A,FALSE,"J";"Consm",#N/A,FALSE,"L";"B O",#N/A,FALSE,"M";"S C",#N/A,FALSE,"N"}</definedName>
    <definedName name="wrn.cp" localSheetId="11">{"cost",#N/A,FALSE,"B";"Sum",#N/A,FALSE,"C";"Sal1",#N/A,FALSE,"D";"Sal2",#N/A,FALSE,"D";"Mob",#N/A,FALSE,"E";"Eqpcst1",#N/A,FALSE,"F";"Eqpcst2",#N/A,FALSE,"F";"Eqpcst3",#N/A,FALSE,"F";"Est1",#N/A,FALSE,"G";"Est2",#N/A,FALSE,"G";"Fin",#N/A,FALSE,"H";"EqpCal",#N/A,FALSE,"I";"ManCal1",#N/A,FALSE,"J";"ManCal2",#N/A,FALSE,"J";"Consm",#N/A,FALSE,"L";"B O",#N/A,FALSE,"M";"S C",#N/A,FALSE,"N"}</definedName>
    <definedName name="wrn.cp" localSheetId="12">{"cost",#N/A,FALSE,"B";"Sum",#N/A,FALSE,"C";"Sal1",#N/A,FALSE,"D";"Sal2",#N/A,FALSE,"D";"Mob",#N/A,FALSE,"E";"Eqpcst1",#N/A,FALSE,"F";"Eqpcst2",#N/A,FALSE,"F";"Eqpcst3",#N/A,FALSE,"F";"Est1",#N/A,FALSE,"G";"Est2",#N/A,FALSE,"G";"Fin",#N/A,FALSE,"H";"EqpCal",#N/A,FALSE,"I";"ManCal1",#N/A,FALSE,"J";"ManCal2",#N/A,FALSE,"J";"Consm",#N/A,FALSE,"L";"B O",#N/A,FALSE,"M";"S C",#N/A,FALSE,"N"}</definedName>
    <definedName name="wrn.cp">{"cost",#N/A,FALSE,"B";"Sum",#N/A,FALSE,"C";"Sal1",#N/A,FALSE,"D";"Sal2",#N/A,FALSE,"D";"Mob",#N/A,FALSE,"E";"Eqpcst1",#N/A,FALSE,"F";"Eqpcst2",#N/A,FALSE,"F";"Eqpcst3",#N/A,FALSE,"F";"Est1",#N/A,FALSE,"G";"Est2",#N/A,FALSE,"G";"Fin",#N/A,FALSE,"H";"EqpCal",#N/A,FALSE,"I";"ManCal1",#N/A,FALSE,"J";"ManCal2",#N/A,FALSE,"J";"Consm",#N/A,FALSE,"L";"B O",#N/A,FALSE,"M";"S C",#N/A,FALSE,"N"}</definedName>
    <definedName name="wrn.full." localSheetId="1">{"b",#N/A,FALSE,"B";"C 1",#N/A,FALSE,"C";"C 2",#N/A,FALSE,"C";"D 1",#N/A,FALSE,"D";"d 2",#N/A,FALSE,"D";"D 3",#N/A,FALSE,"D";"E",#N/A,FALSE,"E";"F 1",#N/A,FALSE,"F";"F 2",#N/A,FALSE,"F";"F 3",#N/A,FALSE,"F";"G 1",#N/A,FALSE,"G";"G 2",#N/A,FALSE,"G";"I 1",#N/A,FALSE,"I";"J 1",#N/A,FALSE,"J";"J 2",#N/A,FALSE,"J";"L",#N/A,FALSE,"L";"M 1",#N/A,FALSE,"M";"N",#N/A,FALSE,"N"}</definedName>
    <definedName name="wrn.full." localSheetId="3">{"b",#N/A,FALSE,"B";"C 1",#N/A,FALSE,"C";"C 2",#N/A,FALSE,"C";"D 1",#N/A,FALSE,"D";"d 2",#N/A,FALSE,"D";"D 3",#N/A,FALSE,"D";"E",#N/A,FALSE,"E";"F 1",#N/A,FALSE,"F";"F 2",#N/A,FALSE,"F";"F 3",#N/A,FALSE,"F";"G 1",#N/A,FALSE,"G";"G 2",#N/A,FALSE,"G";"I 1",#N/A,FALSE,"I";"J 1",#N/A,FALSE,"J";"J 2",#N/A,FALSE,"J";"L",#N/A,FALSE,"L";"M 1",#N/A,FALSE,"M";"N",#N/A,FALSE,"N"}</definedName>
    <definedName name="wrn.full." localSheetId="4">{"b",#N/A,FALSE,"B";"C 1",#N/A,FALSE,"C";"C 2",#N/A,FALSE,"C";"D 1",#N/A,FALSE,"D";"d 2",#N/A,FALSE,"D";"D 3",#N/A,FALSE,"D";"E",#N/A,FALSE,"E";"F 1",#N/A,FALSE,"F";"F 2",#N/A,FALSE,"F";"F 3",#N/A,FALSE,"F";"G 1",#N/A,FALSE,"G";"G 2",#N/A,FALSE,"G";"I 1",#N/A,FALSE,"I";"J 1",#N/A,FALSE,"J";"J 2",#N/A,FALSE,"J";"L",#N/A,FALSE,"L";"M 1",#N/A,FALSE,"M";"N",#N/A,FALSE,"N"}</definedName>
    <definedName name="wrn.full." localSheetId="5">{"b",#N/A,FALSE,"B";"C 1",#N/A,FALSE,"C";"C 2",#N/A,FALSE,"C";"D 1",#N/A,FALSE,"D";"d 2",#N/A,FALSE,"D";"D 3",#N/A,FALSE,"D";"E",#N/A,FALSE,"E";"F 1",#N/A,FALSE,"F";"F 2",#N/A,FALSE,"F";"F 3",#N/A,FALSE,"F";"G 1",#N/A,FALSE,"G";"G 2",#N/A,FALSE,"G";"I 1",#N/A,FALSE,"I";"J 1",#N/A,FALSE,"J";"J 2",#N/A,FALSE,"J";"L",#N/A,FALSE,"L";"M 1",#N/A,FALSE,"M";"N",#N/A,FALSE,"N"}</definedName>
    <definedName name="wrn.full." localSheetId="6">{"b",#N/A,FALSE,"B";"C 1",#N/A,FALSE,"C";"C 2",#N/A,FALSE,"C";"D 1",#N/A,FALSE,"D";"d 2",#N/A,FALSE,"D";"D 3",#N/A,FALSE,"D";"E",#N/A,FALSE,"E";"F 1",#N/A,FALSE,"F";"F 2",#N/A,FALSE,"F";"F 3",#N/A,FALSE,"F";"G 1",#N/A,FALSE,"G";"G 2",#N/A,FALSE,"G";"I 1",#N/A,FALSE,"I";"J 1",#N/A,FALSE,"J";"J 2",#N/A,FALSE,"J";"L",#N/A,FALSE,"L";"M 1",#N/A,FALSE,"M";"N",#N/A,FALSE,"N"}</definedName>
    <definedName name="wrn.full." localSheetId="7">{"b",#N/A,FALSE,"B";"C 1",#N/A,FALSE,"C";"C 2",#N/A,FALSE,"C";"D 1",#N/A,FALSE,"D";"d 2",#N/A,FALSE,"D";"D 3",#N/A,FALSE,"D";"E",#N/A,FALSE,"E";"F 1",#N/A,FALSE,"F";"F 2",#N/A,FALSE,"F";"F 3",#N/A,FALSE,"F";"G 1",#N/A,FALSE,"G";"G 2",#N/A,FALSE,"G";"I 1",#N/A,FALSE,"I";"J 1",#N/A,FALSE,"J";"J 2",#N/A,FALSE,"J";"L",#N/A,FALSE,"L";"M 1",#N/A,FALSE,"M";"N",#N/A,FALSE,"N"}</definedName>
    <definedName name="wrn.full." localSheetId="8">{"b",#N/A,FALSE,"B";"C 1",#N/A,FALSE,"C";"C 2",#N/A,FALSE,"C";"D 1",#N/A,FALSE,"D";"d 2",#N/A,FALSE,"D";"D 3",#N/A,FALSE,"D";"E",#N/A,FALSE,"E";"F 1",#N/A,FALSE,"F";"F 2",#N/A,FALSE,"F";"F 3",#N/A,FALSE,"F";"G 1",#N/A,FALSE,"G";"G 2",#N/A,FALSE,"G";"I 1",#N/A,FALSE,"I";"J 1",#N/A,FALSE,"J";"J 2",#N/A,FALSE,"J";"L",#N/A,FALSE,"L";"M 1",#N/A,FALSE,"M";"N",#N/A,FALSE,"N"}</definedName>
    <definedName name="wrn.full." localSheetId="9">{"b",#N/A,FALSE,"B";"C 1",#N/A,FALSE,"C";"C 2",#N/A,FALSE,"C";"D 1",#N/A,FALSE,"D";"d 2",#N/A,FALSE,"D";"D 3",#N/A,FALSE,"D";"E",#N/A,FALSE,"E";"F 1",#N/A,FALSE,"F";"F 2",#N/A,FALSE,"F";"F 3",#N/A,FALSE,"F";"G 1",#N/A,FALSE,"G";"G 2",#N/A,FALSE,"G";"I 1",#N/A,FALSE,"I";"J 1",#N/A,FALSE,"J";"J 2",#N/A,FALSE,"J";"L",#N/A,FALSE,"L";"M 1",#N/A,FALSE,"M";"N",#N/A,FALSE,"N"}</definedName>
    <definedName name="wrn.full." localSheetId="10">{"b",#N/A,FALSE,"B";"C 1",#N/A,FALSE,"C";"C 2",#N/A,FALSE,"C";"D 1",#N/A,FALSE,"D";"d 2",#N/A,FALSE,"D";"D 3",#N/A,FALSE,"D";"E",#N/A,FALSE,"E";"F 1",#N/A,FALSE,"F";"F 2",#N/A,FALSE,"F";"F 3",#N/A,FALSE,"F";"G 1",#N/A,FALSE,"G";"G 2",#N/A,FALSE,"G";"I 1",#N/A,FALSE,"I";"J 1",#N/A,FALSE,"J";"J 2",#N/A,FALSE,"J";"L",#N/A,FALSE,"L";"M 1",#N/A,FALSE,"M";"N",#N/A,FALSE,"N"}</definedName>
    <definedName name="wrn.full." localSheetId="11">{"b",#N/A,FALSE,"B";"C 1",#N/A,FALSE,"C";"C 2",#N/A,FALSE,"C";"D 1",#N/A,FALSE,"D";"d 2",#N/A,FALSE,"D";"D 3",#N/A,FALSE,"D";"E",#N/A,FALSE,"E";"F 1",#N/A,FALSE,"F";"F 2",#N/A,FALSE,"F";"F 3",#N/A,FALSE,"F";"G 1",#N/A,FALSE,"G";"G 2",#N/A,FALSE,"G";"I 1",#N/A,FALSE,"I";"J 1",#N/A,FALSE,"J";"J 2",#N/A,FALSE,"J";"L",#N/A,FALSE,"L";"M 1",#N/A,FALSE,"M";"N",#N/A,FALSE,"N"}</definedName>
    <definedName name="wrn.full." localSheetId="12">{"b",#N/A,FALSE,"B";"C 1",#N/A,FALSE,"C";"C 2",#N/A,FALSE,"C";"D 1",#N/A,FALSE,"D";"d 2",#N/A,FALSE,"D";"D 3",#N/A,FALSE,"D";"E",#N/A,FALSE,"E";"F 1",#N/A,FALSE,"F";"F 2",#N/A,FALSE,"F";"F 3",#N/A,FALSE,"F";"G 1",#N/A,FALSE,"G";"G 2",#N/A,FALSE,"G";"I 1",#N/A,FALSE,"I";"J 1",#N/A,FALSE,"J";"J 2",#N/A,FALSE,"J";"L",#N/A,FALSE,"L";"M 1",#N/A,FALSE,"M";"N",#N/A,FALSE,"N"}</definedName>
    <definedName name="wrn.full.">{"b",#N/A,FALSE,"B";"C 1",#N/A,FALSE,"C";"C 2",#N/A,FALSE,"C";"D 1",#N/A,FALSE,"D";"d 2",#N/A,FALSE,"D";"D 3",#N/A,FALSE,"D";"E",#N/A,FALSE,"E";"F 1",#N/A,FALSE,"F";"F 2",#N/A,FALSE,"F";"F 3",#N/A,FALSE,"F";"G 1",#N/A,FALSE,"G";"G 2",#N/A,FALSE,"G";"I 1",#N/A,FALSE,"I";"J 1",#N/A,FALSE,"J";"J 2",#N/A,FALSE,"J";"L",#N/A,FALSE,"L";"M 1",#N/A,FALSE,"M";"N",#N/A,FALSE,"N"}</definedName>
    <definedName name="wrn.Manpower._.Details." localSheetId="1">{"Total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3">{"Total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4">{"Total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5">{"Total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6">{"Total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7">{"Total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8">{"Total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9">{"Total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10">{"Total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11">{"Total Indirect Manpower",#N/A,FALSE,"J";"Total Direct Manpower",#N/A,FALSE,"J";"Direct Structural Manpower",#N/A,FALSE,"J";"Direct Mechanical Manpower",#N/A,FALSE,"J";"Direct Piping Manpower",#N/A,FALSE,"J";"Direct Tanks Manpower",#N/A,FALSE,"J";"Direct ElecInstrSS Manpower",#N/A,FALSE,"J"}</definedName>
    <definedName name="wrn.Manpower._.Details." localSheetId="12">{"Total Indirect Manpower",#N/A,FALSE,"J";"Total Direct Manpower",#N/A,FALSE,"J";"Direct Structural Manpower",#N/A,FALSE,"J";"Direct Mechanical Manpower",#N/A,FALSE,"J";"Direct Piping Manpower",#N/A,FALSE,"J";"Direct Tanks Manpower",#N/A,FALSE,"J";"Direct ElecInstrSS Manpower",#N/A,FALSE,"J"}</definedName>
    <definedName name="wrn.Manpower._.Details.">{"Total Indirect Manpower",#N/A,FALSE,"J";"Total Direct Manpower",#N/A,FALSE,"J";"Direct Structural Manpower",#N/A,FALSE,"J";"Direct Mechanical Manpower",#N/A,FALSE,"J";"Direct Piping Manpower",#N/A,FALSE,"J";"Direct Tanks Manpower",#N/A,FALSE,"J";"Direct ElecInstrSS Manpower",#N/A,FALSE,"J"}</definedName>
    <definedName name="wrn.trial." localSheetId="1">{#N/A,#N/A,FALSE,"mpph1";#N/A,#N/A,FALSE,"mpmseb";#N/A,#N/A,FALSE,"mpph2"}</definedName>
    <definedName name="wrn.trial." localSheetId="3">{#N/A,#N/A,FALSE,"mpph1";#N/A,#N/A,FALSE,"mpmseb";#N/A,#N/A,FALSE,"mpph2"}</definedName>
    <definedName name="wrn.trial." localSheetId="4">{#N/A,#N/A,FALSE,"mpph1";#N/A,#N/A,FALSE,"mpmseb";#N/A,#N/A,FALSE,"mpph2"}</definedName>
    <definedName name="wrn.trial." localSheetId="5">{#N/A,#N/A,FALSE,"mpph1";#N/A,#N/A,FALSE,"mpmseb";#N/A,#N/A,FALSE,"mpph2"}</definedName>
    <definedName name="wrn.trial." localSheetId="6">{#N/A,#N/A,FALSE,"mpph1";#N/A,#N/A,FALSE,"mpmseb";#N/A,#N/A,FALSE,"mpph2"}</definedName>
    <definedName name="wrn.trial." localSheetId="7">{#N/A,#N/A,FALSE,"mpph1";#N/A,#N/A,FALSE,"mpmseb";#N/A,#N/A,FALSE,"mpph2"}</definedName>
    <definedName name="wrn.trial." localSheetId="8">{#N/A,#N/A,FALSE,"mpph1";#N/A,#N/A,FALSE,"mpmseb";#N/A,#N/A,FALSE,"mpph2"}</definedName>
    <definedName name="wrn.trial." localSheetId="9">{#N/A,#N/A,FALSE,"mpph1";#N/A,#N/A,FALSE,"mpmseb";#N/A,#N/A,FALSE,"mpph2"}</definedName>
    <definedName name="wrn.trial." localSheetId="10">{#N/A,#N/A,FALSE,"mpph1";#N/A,#N/A,FALSE,"mpmseb";#N/A,#N/A,FALSE,"mpph2"}</definedName>
    <definedName name="wrn.trial." localSheetId="11">{#N/A,#N/A,FALSE,"mpph1";#N/A,#N/A,FALSE,"mpmseb";#N/A,#N/A,FALSE,"mpph2"}</definedName>
    <definedName name="wrn.trial." localSheetId="12">{#N/A,#N/A,FALSE,"mpph1";#N/A,#N/A,FALSE,"mpmseb";#N/A,#N/A,FALSE,"mpph2"}</definedName>
    <definedName name="wrn.trial.">{#N/A,#N/A,FALSE,"mpph1";#N/A,#N/A,FALSE,"mpmseb";#N/A,#N/A,FALSE,"mpph2"}</definedName>
    <definedName name="wsder">#REF!</definedName>
    <definedName name="wsedd" localSheetId="3">#REF!</definedName>
    <definedName name="wsedd" localSheetId="6">#REF!</definedName>
    <definedName name="wsedd" localSheetId="9">#REF!</definedName>
    <definedName name="wsedd" localSheetId="10">#REF!</definedName>
    <definedName name="wsedd" localSheetId="11">#REF!</definedName>
    <definedName name="wsedd" localSheetId="12">#REF!</definedName>
    <definedName name="wsedd">#REF!</definedName>
    <definedName name="wsq" localSheetId="3">#REF!</definedName>
    <definedName name="wsq" localSheetId="6">#REF!</definedName>
    <definedName name="wsq" localSheetId="9">#REF!</definedName>
    <definedName name="wsq" localSheetId="10">#REF!</definedName>
    <definedName name="wsq" localSheetId="11">#REF!</definedName>
    <definedName name="wsq" localSheetId="12">#REF!</definedName>
    <definedName name="wsq">#REF!</definedName>
    <definedName name="wsx" localSheetId="3">#REF!</definedName>
    <definedName name="wsx" localSheetId="6">#REF!</definedName>
    <definedName name="wsx" localSheetId="9">#REF!</definedName>
    <definedName name="wsx">#REF!</definedName>
    <definedName name="ww" localSheetId="3">#REF!</definedName>
    <definedName name="ww" localSheetId="6">#REF!</definedName>
    <definedName name="ww" localSheetId="9">#REF!</definedName>
    <definedName name="ww">#REF!</definedName>
    <definedName name="www" localSheetId="9">'[44]H2O TREATMENT PLANT SITE(4.1)'!#REF!</definedName>
    <definedName name="www" localSheetId="10">'[45]H2O TREATMENT PLANT SITE(4.1)'!#REF!</definedName>
    <definedName name="www" localSheetId="11">'[45]H2O TREATMENT PLANT SITE(4.1)'!#REF!</definedName>
    <definedName name="www" localSheetId="12">'[45]H2O TREATMENT PLANT SITE(4.1)'!#REF!</definedName>
    <definedName name="www">'[44]H2O TREATMENT PLANT SITE(4.1)'!#REF!</definedName>
    <definedName name="wwww" localSheetId="3">#REF!</definedName>
    <definedName name="wwww" localSheetId="6">#REF!</definedName>
    <definedName name="wwww" localSheetId="9">#REF!</definedName>
    <definedName name="wwww" localSheetId="10">#REF!</definedName>
    <definedName name="wwww" localSheetId="11">#REF!</definedName>
    <definedName name="wwww" localSheetId="12">#REF!</definedName>
    <definedName name="wwww">#REF!</definedName>
    <definedName name="wwwww" localSheetId="1" hidden="1">{"'List1'!$A$1:$J$73"}</definedName>
    <definedName name="wwwww" localSheetId="3" hidden="1">{"'List1'!$A$1:$J$73"}</definedName>
    <definedName name="wwwww" localSheetId="4" hidden="1">{"'List1'!$A$1:$J$73"}</definedName>
    <definedName name="wwwww" localSheetId="5" hidden="1">{"'List1'!$A$1:$J$73"}</definedName>
    <definedName name="wwwww" localSheetId="6" hidden="1">{"'List1'!$A$1:$J$73"}</definedName>
    <definedName name="wwwww" localSheetId="7" hidden="1">{"'List1'!$A$1:$J$73"}</definedName>
    <definedName name="wwwww" localSheetId="8" hidden="1">{"'List1'!$A$1:$J$73"}</definedName>
    <definedName name="wwwww" localSheetId="9" hidden="1">{"'List1'!$A$1:$J$73"}</definedName>
    <definedName name="wwwww" localSheetId="10" hidden="1">{"'List1'!$A$1:$J$73"}</definedName>
    <definedName name="wwwww" localSheetId="11" hidden="1">{"'List1'!$A$1:$J$73"}</definedName>
    <definedName name="wwwww" localSheetId="12" hidden="1">{"'List1'!$A$1:$J$73"}</definedName>
    <definedName name="wwwww" hidden="1">{"'List1'!$A$1:$J$73"}</definedName>
    <definedName name="X">#REF!</definedName>
    <definedName name="XX" localSheetId="3">#REF!</definedName>
    <definedName name="XX" localSheetId="6">#REF!</definedName>
    <definedName name="XX" localSheetId="9">#REF!</definedName>
    <definedName name="XX">#REF!</definedName>
    <definedName name="XXX">[46]Construction!$S$36:$S$74</definedName>
    <definedName name="xxxx" localSheetId="3">#REF!</definedName>
    <definedName name="xxxx" localSheetId="6">#REF!</definedName>
    <definedName name="xxxx" localSheetId="9">#REF!</definedName>
    <definedName name="xxxx" localSheetId="10">#REF!</definedName>
    <definedName name="xxxx" localSheetId="11">#REF!</definedName>
    <definedName name="xxxx" localSheetId="12">#REF!</definedName>
    <definedName name="xxxx">#REF!</definedName>
    <definedName name="xzs" localSheetId="3">#REF!</definedName>
    <definedName name="xzs" localSheetId="6">#REF!</definedName>
    <definedName name="xzs" localSheetId="9">#REF!</definedName>
    <definedName name="xzs" localSheetId="10">#REF!</definedName>
    <definedName name="xzs" localSheetId="11">#REF!</definedName>
    <definedName name="xzs" localSheetId="12">#REF!</definedName>
    <definedName name="xzs">#REF!</definedName>
    <definedName name="y" localSheetId="3">#REF!</definedName>
    <definedName name="y" localSheetId="6">#REF!</definedName>
    <definedName name="y" localSheetId="9">#REF!</definedName>
    <definedName name="y" localSheetId="10">#REF!</definedName>
    <definedName name="y" localSheetId="11">#REF!</definedName>
    <definedName name="y" localSheetId="12">#REF!</definedName>
    <definedName name="y">#REF!</definedName>
    <definedName name="yellow" localSheetId="3" hidden="1">'[6]PHASE ONE'!#REF!</definedName>
    <definedName name="yellow" localSheetId="6" hidden="1">'[6]PHASE ONE'!#REF!</definedName>
    <definedName name="yellow" localSheetId="9" hidden="1">'[6]PHASE ONE'!#REF!</definedName>
    <definedName name="yellow" hidden="1">'[6]PHASE ONE'!#REF!</definedName>
    <definedName name="yk" localSheetId="3">#REF!</definedName>
    <definedName name="yk" localSheetId="6">#REF!</definedName>
    <definedName name="yk" localSheetId="9">#REF!</definedName>
    <definedName name="yk" localSheetId="10">#REF!</definedName>
    <definedName name="yk" localSheetId="11">#REF!</definedName>
    <definedName name="yk" localSheetId="12">#REF!</definedName>
    <definedName name="yk">#REF!</definedName>
    <definedName name="ytr" localSheetId="3">#REF!</definedName>
    <definedName name="ytr" localSheetId="6">#REF!</definedName>
    <definedName name="ytr" localSheetId="9">#REF!</definedName>
    <definedName name="ytr" localSheetId="10">#REF!</definedName>
    <definedName name="ytr" localSheetId="11">#REF!</definedName>
    <definedName name="ytr" localSheetId="12">#REF!</definedName>
    <definedName name="ytr">#REF!</definedName>
    <definedName name="yufth" localSheetId="3">#REF!</definedName>
    <definedName name="yufth" localSheetId="6">#REF!</definedName>
    <definedName name="yufth" localSheetId="9">#REF!</definedName>
    <definedName name="yufth">#REF!</definedName>
    <definedName name="yuo" localSheetId="3">#REF!</definedName>
    <definedName name="yuo" localSheetId="6">#REF!</definedName>
    <definedName name="yuo" localSheetId="9">#REF!</definedName>
    <definedName name="yuo">#REF!</definedName>
    <definedName name="yutu" localSheetId="3">#REF!</definedName>
    <definedName name="yutu" localSheetId="6">#REF!</definedName>
    <definedName name="yutu" localSheetId="9">#REF!</definedName>
    <definedName name="yutu">#REF!</definedName>
    <definedName name="yutuyu" localSheetId="3">#REF!</definedName>
    <definedName name="yutuyu" localSheetId="6">#REF!</definedName>
    <definedName name="yutuyu" localSheetId="9">#REF!</definedName>
    <definedName name="yutuyu">#REF!</definedName>
    <definedName name="yy" localSheetId="3">#REF!</definedName>
    <definedName name="yy" localSheetId="6">#REF!</definedName>
    <definedName name="yy" localSheetId="9">#REF!</definedName>
    <definedName name="yy" localSheetId="10">#REF!</definedName>
    <definedName name="yy" localSheetId="11">#REF!</definedName>
    <definedName name="yy" localSheetId="12">#REF!</definedName>
    <definedName name="yy">#REF!</definedName>
    <definedName name="yyjhg" localSheetId="3">#REF!</definedName>
    <definedName name="yyjhg" localSheetId="6">#REF!</definedName>
    <definedName name="yyjhg" localSheetId="9">#REF!</definedName>
    <definedName name="yyjhg">#REF!</definedName>
    <definedName name="yyy" localSheetId="1" hidden="1">{"'List1'!$A$1:$J$73"}</definedName>
    <definedName name="yyy" localSheetId="3" hidden="1">{"'List1'!$A$1:$J$73"}</definedName>
    <definedName name="yyy" localSheetId="4" hidden="1">{"'List1'!$A$1:$J$73"}</definedName>
    <definedName name="yyy" localSheetId="5" hidden="1">{"'List1'!$A$1:$J$73"}</definedName>
    <definedName name="yyy" localSheetId="6" hidden="1">{"'List1'!$A$1:$J$73"}</definedName>
    <definedName name="yyy" localSheetId="7" hidden="1">{"'List1'!$A$1:$J$73"}</definedName>
    <definedName name="yyy" localSheetId="8" hidden="1">{"'List1'!$A$1:$J$73"}</definedName>
    <definedName name="yyy" localSheetId="9" hidden="1">{"'List1'!$A$1:$J$73"}</definedName>
    <definedName name="yyy" localSheetId="10" hidden="1">{"'List1'!$A$1:$J$73"}</definedName>
    <definedName name="yyy" localSheetId="11" hidden="1">{"'List1'!$A$1:$J$73"}</definedName>
    <definedName name="yyy" localSheetId="12" hidden="1">{"'List1'!$A$1:$J$73"}</definedName>
    <definedName name="yyy" hidden="1">{"'List1'!$A$1:$J$73"}</definedName>
    <definedName name="yyyyyyyy">[29]Ragama!#REF!</definedName>
    <definedName name="z" localSheetId="3">#REF!</definedName>
    <definedName name="z" localSheetId="6">#REF!</definedName>
    <definedName name="z" localSheetId="9">#REF!</definedName>
    <definedName name="z" localSheetId="10">#REF!</definedName>
    <definedName name="z" localSheetId="11">#REF!</definedName>
    <definedName name="z" localSheetId="12">#REF!</definedName>
    <definedName name="z">#REF!</definedName>
    <definedName name="Z_524946E0_95F0_11D3_ABDB_006097CD877F_.wvu.PrintArea" localSheetId="3" hidden="1">'Bill 3.1-Trans Tank 2 to Tank 3'!$A$1:$F$206</definedName>
    <definedName name="Z_524946E0_95F0_11D3_ABDB_006097CD877F_.wvu.PrintArea" localSheetId="4" hidden="1">'Bill 3.2 - Tank 3'!$A$3:$F$335</definedName>
    <definedName name="Z_524946E0_95F0_11D3_ABDB_006097CD877F_.wvu.PrintArea" localSheetId="6" hidden="1">'Bill 4.1- Trans to Tank 4 '!$A$1:$F$210</definedName>
    <definedName name="Z_524946E0_95F0_11D3_ABDB_006097CD877F_.wvu.PrintArea" localSheetId="7" hidden="1">'Bill 4.2 - Tank 4'!$A$3:$F$327</definedName>
    <definedName name="Z_524946E0_95F0_11D3_ABDB_006097CD877F_.wvu.PrintArea" localSheetId="10" hidden="1">'Bill 6.1 - SAN BOYS'!#REF!</definedName>
    <definedName name="Z_524946E0_95F0_11D3_ABDB_006097CD877F_.wvu.PrintArea" localSheetId="11" hidden="1">'Bill 6.2 - SAN GIRLS'!#REF!</definedName>
    <definedName name="Z_524946E0_95F0_11D3_ABDB_006097CD877F_.wvu.PrintArea" localSheetId="12" hidden="1">'Bill 6.3 - PUBLIC TOILET'!#REF!</definedName>
    <definedName name="Z_524946E0_95F0_11D3_ABDB_006097CD877F_.wvu.PrintTitles" localSheetId="3" hidden="1">'Bill 3.1-Trans Tank 2 to Tank 3'!$1:$4</definedName>
    <definedName name="Z_524946E0_95F0_11D3_ABDB_006097CD877F_.wvu.PrintTitles" localSheetId="4" hidden="1">'Bill 3.2 - Tank 3'!$3:$5</definedName>
    <definedName name="Z_524946E0_95F0_11D3_ABDB_006097CD877F_.wvu.PrintTitles" localSheetId="6" hidden="1">'Bill 4.1- Trans to Tank 4 '!$1:$4</definedName>
    <definedName name="Z_524946E0_95F0_11D3_ABDB_006097CD877F_.wvu.PrintTitles" localSheetId="7" hidden="1">'Bill 4.2 - Tank 4'!$3:$5</definedName>
    <definedName name="Z_524946E0_95F0_11D3_ABDB_006097CD877F_.wvu.PrintTitles" localSheetId="10" hidden="1">'Bill 6.1 - SAN BOYS'!#REF!</definedName>
    <definedName name="Z_524946E0_95F0_11D3_ABDB_006097CD877F_.wvu.PrintTitles" localSheetId="11" hidden="1">'Bill 6.2 - SAN GIRLS'!#REF!</definedName>
    <definedName name="Z_524946E0_95F0_11D3_ABDB_006097CD877F_.wvu.PrintTitles" localSheetId="12" hidden="1">'Bill 6.3 - PUBLIC TOILET'!#REF!</definedName>
    <definedName name="zae" localSheetId="3">#REF!</definedName>
    <definedName name="zae" localSheetId="6">#REF!</definedName>
    <definedName name="zae" localSheetId="9">#REF!</definedName>
    <definedName name="zae" localSheetId="10">#REF!</definedName>
    <definedName name="zae" localSheetId="11">#REF!</definedName>
    <definedName name="zae" localSheetId="12">#REF!</definedName>
    <definedName name="zae">#REF!</definedName>
    <definedName name="zap" localSheetId="3">#REF!</definedName>
    <definedName name="zap" localSheetId="6">#REF!</definedName>
    <definedName name="zap" localSheetId="9">#REF!</definedName>
    <definedName name="zap" localSheetId="10">#REF!</definedName>
    <definedName name="zap" localSheetId="11">#REF!</definedName>
    <definedName name="zap" localSheetId="12">#REF!</definedName>
    <definedName name="zap">#REF!</definedName>
    <definedName name="ZONEVALVE">[7]RATES!$C$11</definedName>
    <definedName name="zxz" localSheetId="3">#REF!</definedName>
    <definedName name="zxz" localSheetId="6">#REF!</definedName>
    <definedName name="zxz" localSheetId="9">#REF!</definedName>
    <definedName name="zxz" localSheetId="10">#REF!</definedName>
    <definedName name="zxz" localSheetId="11">#REF!</definedName>
    <definedName name="zxz" localSheetId="12">#REF!</definedName>
    <definedName name="zxz">#REF!</definedName>
    <definedName name="ZZZ" localSheetId="3">#REF!</definedName>
    <definedName name="ZZZ" localSheetId="6">#REF!</definedName>
    <definedName name="ZZZ" localSheetId="9">#REF!</definedName>
    <definedName name="ZZZ" localSheetId="10">#REF!</definedName>
    <definedName name="ZZZ" localSheetId="11">#REF!</definedName>
    <definedName name="ZZZ" localSheetId="12">#REF!</definedName>
    <definedName name="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22" l="1"/>
  <c r="F40" i="110"/>
  <c r="F38" i="110"/>
  <c r="F36" i="110"/>
  <c r="F34" i="110"/>
  <c r="F32" i="110"/>
  <c r="F30" i="110"/>
  <c r="F28" i="110"/>
  <c r="F26" i="110"/>
  <c r="F24" i="110"/>
  <c r="F22" i="110"/>
  <c r="F20" i="110"/>
  <c r="F18" i="110"/>
  <c r="F16" i="110"/>
  <c r="F48" i="110" s="1"/>
  <c r="F14" i="110"/>
  <c r="F12" i="110"/>
  <c r="F10" i="110"/>
  <c r="F244" i="26" l="1"/>
  <c r="F122" i="64"/>
  <c r="F56" i="24"/>
  <c r="F54" i="24"/>
  <c r="F60" i="24"/>
  <c r="F114" i="24"/>
  <c r="F115" i="24"/>
  <c r="F117" i="24"/>
  <c r="F116" i="24"/>
  <c r="F74" i="24"/>
  <c r="F75" i="24"/>
  <c r="F40" i="24"/>
  <c r="F10" i="24"/>
  <c r="F11" i="24"/>
  <c r="F12" i="24"/>
  <c r="F13" i="24"/>
  <c r="F9" i="24"/>
  <c r="F37" i="72"/>
  <c r="F39" i="72"/>
  <c r="F40" i="72"/>
  <c r="F27" i="70"/>
  <c r="F43" i="80"/>
  <c r="F42" i="80"/>
  <c r="F356" i="109"/>
  <c r="F354" i="109"/>
  <c r="F352" i="109"/>
  <c r="F350" i="109"/>
  <c r="F348" i="109"/>
  <c r="F343" i="109"/>
  <c r="F341" i="109"/>
  <c r="F339" i="109"/>
  <c r="F335" i="109"/>
  <c r="F332" i="109"/>
  <c r="F330" i="109"/>
  <c r="F325" i="109"/>
  <c r="F324" i="109"/>
  <c r="F323" i="109"/>
  <c r="F322" i="109"/>
  <c r="F321" i="109"/>
  <c r="F317" i="109"/>
  <c r="F316" i="109"/>
  <c r="F313" i="109"/>
  <c r="D313" i="109"/>
  <c r="F312" i="109"/>
  <c r="F309" i="109"/>
  <c r="F308" i="109"/>
  <c r="F307" i="109"/>
  <c r="F306" i="109"/>
  <c r="F303" i="109"/>
  <c r="F301" i="109"/>
  <c r="F300" i="109"/>
  <c r="F297" i="109"/>
  <c r="F296" i="109"/>
  <c r="F291" i="109"/>
  <c r="F286" i="109"/>
  <c r="F284" i="109"/>
  <c r="F281" i="109"/>
  <c r="F279" i="109"/>
  <c r="F276" i="109"/>
  <c r="D272" i="109"/>
  <c r="F272" i="109" s="1"/>
  <c r="F266" i="109"/>
  <c r="F262" i="109"/>
  <c r="F254" i="109"/>
  <c r="F251" i="109"/>
  <c r="F288" i="109" s="1"/>
  <c r="F385" i="109" s="1"/>
  <c r="D251" i="109"/>
  <c r="F244" i="109"/>
  <c r="D239" i="109"/>
  <c r="F239" i="109" s="1"/>
  <c r="F231" i="109"/>
  <c r="D231" i="109"/>
  <c r="F227" i="109"/>
  <c r="D227" i="109"/>
  <c r="F220" i="109"/>
  <c r="D220" i="109"/>
  <c r="F214" i="109"/>
  <c r="D214" i="109"/>
  <c r="D213" i="109"/>
  <c r="F213" i="109" s="1"/>
  <c r="F207" i="109"/>
  <c r="F248" i="109" s="1"/>
  <c r="F384" i="109" s="1"/>
  <c r="F202" i="109"/>
  <c r="F200" i="109"/>
  <c r="F194" i="109"/>
  <c r="F190" i="109"/>
  <c r="F180" i="109"/>
  <c r="D179" i="109"/>
  <c r="F179" i="109" s="1"/>
  <c r="F171" i="109"/>
  <c r="D165" i="109"/>
  <c r="F165" i="109" s="1"/>
  <c r="F157" i="109"/>
  <c r="D156" i="109"/>
  <c r="F156" i="109" s="1"/>
  <c r="F149" i="109"/>
  <c r="F148" i="109"/>
  <c r="F138" i="109"/>
  <c r="D132" i="109"/>
  <c r="F132" i="109" s="1"/>
  <c r="F118" i="109"/>
  <c r="D118" i="109"/>
  <c r="D110" i="109"/>
  <c r="D125" i="109" s="1"/>
  <c r="F125" i="109" s="1"/>
  <c r="F92" i="109"/>
  <c r="F88" i="109"/>
  <c r="F84" i="109"/>
  <c r="D84" i="109"/>
  <c r="F78" i="109"/>
  <c r="D78" i="109"/>
  <c r="D76" i="109"/>
  <c r="F76" i="109" s="1"/>
  <c r="D74" i="109"/>
  <c r="F74" i="109" s="1"/>
  <c r="F68" i="109"/>
  <c r="F64" i="109"/>
  <c r="F63" i="109"/>
  <c r="D63" i="109"/>
  <c r="F57" i="109"/>
  <c r="F55" i="109"/>
  <c r="D55" i="109"/>
  <c r="F47" i="109"/>
  <c r="F41" i="109"/>
  <c r="F40" i="109"/>
  <c r="F34" i="109"/>
  <c r="F26" i="109"/>
  <c r="F20" i="109"/>
  <c r="F19" i="109"/>
  <c r="F13" i="109"/>
  <c r="F375" i="109" l="1"/>
  <c r="F387" i="109" s="1"/>
  <c r="F328" i="109"/>
  <c r="F386" i="109" s="1"/>
  <c r="F204" i="109"/>
  <c r="F383" i="109" s="1"/>
  <c r="F56" i="109"/>
  <c r="F380" i="109" s="1"/>
  <c r="F100" i="109"/>
  <c r="F381" i="109" s="1"/>
  <c r="F110" i="109"/>
  <c r="F151" i="109" s="1"/>
  <c r="F382" i="109" s="1"/>
  <c r="F411" i="109" l="1"/>
  <c r="D26" i="22" s="1"/>
  <c r="F209" i="79"/>
  <c r="F214" i="64" l="1"/>
  <c r="F210" i="64"/>
  <c r="F207" i="64"/>
  <c r="F201" i="64"/>
  <c r="F197" i="64"/>
  <c r="F150" i="64"/>
  <c r="F178" i="64"/>
  <c r="F170" i="64"/>
  <c r="F169" i="64"/>
  <c r="F168" i="64"/>
  <c r="F165" i="64"/>
  <c r="F161" i="64" l="1"/>
  <c r="F160" i="64"/>
  <c r="F159" i="64"/>
  <c r="F158" i="64"/>
  <c r="F157" i="64"/>
  <c r="F156" i="64"/>
  <c r="F155" i="64"/>
  <c r="F154" i="64"/>
  <c r="F153" i="64"/>
  <c r="F137" i="64"/>
  <c r="F134" i="64"/>
  <c r="F128" i="64"/>
  <c r="F127" i="64"/>
  <c r="F120" i="64" l="1"/>
  <c r="F121" i="64"/>
  <c r="F123" i="64"/>
  <c r="F124" i="64"/>
  <c r="F119" i="64"/>
  <c r="F210" i="62"/>
  <c r="F207" i="62"/>
  <c r="F201" i="62"/>
  <c r="F180" i="62"/>
  <c r="F175" i="62"/>
  <c r="F170" i="62"/>
  <c r="F171" i="62"/>
  <c r="F172" i="62"/>
  <c r="F169" i="62"/>
  <c r="F166" i="62"/>
  <c r="F162" i="62" l="1"/>
  <c r="F161" i="62"/>
  <c r="F160" i="62"/>
  <c r="F159" i="62"/>
  <c r="F158" i="62"/>
  <c r="F157" i="62"/>
  <c r="F154" i="62"/>
  <c r="F155" i="62"/>
  <c r="F156" i="62"/>
  <c r="F152" i="62"/>
  <c r="F153" i="62"/>
  <c r="F151" i="62"/>
  <c r="F146" i="62"/>
  <c r="F136" i="62"/>
  <c r="F135" i="62"/>
  <c r="F134" i="62"/>
  <c r="F124" i="62" l="1"/>
  <c r="F123" i="62"/>
  <c r="F122" i="62"/>
  <c r="F121" i="62"/>
  <c r="F120" i="62"/>
  <c r="F119" i="62"/>
  <c r="F118" i="62"/>
  <c r="F117" i="62"/>
  <c r="E26" i="22" l="1"/>
  <c r="E27" i="22" s="1"/>
  <c r="F151" i="70" l="1"/>
  <c r="D134" i="79"/>
  <c r="D133" i="80"/>
  <c r="F111" i="80"/>
  <c r="F110" i="80"/>
  <c r="F109" i="80"/>
  <c r="F108" i="80"/>
  <c r="F107" i="80"/>
  <c r="F106" i="80"/>
  <c r="F113" i="79"/>
  <c r="F112" i="79"/>
  <c r="F111" i="79"/>
  <c r="F110" i="79"/>
  <c r="F109" i="79"/>
  <c r="F108" i="79"/>
  <c r="D12" i="80" l="1"/>
  <c r="F12" i="80" s="1"/>
  <c r="F205" i="80"/>
  <c r="F201" i="80"/>
  <c r="F198" i="80"/>
  <c r="F197" i="80"/>
  <c r="D194" i="80"/>
  <c r="F194" i="80" s="1"/>
  <c r="F192" i="80"/>
  <c r="F187" i="80"/>
  <c r="D185" i="80"/>
  <c r="F185" i="80" s="1"/>
  <c r="F244" i="80" s="1"/>
  <c r="F172" i="80"/>
  <c r="F171" i="80"/>
  <c r="F170" i="80"/>
  <c r="F169" i="80"/>
  <c r="F168" i="80"/>
  <c r="F167" i="80"/>
  <c r="F166" i="80"/>
  <c r="F163" i="80"/>
  <c r="F162" i="80"/>
  <c r="F161" i="80"/>
  <c r="F160" i="80"/>
  <c r="F159" i="80"/>
  <c r="F158" i="80"/>
  <c r="F157" i="80"/>
  <c r="F152" i="80"/>
  <c r="D151" i="80"/>
  <c r="F151" i="80" s="1"/>
  <c r="F147" i="80"/>
  <c r="F145" i="80"/>
  <c r="F142" i="80"/>
  <c r="F141" i="80"/>
  <c r="F140" i="80"/>
  <c r="F137" i="80"/>
  <c r="F136" i="80"/>
  <c r="F133" i="80"/>
  <c r="D132" i="80"/>
  <c r="F132" i="80" s="1"/>
  <c r="F131" i="80"/>
  <c r="F125" i="80"/>
  <c r="F182" i="80" s="1"/>
  <c r="F121" i="80"/>
  <c r="F118" i="80"/>
  <c r="F117" i="80"/>
  <c r="F116" i="80"/>
  <c r="F115" i="80"/>
  <c r="F103" i="80"/>
  <c r="F102" i="80"/>
  <c r="F101" i="80"/>
  <c r="F100" i="80"/>
  <c r="F97" i="80"/>
  <c r="F96" i="80"/>
  <c r="F95" i="80"/>
  <c r="F94" i="80"/>
  <c r="F91" i="80"/>
  <c r="F90" i="80"/>
  <c r="F89" i="80"/>
  <c r="F88" i="80"/>
  <c r="F83" i="80"/>
  <c r="F82" i="80"/>
  <c r="F79" i="80"/>
  <c r="F78" i="80"/>
  <c r="F77" i="80"/>
  <c r="F76" i="80"/>
  <c r="F75" i="80"/>
  <c r="F74" i="80"/>
  <c r="F70" i="80"/>
  <c r="F69" i="80"/>
  <c r="F68" i="80"/>
  <c r="F67" i="80"/>
  <c r="F123" i="80" s="1"/>
  <c r="F55" i="80"/>
  <c r="F54" i="80"/>
  <c r="F53" i="80"/>
  <c r="F52" i="80"/>
  <c r="F51" i="80"/>
  <c r="F50" i="80"/>
  <c r="F49" i="80"/>
  <c r="F48" i="80"/>
  <c r="F39" i="80"/>
  <c r="F38" i="80"/>
  <c r="F35" i="80"/>
  <c r="F34" i="80"/>
  <c r="F31" i="80"/>
  <c r="F30" i="80"/>
  <c r="F27" i="80"/>
  <c r="F26" i="80"/>
  <c r="F19" i="80"/>
  <c r="F18" i="80"/>
  <c r="F15" i="80"/>
  <c r="D12" i="79"/>
  <c r="F12" i="79" s="1"/>
  <c r="F198" i="79"/>
  <c r="F197" i="79"/>
  <c r="F194" i="79"/>
  <c r="F191" i="79"/>
  <c r="F190" i="79"/>
  <c r="D187" i="79"/>
  <c r="F187" i="79" s="1"/>
  <c r="F185" i="79"/>
  <c r="F179" i="79"/>
  <c r="D177" i="79"/>
  <c r="F177" i="79" s="1"/>
  <c r="F173" i="79"/>
  <c r="F172" i="79"/>
  <c r="F171" i="79"/>
  <c r="F170" i="79"/>
  <c r="F169" i="79"/>
  <c r="F168" i="79"/>
  <c r="F167" i="79"/>
  <c r="F164" i="79"/>
  <c r="F163" i="79"/>
  <c r="F162" i="79"/>
  <c r="F161" i="79"/>
  <c r="F160" i="79"/>
  <c r="F159" i="79"/>
  <c r="F158" i="79"/>
  <c r="F153" i="79"/>
  <c r="D152" i="79"/>
  <c r="F152" i="79" s="1"/>
  <c r="F149" i="79"/>
  <c r="F148" i="79"/>
  <c r="F147" i="79"/>
  <c r="F146" i="79"/>
  <c r="F143" i="79"/>
  <c r="F142" i="79"/>
  <c r="F141" i="79"/>
  <c r="F138" i="79"/>
  <c r="F137" i="79"/>
  <c r="F134" i="79"/>
  <c r="D133" i="79"/>
  <c r="F133" i="79" s="1"/>
  <c r="F132" i="79"/>
  <c r="F126" i="79"/>
  <c r="F125" i="79"/>
  <c r="F122" i="79"/>
  <c r="F121" i="79"/>
  <c r="F120" i="79"/>
  <c r="F119" i="79"/>
  <c r="F118" i="79"/>
  <c r="F117" i="79"/>
  <c r="F105" i="79"/>
  <c r="F104" i="79"/>
  <c r="F103" i="79"/>
  <c r="F102" i="79"/>
  <c r="F99" i="79"/>
  <c r="F128" i="79" s="1"/>
  <c r="F98" i="79"/>
  <c r="F97" i="79"/>
  <c r="F96" i="79"/>
  <c r="F93" i="79"/>
  <c r="F92" i="79"/>
  <c r="F91" i="79"/>
  <c r="F90" i="79"/>
  <c r="F85" i="79"/>
  <c r="F84" i="79"/>
  <c r="F81" i="79"/>
  <c r="F80" i="79"/>
  <c r="F79" i="79"/>
  <c r="F78" i="79"/>
  <c r="F77" i="79"/>
  <c r="F76" i="79"/>
  <c r="F73" i="79"/>
  <c r="F72" i="79"/>
  <c r="F71" i="79"/>
  <c r="F70" i="79"/>
  <c r="F69" i="79"/>
  <c r="F55" i="79"/>
  <c r="F54" i="79"/>
  <c r="F53" i="79"/>
  <c r="F52" i="79"/>
  <c r="F51" i="79"/>
  <c r="F50" i="79"/>
  <c r="F49" i="79"/>
  <c r="F48" i="79"/>
  <c r="F47" i="79"/>
  <c r="F43" i="79"/>
  <c r="F42" i="79"/>
  <c r="F39" i="79"/>
  <c r="F38" i="79"/>
  <c r="F35" i="79"/>
  <c r="F34" i="79"/>
  <c r="F31" i="79"/>
  <c r="F30" i="79"/>
  <c r="F27" i="79"/>
  <c r="F26" i="79"/>
  <c r="F19" i="79"/>
  <c r="F18" i="79"/>
  <c r="F15" i="79"/>
  <c r="F246" i="79" l="1"/>
  <c r="F180" i="79"/>
  <c r="F257" i="79" s="1"/>
  <c r="F61" i="80"/>
  <c r="F251" i="80" s="1"/>
  <c r="F63" i="79"/>
  <c r="F253" i="79" s="1"/>
  <c r="F255" i="79"/>
  <c r="F253" i="80"/>
  <c r="F259" i="79"/>
  <c r="F255" i="80"/>
  <c r="F316" i="80" l="1"/>
  <c r="F308" i="79"/>
  <c r="E15" i="22" s="1"/>
  <c r="D10" i="72" l="1"/>
  <c r="F10" i="72" l="1"/>
  <c r="F171" i="72"/>
  <c r="F170" i="72"/>
  <c r="F164" i="72"/>
  <c r="F163" i="72"/>
  <c r="F162" i="72"/>
  <c r="F156" i="72"/>
  <c r="F155" i="72"/>
  <c r="F154" i="72"/>
  <c r="F151" i="72"/>
  <c r="F148" i="72"/>
  <c r="F145" i="72"/>
  <c r="F144" i="72"/>
  <c r="D138" i="72"/>
  <c r="F138" i="72" s="1"/>
  <c r="F136" i="72"/>
  <c r="D135" i="72"/>
  <c r="F135" i="72" s="1"/>
  <c r="F132" i="72"/>
  <c r="F130" i="72"/>
  <c r="F129" i="72"/>
  <c r="F120" i="72"/>
  <c r="F118" i="72"/>
  <c r="F117" i="72"/>
  <c r="F114" i="72"/>
  <c r="F113" i="72"/>
  <c r="F110" i="72"/>
  <c r="F109" i="72"/>
  <c r="F106" i="72"/>
  <c r="F105" i="72"/>
  <c r="F101" i="72"/>
  <c r="F99" i="72"/>
  <c r="F97" i="72"/>
  <c r="F95" i="72"/>
  <c r="F94" i="72"/>
  <c r="F91" i="72"/>
  <c r="F85" i="72"/>
  <c r="F84" i="72"/>
  <c r="F83" i="72"/>
  <c r="F82" i="72"/>
  <c r="F79" i="72"/>
  <c r="F78" i="72"/>
  <c r="F77" i="72"/>
  <c r="F76" i="72"/>
  <c r="F73" i="72"/>
  <c r="F72" i="72"/>
  <c r="F71" i="72"/>
  <c r="F70" i="72"/>
  <c r="F69" i="72"/>
  <c r="F68" i="72"/>
  <c r="F126" i="72" s="1"/>
  <c r="F60" i="72"/>
  <c r="F59" i="72"/>
  <c r="F58" i="72"/>
  <c r="F57" i="72"/>
  <c r="F56" i="72"/>
  <c r="F54" i="72"/>
  <c r="F45" i="72"/>
  <c r="F44" i="72"/>
  <c r="F43" i="72"/>
  <c r="F38" i="72"/>
  <c r="F33" i="72"/>
  <c r="F32" i="72"/>
  <c r="F31" i="72"/>
  <c r="F30" i="72"/>
  <c r="F29" i="72"/>
  <c r="F28" i="72"/>
  <c r="F27" i="72"/>
  <c r="F24" i="72"/>
  <c r="F23" i="72"/>
  <c r="F16" i="72"/>
  <c r="F13" i="72"/>
  <c r="D10" i="70"/>
  <c r="D132" i="70"/>
  <c r="D129" i="70"/>
  <c r="F66" i="72" l="1"/>
  <c r="F186" i="72" s="1"/>
  <c r="F188" i="72"/>
  <c r="F164" i="70"/>
  <c r="F158" i="70"/>
  <c r="F157" i="70"/>
  <c r="F156" i="70"/>
  <c r="F150" i="70"/>
  <c r="F149" i="70"/>
  <c r="F148" i="70"/>
  <c r="F145" i="70"/>
  <c r="F142" i="70"/>
  <c r="F139" i="70"/>
  <c r="F138" i="70"/>
  <c r="F132" i="70"/>
  <c r="F130" i="70"/>
  <c r="F129" i="70"/>
  <c r="F126" i="70"/>
  <c r="F124" i="70"/>
  <c r="F123" i="70"/>
  <c r="F117" i="70"/>
  <c r="F115" i="70"/>
  <c r="F114" i="70"/>
  <c r="F111" i="70"/>
  <c r="F110" i="70"/>
  <c r="F107" i="70"/>
  <c r="F106" i="70"/>
  <c r="F103" i="70"/>
  <c r="F102" i="70"/>
  <c r="F98" i="70"/>
  <c r="F96" i="70"/>
  <c r="F94" i="70"/>
  <c r="F92" i="70"/>
  <c r="F91" i="70"/>
  <c r="F88" i="70"/>
  <c r="F82" i="70"/>
  <c r="F81" i="70"/>
  <c r="F80" i="70"/>
  <c r="F79" i="70"/>
  <c r="F76" i="70"/>
  <c r="F75" i="70"/>
  <c r="F74" i="70"/>
  <c r="F73" i="70"/>
  <c r="F70" i="70"/>
  <c r="F69" i="70"/>
  <c r="F68" i="70"/>
  <c r="F67" i="70"/>
  <c r="F66" i="70"/>
  <c r="F65" i="70"/>
  <c r="F60" i="70"/>
  <c r="F59" i="70"/>
  <c r="F58" i="70"/>
  <c r="F57" i="70"/>
  <c r="F56" i="70"/>
  <c r="F54" i="70"/>
  <c r="F45" i="70"/>
  <c r="F44" i="70"/>
  <c r="F43" i="70"/>
  <c r="F40" i="70"/>
  <c r="F39" i="70"/>
  <c r="F38" i="70"/>
  <c r="F37" i="70"/>
  <c r="F33" i="70"/>
  <c r="F32" i="70"/>
  <c r="F31" i="70"/>
  <c r="F30" i="70"/>
  <c r="F29" i="70"/>
  <c r="F28" i="70"/>
  <c r="F24" i="70"/>
  <c r="F23" i="70"/>
  <c r="F16" i="70"/>
  <c r="F13" i="70"/>
  <c r="F10" i="70"/>
  <c r="F63" i="70" s="1"/>
  <c r="F120" i="70" l="1"/>
  <c r="F184" i="70" s="1"/>
  <c r="F182" i="70"/>
  <c r="F172" i="72"/>
  <c r="F173" i="72"/>
  <c r="F174" i="72"/>
  <c r="F166" i="70"/>
  <c r="F165" i="70"/>
  <c r="F175" i="72" l="1"/>
  <c r="F167" i="70"/>
  <c r="F168" i="70" l="1"/>
  <c r="F177" i="72"/>
  <c r="F176" i="72"/>
  <c r="F179" i="72" l="1"/>
  <c r="F190" i="72" s="1"/>
  <c r="F245" i="72" s="1"/>
  <c r="E19" i="22" s="1"/>
  <c r="F169" i="70"/>
  <c r="F171" i="70" l="1"/>
  <c r="F170" i="70"/>
  <c r="D76" i="64"/>
  <c r="F76" i="64" s="1"/>
  <c r="D49" i="64"/>
  <c r="D88" i="64" s="1"/>
  <c r="F88" i="64" s="1"/>
  <c r="F220" i="64"/>
  <c r="F217" i="64"/>
  <c r="F254" i="64" s="1"/>
  <c r="F191" i="64"/>
  <c r="F189" i="64"/>
  <c r="F187" i="64"/>
  <c r="F185" i="64"/>
  <c r="F174" i="64"/>
  <c r="F147" i="64"/>
  <c r="F146" i="64"/>
  <c r="F145" i="64"/>
  <c r="F142" i="64"/>
  <c r="F141" i="64"/>
  <c r="F112" i="64"/>
  <c r="F109" i="64"/>
  <c r="F106" i="64"/>
  <c r="F103" i="64"/>
  <c r="F97" i="64"/>
  <c r="F96" i="64"/>
  <c r="F92" i="64"/>
  <c r="F91" i="64"/>
  <c r="F85" i="64"/>
  <c r="F82" i="64"/>
  <c r="F81" i="64"/>
  <c r="F80" i="64"/>
  <c r="F74" i="64"/>
  <c r="F68" i="64"/>
  <c r="F67" i="64"/>
  <c r="F64" i="64"/>
  <c r="D60" i="64"/>
  <c r="F60" i="64" s="1"/>
  <c r="D59" i="64"/>
  <c r="F59" i="64" s="1"/>
  <c r="D53" i="64"/>
  <c r="F53" i="64" s="1"/>
  <c r="F48" i="64"/>
  <c r="F47" i="64"/>
  <c r="F40" i="64"/>
  <c r="F33" i="64"/>
  <c r="D32" i="64"/>
  <c r="D36" i="64" s="1"/>
  <c r="F36" i="64" s="1"/>
  <c r="D31" i="64"/>
  <c r="F31" i="64" s="1"/>
  <c r="F27" i="64"/>
  <c r="F25" i="64"/>
  <c r="F24" i="64"/>
  <c r="F21" i="64"/>
  <c r="F14" i="64"/>
  <c r="F11" i="64"/>
  <c r="D77" i="62"/>
  <c r="D24" i="62"/>
  <c r="D25" i="62" s="1"/>
  <c r="F175" i="70" l="1"/>
  <c r="F186" i="70" s="1"/>
  <c r="F245" i="70" s="1"/>
  <c r="E13" i="22" s="1"/>
  <c r="F131" i="64"/>
  <c r="F266" i="64" s="1"/>
  <c r="F195" i="64"/>
  <c r="D63" i="64"/>
  <c r="F63" i="64" s="1"/>
  <c r="F270" i="64"/>
  <c r="F268" i="64"/>
  <c r="F49" i="64"/>
  <c r="D37" i="64"/>
  <c r="F37" i="64" s="1"/>
  <c r="F32" i="64"/>
  <c r="F222" i="62"/>
  <c r="F219" i="62"/>
  <c r="F214" i="62"/>
  <c r="F263" i="62" s="1"/>
  <c r="F192" i="62"/>
  <c r="F190" i="62"/>
  <c r="F188" i="62"/>
  <c r="F186" i="62"/>
  <c r="F176" i="62"/>
  <c r="F145" i="62"/>
  <c r="F144" i="62"/>
  <c r="F143" i="62"/>
  <c r="F140" i="62"/>
  <c r="F139" i="62"/>
  <c r="F131" i="62"/>
  <c r="F127" i="62"/>
  <c r="F110" i="62"/>
  <c r="F107" i="62"/>
  <c r="F104" i="62"/>
  <c r="F98" i="62"/>
  <c r="F97" i="62"/>
  <c r="F93" i="62"/>
  <c r="F92" i="62"/>
  <c r="D89" i="62"/>
  <c r="F89" i="62" s="1"/>
  <c r="F86" i="62"/>
  <c r="F83" i="62"/>
  <c r="F82" i="62"/>
  <c r="F81" i="62"/>
  <c r="F77" i="62"/>
  <c r="F75" i="62"/>
  <c r="F69" i="62"/>
  <c r="F68" i="62"/>
  <c r="F64" i="62"/>
  <c r="D63" i="62"/>
  <c r="F63" i="62" s="1"/>
  <c r="D60" i="62"/>
  <c r="F60" i="62" s="1"/>
  <c r="D59" i="62"/>
  <c r="F59" i="62" s="1"/>
  <c r="D53" i="62"/>
  <c r="F53" i="62" s="1"/>
  <c r="F49" i="62"/>
  <c r="F48" i="62"/>
  <c r="F47" i="62"/>
  <c r="F40" i="62"/>
  <c r="F33" i="62"/>
  <c r="D32" i="62"/>
  <c r="D36" i="62" s="1"/>
  <c r="F36" i="62" s="1"/>
  <c r="D31" i="62"/>
  <c r="D37" i="62" s="1"/>
  <c r="F37" i="62" s="1"/>
  <c r="F27" i="62"/>
  <c r="F25" i="62"/>
  <c r="F24" i="62"/>
  <c r="F21" i="62"/>
  <c r="F14" i="62"/>
  <c r="F11" i="62"/>
  <c r="F69" i="64" l="1"/>
  <c r="F264" i="64" s="1"/>
  <c r="F327" i="64" s="1"/>
  <c r="F129" i="62"/>
  <c r="F275" i="62" s="1"/>
  <c r="F195" i="62"/>
  <c r="F277" i="62" s="1"/>
  <c r="F279" i="62"/>
  <c r="F31" i="62"/>
  <c r="F32" i="62"/>
  <c r="F66" i="62" l="1"/>
  <c r="F273" i="62" s="1"/>
  <c r="F335" i="62" s="1"/>
  <c r="E20" i="22" l="1"/>
  <c r="E14" i="22" l="1"/>
  <c r="E16" i="22" s="1"/>
  <c r="F23" i="24" l="1"/>
  <c r="F22" i="24"/>
  <c r="F21" i="24"/>
  <c r="F20" i="24"/>
  <c r="F19" i="24"/>
  <c r="F68" i="24"/>
  <c r="F36" i="24"/>
  <c r="F37" i="24"/>
  <c r="F96" i="2" l="1"/>
  <c r="F92" i="2"/>
  <c r="F91" i="2"/>
  <c r="F102" i="2" l="1"/>
  <c r="F101" i="2"/>
  <c r="F97" i="2" l="1"/>
  <c r="F243" i="55"/>
  <c r="F242" i="55"/>
  <c r="F241" i="55"/>
  <c r="F240" i="55"/>
  <c r="F237" i="55"/>
  <c r="F236" i="55"/>
  <c r="F235" i="55"/>
  <c r="F234" i="55"/>
  <c r="F233" i="55"/>
  <c r="F232" i="55"/>
  <c r="F229" i="55"/>
  <c r="F225" i="55"/>
  <c r="F224" i="55"/>
  <c r="F220" i="55"/>
  <c r="F217" i="55"/>
  <c r="F210" i="55"/>
  <c r="F206" i="55"/>
  <c r="F200" i="55"/>
  <c r="F197" i="55"/>
  <c r="F194" i="55"/>
  <c r="F187" i="55"/>
  <c r="F181" i="55"/>
  <c r="F227" i="55" s="1"/>
  <c r="F278" i="55" s="1"/>
  <c r="F170" i="55"/>
  <c r="F161" i="55"/>
  <c r="F158" i="55"/>
  <c r="F155" i="55"/>
  <c r="F148" i="55"/>
  <c r="F143" i="55"/>
  <c r="F138" i="55"/>
  <c r="F132" i="55"/>
  <c r="F128" i="55"/>
  <c r="F127" i="55"/>
  <c r="F119" i="55"/>
  <c r="F111" i="55"/>
  <c r="F106" i="55"/>
  <c r="F104" i="55"/>
  <c r="F100" i="55"/>
  <c r="D94" i="55"/>
  <c r="F94" i="55" s="1"/>
  <c r="F89" i="55"/>
  <c r="F84" i="55"/>
  <c r="F73" i="55"/>
  <c r="F70" i="55"/>
  <c r="F69" i="55"/>
  <c r="F63" i="55"/>
  <c r="D62" i="55"/>
  <c r="F62" i="55" s="1"/>
  <c r="F53" i="55"/>
  <c r="F52" i="55"/>
  <c r="F48" i="55"/>
  <c r="F47" i="55"/>
  <c r="F40" i="55"/>
  <c r="F39" i="55"/>
  <c r="F38" i="55"/>
  <c r="F34" i="55"/>
  <c r="F33" i="55"/>
  <c r="F32" i="55"/>
  <c r="F31" i="55"/>
  <c r="F27" i="55"/>
  <c r="F20" i="55"/>
  <c r="F16" i="55"/>
  <c r="F12" i="55"/>
  <c r="F177" i="55" l="1"/>
  <c r="F276" i="55" s="1"/>
  <c r="F59" i="55"/>
  <c r="F272" i="55" s="1"/>
  <c r="F116" i="55"/>
  <c r="F274" i="55" s="1"/>
  <c r="F264" i="55"/>
  <c r="F280" i="55" s="1"/>
  <c r="F336" i="55" l="1"/>
  <c r="F246" i="53"/>
  <c r="F245" i="53"/>
  <c r="F244" i="53"/>
  <c r="F242" i="53"/>
  <c r="F241" i="53"/>
  <c r="F240" i="53"/>
  <c r="F239" i="53"/>
  <c r="F237" i="53"/>
  <c r="F236" i="53"/>
  <c r="F235" i="53"/>
  <c r="F232" i="53"/>
  <c r="F231" i="53"/>
  <c r="F230" i="53"/>
  <c r="F229" i="53"/>
  <c r="F225" i="53"/>
  <c r="F221" i="53"/>
  <c r="F218" i="53"/>
  <c r="F217" i="53"/>
  <c r="F216" i="53"/>
  <c r="F201" i="53"/>
  <c r="F195" i="53"/>
  <c r="F192" i="53"/>
  <c r="F187" i="53"/>
  <c r="F185" i="53"/>
  <c r="F180" i="53"/>
  <c r="F175" i="53"/>
  <c r="F171" i="53"/>
  <c r="F158" i="53"/>
  <c r="F155" i="53"/>
  <c r="F152" i="53"/>
  <c r="F149" i="53"/>
  <c r="F142" i="53"/>
  <c r="F141" i="53"/>
  <c r="F134" i="53"/>
  <c r="F130" i="53"/>
  <c r="F124" i="53"/>
  <c r="F120" i="53"/>
  <c r="F111" i="53"/>
  <c r="F164" i="53" s="1"/>
  <c r="F290" i="53" s="1"/>
  <c r="F108" i="53"/>
  <c r="F102" i="53"/>
  <c r="F97" i="53"/>
  <c r="F90" i="53"/>
  <c r="F85" i="53"/>
  <c r="F81" i="53"/>
  <c r="F71" i="53"/>
  <c r="F68" i="53"/>
  <c r="F67" i="53"/>
  <c r="F61" i="53"/>
  <c r="F60" i="53"/>
  <c r="F51" i="53"/>
  <c r="F50" i="53"/>
  <c r="F45" i="53"/>
  <c r="F44" i="53"/>
  <c r="F37" i="53"/>
  <c r="F36" i="53"/>
  <c r="F32" i="53"/>
  <c r="F31" i="53"/>
  <c r="F30" i="53"/>
  <c r="F26" i="53"/>
  <c r="F19" i="53"/>
  <c r="F15" i="53"/>
  <c r="F11" i="53"/>
  <c r="F57" i="53" s="1"/>
  <c r="F286" i="53" s="1"/>
  <c r="F279" i="53" l="1"/>
  <c r="F296" i="53" s="1"/>
  <c r="F238" i="53"/>
  <c r="F294" i="53" s="1"/>
  <c r="F212" i="53"/>
  <c r="F292" i="53" s="1"/>
  <c r="F109" i="53"/>
  <c r="F288" i="53" s="1"/>
  <c r="D31" i="22"/>
  <c r="E31" i="22" s="1"/>
  <c r="D81" i="26"/>
  <c r="F333" i="53" l="1"/>
  <c r="F59" i="2"/>
  <c r="F58" i="2"/>
  <c r="F25" i="2"/>
  <c r="F36" i="2"/>
  <c r="F37" i="2"/>
  <c r="F35" i="2"/>
  <c r="F24" i="2"/>
  <c r="F41" i="24"/>
  <c r="F74" i="2"/>
  <c r="F67" i="2"/>
  <c r="F65" i="2"/>
  <c r="F243" i="26"/>
  <c r="F239" i="26"/>
  <c r="F238" i="26"/>
  <c r="F237" i="26"/>
  <c r="F236" i="26"/>
  <c r="F233" i="26"/>
  <c r="F232" i="26"/>
  <c r="F231" i="26"/>
  <c r="F230" i="26"/>
  <c r="F229" i="26"/>
  <c r="F228" i="26"/>
  <c r="F224" i="26"/>
  <c r="F219" i="26"/>
  <c r="F218" i="26"/>
  <c r="F214" i="26"/>
  <c r="F211" i="26"/>
  <c r="F203" i="26"/>
  <c r="F199" i="26"/>
  <c r="F193" i="26"/>
  <c r="F190" i="26"/>
  <c r="F184" i="26"/>
  <c r="F178" i="26"/>
  <c r="F171" i="26"/>
  <c r="F163" i="26"/>
  <c r="F160" i="26"/>
  <c r="F157" i="26"/>
  <c r="F154" i="26"/>
  <c r="F147" i="26"/>
  <c r="F140" i="26"/>
  <c r="F135" i="26"/>
  <c r="F129" i="26"/>
  <c r="F124" i="26"/>
  <c r="F123" i="26"/>
  <c r="F107" i="26"/>
  <c r="F103" i="26"/>
  <c r="F97" i="26"/>
  <c r="F94" i="26"/>
  <c r="F88" i="26"/>
  <c r="F81" i="26"/>
  <c r="F77" i="26"/>
  <c r="F66" i="26"/>
  <c r="F63" i="26"/>
  <c r="F62" i="26"/>
  <c r="F55" i="26"/>
  <c r="F54" i="26"/>
  <c r="F50" i="26"/>
  <c r="F49" i="26"/>
  <c r="F44" i="26"/>
  <c r="F43" i="26"/>
  <c r="F36" i="26"/>
  <c r="F35" i="26"/>
  <c r="F34" i="26"/>
  <c r="F30" i="26"/>
  <c r="F29" i="26"/>
  <c r="F28" i="26"/>
  <c r="F27" i="26"/>
  <c r="F24" i="26"/>
  <c r="F18" i="26"/>
  <c r="F15" i="26"/>
  <c r="F11" i="26"/>
  <c r="F121" i="24"/>
  <c r="F120" i="24"/>
  <c r="F92" i="24"/>
  <c r="F107" i="24" s="1"/>
  <c r="F71" i="24"/>
  <c r="F65" i="24"/>
  <c r="F64" i="24"/>
  <c r="F63" i="24"/>
  <c r="F52" i="24"/>
  <c r="F51" i="24"/>
  <c r="F35" i="24"/>
  <c r="F34" i="24"/>
  <c r="F31" i="24"/>
  <c r="F27" i="24"/>
  <c r="F26" i="24"/>
  <c r="F18" i="24"/>
  <c r="F87" i="2"/>
  <c r="F86" i="2"/>
  <c r="F84" i="2"/>
  <c r="F83" i="2"/>
  <c r="F79" i="2"/>
  <c r="F78" i="2"/>
  <c r="F75" i="2"/>
  <c r="F71" i="2"/>
  <c r="F70" i="2"/>
  <c r="F66" i="2"/>
  <c r="F62" i="2"/>
  <c r="F57" i="2"/>
  <c r="F56" i="2"/>
  <c r="F53" i="2"/>
  <c r="F52" i="2"/>
  <c r="F49" i="2"/>
  <c r="F48" i="2"/>
  <c r="F45" i="2"/>
  <c r="F44" i="2"/>
  <c r="F41" i="2"/>
  <c r="F34" i="2"/>
  <c r="F33" i="2"/>
  <c r="F32" i="2"/>
  <c r="F31" i="2"/>
  <c r="F29" i="2"/>
  <c r="F28" i="2"/>
  <c r="F27" i="2"/>
  <c r="F26" i="2"/>
  <c r="F23" i="2"/>
  <c r="F22" i="2"/>
  <c r="F21" i="2"/>
  <c r="F20" i="2"/>
  <c r="F19" i="2"/>
  <c r="F18" i="2"/>
  <c r="F14" i="2"/>
  <c r="F13" i="2"/>
  <c r="F12" i="2"/>
  <c r="F11" i="2"/>
  <c r="F10" i="2"/>
  <c r="F9" i="2"/>
  <c r="F8" i="2"/>
  <c r="F114" i="26" l="1"/>
  <c r="F267" i="26" s="1"/>
  <c r="F221" i="26"/>
  <c r="F174" i="26"/>
  <c r="F269" i="26" s="1"/>
  <c r="F56" i="26"/>
  <c r="F265" i="26" s="1"/>
  <c r="F107" i="2"/>
  <c r="F54" i="2"/>
  <c r="F85" i="24"/>
  <c r="F48" i="24"/>
  <c r="F175" i="24"/>
  <c r="F188" i="24" s="1"/>
  <c r="D32" i="22"/>
  <c r="E32" i="22" s="1"/>
  <c r="F186" i="24"/>
  <c r="F258" i="26" l="1"/>
  <c r="F273" i="26" s="1"/>
  <c r="F271" i="26"/>
  <c r="F115" i="2"/>
  <c r="F328" i="26" l="1"/>
  <c r="D30" i="22" s="1"/>
  <c r="E30" i="22" s="1"/>
  <c r="F184" i="24" l="1"/>
  <c r="F182" i="24"/>
  <c r="F245" i="24" l="1"/>
  <c r="E7" i="22" s="1"/>
  <c r="E21" i="22"/>
  <c r="E22" i="22" s="1"/>
  <c r="F113" i="2"/>
  <c r="F180" i="2" l="1"/>
  <c r="E8" i="22" s="1"/>
  <c r="E33" i="22"/>
  <c r="E37" i="22" s="1"/>
  <c r="E38" i="22" l="1"/>
  <c r="E39" i="22" s="1"/>
  <c r="F39" i="22" l="1"/>
  <c r="E40" i="22"/>
  <c r="E41" i="22" s="1"/>
</calcChain>
</file>

<file path=xl/sharedStrings.xml><?xml version="1.0" encoding="utf-8"?>
<sst xmlns="http://schemas.openxmlformats.org/spreadsheetml/2006/main" count="3822" uniqueCount="1352">
  <si>
    <t>MINISTRY OF WATER AND ENVIRONMENT</t>
  </si>
  <si>
    <t>ITEM NO.</t>
  </si>
  <si>
    <t>DESCRIPTION</t>
  </si>
  <si>
    <t>UNIT</t>
  </si>
  <si>
    <t>QUANTITY</t>
  </si>
  <si>
    <t>RATE(Ushs)</t>
  </si>
  <si>
    <t>AMOUNT(Ushs)</t>
  </si>
  <si>
    <t>Contractual Requirements</t>
  </si>
  <si>
    <t>Sum</t>
  </si>
  <si>
    <t>Third party insurance</t>
  </si>
  <si>
    <t>A221.1</t>
  </si>
  <si>
    <t>A221.2</t>
  </si>
  <si>
    <t>A221.3</t>
  </si>
  <si>
    <t>A233</t>
  </si>
  <si>
    <t>A250.1</t>
  </si>
  <si>
    <t>nr</t>
  </si>
  <si>
    <t>A250.2</t>
  </si>
  <si>
    <t>A260.1</t>
  </si>
  <si>
    <t>km</t>
  </si>
  <si>
    <t>A260.2</t>
  </si>
  <si>
    <t>A279.1</t>
  </si>
  <si>
    <t>A279.2</t>
  </si>
  <si>
    <t>month</t>
  </si>
  <si>
    <t>Provisional Sums</t>
  </si>
  <si>
    <t>COLLECTION</t>
  </si>
  <si>
    <t>Labour</t>
  </si>
  <si>
    <t>Working ganger</t>
  </si>
  <si>
    <t>hr</t>
  </si>
  <si>
    <t>Artisan</t>
  </si>
  <si>
    <t>Semi-skilled</t>
  </si>
  <si>
    <t>Unskilled</t>
  </si>
  <si>
    <t>Driver for light vehicle</t>
  </si>
  <si>
    <t>Driver for heavy vehicle</t>
  </si>
  <si>
    <t>Operator for heavy equipment</t>
  </si>
  <si>
    <t>Materials</t>
  </si>
  <si>
    <t>Ordinary Portland Cement in 50 kg bags</t>
  </si>
  <si>
    <t>t</t>
  </si>
  <si>
    <t>Coarse aggregate for concrete.</t>
  </si>
  <si>
    <t>m³</t>
  </si>
  <si>
    <t>Fine aggregate for concrete.</t>
  </si>
  <si>
    <t>Water for concrete</t>
  </si>
  <si>
    <t>l</t>
  </si>
  <si>
    <t>Sand for building</t>
  </si>
  <si>
    <t>Sand for plaster</t>
  </si>
  <si>
    <t>m²</t>
  </si>
  <si>
    <t>Concrete blocks for building, 150 mm thick.</t>
  </si>
  <si>
    <t>kg</t>
  </si>
  <si>
    <t>Timber, sawn.</t>
  </si>
  <si>
    <t>Timber wrot.</t>
  </si>
  <si>
    <t>High yield steel reinforcement:-</t>
  </si>
  <si>
    <t>8-10 mm dia</t>
  </si>
  <si>
    <t>12-16 mm dia.</t>
  </si>
  <si>
    <t>20-25 mm dia.</t>
  </si>
  <si>
    <t>Hardcore filling</t>
  </si>
  <si>
    <t>Topsoil delivered to site</t>
  </si>
  <si>
    <t>Contractors Equipment</t>
  </si>
  <si>
    <t xml:space="preserve">Road vehicles:Lorries: </t>
  </si>
  <si>
    <t>Tipping :</t>
  </si>
  <si>
    <t>5t capacity</t>
  </si>
  <si>
    <t>10t capacity</t>
  </si>
  <si>
    <t xml:space="preserve"> Water tankers with pump and hoses:</t>
  </si>
  <si>
    <t>tracked including bull and angle dozer with ripper:</t>
  </si>
  <si>
    <t>Tractors:</t>
  </si>
  <si>
    <t>rubber tyred with trailer, 75 kw.</t>
  </si>
  <si>
    <t xml:space="preserve">    (i)  150 kw.</t>
  </si>
  <si>
    <t xml:space="preserve">    (ii)  200 kw</t>
  </si>
  <si>
    <t xml:space="preserve">    (iii)  250 kw.</t>
  </si>
  <si>
    <t>Rollers:</t>
  </si>
  <si>
    <t>vibratory, self, propelled, 1500 kg.</t>
  </si>
  <si>
    <t>Concrete mixers with weigh batchers and loading hoppers:</t>
  </si>
  <si>
    <t>Concrete vibrator, pneumatic with hoses:</t>
  </si>
  <si>
    <t xml:space="preserve">poker type, 50 mm </t>
  </si>
  <si>
    <t>shutter type</t>
  </si>
  <si>
    <t>Bar bending and shearing machines:</t>
  </si>
  <si>
    <t>bending:-</t>
  </si>
  <si>
    <t xml:space="preserve">     (1) hand operated.</t>
  </si>
  <si>
    <t xml:space="preserve">     (2) power operated.</t>
  </si>
  <si>
    <t>shearing:-</t>
  </si>
  <si>
    <t xml:space="preserve">     (1)  hand operated</t>
  </si>
  <si>
    <t xml:space="preserve">     (2)  power operated.</t>
  </si>
  <si>
    <t>Preamble:</t>
  </si>
  <si>
    <t>EARTHWORKS</t>
  </si>
  <si>
    <t>E324</t>
  </si>
  <si>
    <t>E334</t>
  </si>
  <si>
    <t>Disposal of Excavated Material</t>
  </si>
  <si>
    <t>E531</t>
  </si>
  <si>
    <t>Filling</t>
  </si>
  <si>
    <t>E615</t>
  </si>
  <si>
    <t>IN-SITU CONCRETE</t>
  </si>
  <si>
    <t>Provision of Concrete</t>
  </si>
  <si>
    <t>Grade C15</t>
  </si>
  <si>
    <t>F231</t>
  </si>
  <si>
    <t>10mm aggregate</t>
  </si>
  <si>
    <t>Carried to Collection</t>
  </si>
  <si>
    <t>Grade C20</t>
  </si>
  <si>
    <t>20mm aggregate</t>
  </si>
  <si>
    <t>Grade C25</t>
  </si>
  <si>
    <t>Placing Mass Concrete</t>
  </si>
  <si>
    <t>Blinding</t>
  </si>
  <si>
    <t>F511</t>
  </si>
  <si>
    <t>Thickness not exceeding 150mm</t>
  </si>
  <si>
    <t>Placing Reinforced Concrete</t>
  </si>
  <si>
    <t>Bases, Footings and Ground Slabs</t>
  </si>
  <si>
    <t>F622</t>
  </si>
  <si>
    <t>CONCRETE ANCILLARIES</t>
  </si>
  <si>
    <t>Formwork</t>
  </si>
  <si>
    <t>m</t>
  </si>
  <si>
    <t>G244</t>
  </si>
  <si>
    <t>Width exceeding 1.22m</t>
  </si>
  <si>
    <t>Reinforcement</t>
  </si>
  <si>
    <t>G524</t>
  </si>
  <si>
    <t>Joints</t>
  </si>
  <si>
    <t>G652</t>
  </si>
  <si>
    <t>PIPEWORK-FITTINGS AND VALVES</t>
  </si>
  <si>
    <t>J381.1</t>
  </si>
  <si>
    <t>Valves and Penstocks</t>
  </si>
  <si>
    <t>MISCELLANEOUS WORKS</t>
  </si>
  <si>
    <t>General Site Clearance</t>
  </si>
  <si>
    <t>D100</t>
  </si>
  <si>
    <t>Trees</t>
  </si>
  <si>
    <t>D210</t>
  </si>
  <si>
    <t>Girth 500 mm-1 m</t>
  </si>
  <si>
    <t>Stumps</t>
  </si>
  <si>
    <t>Remove and dispose of stumps of the following diameter; include for grabbing up the roots and backfilling the hole left with top soil</t>
  </si>
  <si>
    <t>D310</t>
  </si>
  <si>
    <t>Diameter 150-500 mm</t>
  </si>
  <si>
    <t>D320</t>
  </si>
  <si>
    <t>Diameter 500 mm -1 m</t>
  </si>
  <si>
    <t>Depth not exceeding 1.5m</t>
  </si>
  <si>
    <t>Bends</t>
  </si>
  <si>
    <t>J313.1</t>
  </si>
  <si>
    <t>J811</t>
  </si>
  <si>
    <t>K231.1</t>
  </si>
  <si>
    <t>Other pipework ancillaries</t>
  </si>
  <si>
    <t>L111</t>
  </si>
  <si>
    <t>DEMOLITION AND SITE CLEARANCE</t>
  </si>
  <si>
    <t>Cut and dispose of trees of the following girth; include removal of stump and backfilling the hole left with top soil</t>
  </si>
  <si>
    <t>D220</t>
  </si>
  <si>
    <t>Girth 1-2 m</t>
  </si>
  <si>
    <t>Topsoil</t>
  </si>
  <si>
    <t>E810</t>
  </si>
  <si>
    <t>PIPEWORK-PIPES</t>
  </si>
  <si>
    <t>I512.1</t>
  </si>
  <si>
    <t>I513.1</t>
  </si>
  <si>
    <t>I512.2</t>
  </si>
  <si>
    <t>I513.2</t>
  </si>
  <si>
    <t>J311</t>
  </si>
  <si>
    <t>200 mm ND</t>
  </si>
  <si>
    <t>J312.1</t>
  </si>
  <si>
    <t>300 mm ND</t>
  </si>
  <si>
    <t>J312.2</t>
  </si>
  <si>
    <t>250 mm ND</t>
  </si>
  <si>
    <t>J312.3</t>
  </si>
  <si>
    <t>J322.1</t>
  </si>
  <si>
    <t>J322.2</t>
  </si>
  <si>
    <t>J322.3</t>
  </si>
  <si>
    <t>J352.2</t>
  </si>
  <si>
    <t>PIPEWORK-MANHOLES AND PIPEWORK ANCILLARIES</t>
  </si>
  <si>
    <t>K231</t>
  </si>
  <si>
    <t>Gates</t>
  </si>
  <si>
    <t>G215</t>
  </si>
  <si>
    <t>J311.1</t>
  </si>
  <si>
    <t>150 mm ND</t>
  </si>
  <si>
    <t>J311.2</t>
  </si>
  <si>
    <t>J351.1</t>
  </si>
  <si>
    <t>J351.2</t>
  </si>
  <si>
    <t>J381.2</t>
  </si>
  <si>
    <t>J381.5</t>
  </si>
  <si>
    <t>J811.1</t>
  </si>
  <si>
    <t>J811.2</t>
  </si>
  <si>
    <t>J891.1</t>
  </si>
  <si>
    <t>J891.2</t>
  </si>
  <si>
    <t>J311.3</t>
  </si>
  <si>
    <t>J351.3</t>
  </si>
  <si>
    <t>J381.3</t>
  </si>
  <si>
    <t>J381.4</t>
  </si>
  <si>
    <t>J381.6</t>
  </si>
  <si>
    <t>J811.3</t>
  </si>
  <si>
    <t>Tapers</t>
  </si>
  <si>
    <t>J811.4</t>
  </si>
  <si>
    <t>BRICKWORK, BLOCKWORK AND MASONRY</t>
  </si>
  <si>
    <t>W153</t>
  </si>
  <si>
    <t>J991.1</t>
  </si>
  <si>
    <t>Width 0.4 - 1.22m</t>
  </si>
  <si>
    <t>Depth 1.5-2m</t>
  </si>
  <si>
    <t>E617</t>
  </si>
  <si>
    <t>F662</t>
  </si>
  <si>
    <t>G243</t>
  </si>
  <si>
    <t>Concrete Accessories</t>
  </si>
  <si>
    <t>G811</t>
  </si>
  <si>
    <t>PAINTING</t>
  </si>
  <si>
    <t>V333</t>
  </si>
  <si>
    <t>Emulsion Paint</t>
  </si>
  <si>
    <t>WATER PROOFING</t>
  </si>
  <si>
    <t>Rendering</t>
  </si>
  <si>
    <t>Roofing</t>
  </si>
  <si>
    <t>Protective Layers</t>
  </si>
  <si>
    <t>W421</t>
  </si>
  <si>
    <t>W441</t>
  </si>
  <si>
    <t>Windows</t>
  </si>
  <si>
    <t>Z321.1</t>
  </si>
  <si>
    <t>Doors</t>
  </si>
  <si>
    <t>Z313.1</t>
  </si>
  <si>
    <t>Z323.1</t>
  </si>
  <si>
    <t>Carried to Summary</t>
  </si>
  <si>
    <t>J311.4</t>
  </si>
  <si>
    <t>E523</t>
  </si>
  <si>
    <t>Surfaces inclined at an angle not exceeding 45 degrees to the horizontal</t>
  </si>
  <si>
    <t>E522</t>
  </si>
  <si>
    <t>E614</t>
  </si>
  <si>
    <t>Z313.2</t>
  </si>
  <si>
    <t>Excavation for foundations</t>
  </si>
  <si>
    <t>E323</t>
  </si>
  <si>
    <t>E532</t>
  </si>
  <si>
    <t>E647</t>
  </si>
  <si>
    <t>Ordinary Designed Mix Concrete</t>
  </si>
  <si>
    <t>Placing  Mass Concrete</t>
  </si>
  <si>
    <t>Rate Only</t>
  </si>
  <si>
    <t>Placing  Reinforced Concrete</t>
  </si>
  <si>
    <t>Formwork-Fair Finish</t>
  </si>
  <si>
    <t xml:space="preserve">Deformed High Yield Steel </t>
  </si>
  <si>
    <t>Steel Fabric</t>
  </si>
  <si>
    <t>U521.1</t>
  </si>
  <si>
    <t>U521.2</t>
  </si>
  <si>
    <t>Damp proof course of bitumen impregnated fabric to BS 6398 for the following wall thickness</t>
  </si>
  <si>
    <t>U582</t>
  </si>
  <si>
    <t>High Gloss</t>
  </si>
  <si>
    <t>Timber Surfaces</t>
  </si>
  <si>
    <t>V321</t>
  </si>
  <si>
    <t>Masonry</t>
  </si>
  <si>
    <t>V553</t>
  </si>
  <si>
    <t>Surfaces of walls inclined at an angle exceeding 60  degrees to the horizontal</t>
  </si>
  <si>
    <t>Z323.2</t>
  </si>
  <si>
    <t>Z321.2</t>
  </si>
  <si>
    <t>Z321.3</t>
  </si>
  <si>
    <t>Sand and Cement Screed</t>
  </si>
  <si>
    <t>Surfaces of floors inclined at an angle not exceeding 30 degrees to the horizontal</t>
  </si>
  <si>
    <t>Tiles</t>
  </si>
  <si>
    <t>Z423</t>
  </si>
  <si>
    <t>Z414</t>
  </si>
  <si>
    <t>Item</t>
  </si>
  <si>
    <t>sum</t>
  </si>
  <si>
    <t>Piped building services</t>
  </si>
  <si>
    <t>Carried to Grand Summary</t>
  </si>
  <si>
    <t>F132</t>
  </si>
  <si>
    <t>F142</t>
  </si>
  <si>
    <t>F611</t>
  </si>
  <si>
    <t>F762</t>
  </si>
  <si>
    <t>F752</t>
  </si>
  <si>
    <t>Item Nr.</t>
  </si>
  <si>
    <t>Description</t>
  </si>
  <si>
    <t>Unit</t>
  </si>
  <si>
    <t>Quantity</t>
  </si>
  <si>
    <t>Rate (USh)</t>
  </si>
  <si>
    <t>Amount (USh)</t>
  </si>
  <si>
    <t>Excavation Ancillaries</t>
  </si>
  <si>
    <t>PIPEWORK - PIPES</t>
  </si>
  <si>
    <t>PIPEWORK - MANHOLES AND PIPEWORK ANCILLARIES</t>
  </si>
  <si>
    <r>
      <t>Cross-sectional area 0.25 - 0.5 m</t>
    </r>
    <r>
      <rPr>
        <vertAlign val="superscript"/>
        <sz val="10"/>
        <rFont val="Arial"/>
        <family val="2"/>
      </rPr>
      <t>2</t>
    </r>
  </si>
  <si>
    <t>K492</t>
  </si>
  <si>
    <t>K493</t>
  </si>
  <si>
    <t>Summary Page</t>
  </si>
  <si>
    <t>General site clearance for pipe trench</t>
  </si>
  <si>
    <t>ha</t>
  </si>
  <si>
    <t>Not in trenches</t>
  </si>
  <si>
    <t>I411</t>
  </si>
  <si>
    <t>I431</t>
  </si>
  <si>
    <t>In trenches depths as follows:</t>
  </si>
  <si>
    <t>DN300 depth not exceeding 1.5m</t>
  </si>
  <si>
    <t>DN300; depth 1.5 - 2m</t>
  </si>
  <si>
    <t>uPVC pressure pipes to UNBS US 264: 2000 and DIN 8062 with integral rubber ring socket joints laid in trenches depth not exceeding 1.5m</t>
  </si>
  <si>
    <t>I512</t>
  </si>
  <si>
    <t>Socketed bends</t>
  </si>
  <si>
    <r>
      <t>DN300 x 11.25</t>
    </r>
    <r>
      <rPr>
        <vertAlign val="superscript"/>
        <sz val="10"/>
        <rFont val="Arial"/>
        <family val="2"/>
      </rPr>
      <t>o</t>
    </r>
    <r>
      <rPr>
        <sz val="10"/>
        <rFont val="Arial"/>
        <family val="2"/>
      </rPr>
      <t xml:space="preserve"> </t>
    </r>
  </si>
  <si>
    <r>
      <t>DN300 x 22.5</t>
    </r>
    <r>
      <rPr>
        <vertAlign val="superscript"/>
        <sz val="10"/>
        <rFont val="Arial"/>
        <family val="2"/>
      </rPr>
      <t>o</t>
    </r>
  </si>
  <si>
    <r>
      <t>DN300 x 45</t>
    </r>
    <r>
      <rPr>
        <vertAlign val="superscript"/>
        <sz val="10"/>
        <rFont val="Arial"/>
        <family val="2"/>
      </rPr>
      <t>o</t>
    </r>
  </si>
  <si>
    <t xml:space="preserve">nr </t>
  </si>
  <si>
    <t>All flanged tees; flanges to PN16</t>
  </si>
  <si>
    <t>J321</t>
  </si>
  <si>
    <t>Double socket tees with flanged branches; flanges to PN16</t>
  </si>
  <si>
    <t>J332</t>
  </si>
  <si>
    <t>DN200</t>
  </si>
  <si>
    <t>DN300</t>
  </si>
  <si>
    <t xml:space="preserve">Cast Iron gate valves to BS 5150 with PN 16 flanges to BS 4505; with T-key length not exceeding 1.5 m </t>
  </si>
  <si>
    <t>DN100</t>
  </si>
  <si>
    <t>Cast iron butterfly valve to BS EN 593 with actuator and PN16 flanges to BS EN 1092; T-key operated</t>
  </si>
  <si>
    <t>J861</t>
  </si>
  <si>
    <r>
      <t xml:space="preserve">DN50 x 3-stage anti-surge anti-shock air valve as manufactured by </t>
    </r>
    <r>
      <rPr>
        <i/>
        <sz val="10"/>
        <rFont val="Arial"/>
        <family val="2"/>
      </rPr>
      <t>Vent-o-Mat®</t>
    </r>
    <r>
      <rPr>
        <sz val="10"/>
        <rFont val="Arial"/>
        <family val="2"/>
      </rPr>
      <t xml:space="preserve"> complete with DN50 isolating valve</t>
    </r>
  </si>
  <si>
    <t>J891</t>
  </si>
  <si>
    <t>DN100 Circular Flap Valve at washouts; PN16 flanges</t>
  </si>
  <si>
    <t>Concrete Chambers; depth not exceeding 1.5m</t>
  </si>
  <si>
    <t>Washout chamber and cover complete</t>
  </si>
  <si>
    <t>K231.4</t>
  </si>
  <si>
    <t>Airvalve chamber and cover complete</t>
  </si>
  <si>
    <t>Stone-pitch lined trapezoidal ditches;</t>
  </si>
  <si>
    <r>
      <t>Cross-sectional area 1.5-2m</t>
    </r>
    <r>
      <rPr>
        <vertAlign val="superscript"/>
        <sz val="10"/>
        <rFont val="Arial"/>
        <family val="2"/>
      </rPr>
      <t>2</t>
    </r>
  </si>
  <si>
    <r>
      <t>Cross-sectional area 2-3m</t>
    </r>
    <r>
      <rPr>
        <vertAlign val="superscript"/>
        <sz val="10"/>
        <rFont val="Arial"/>
        <family val="2"/>
      </rPr>
      <t>2</t>
    </r>
  </si>
  <si>
    <t>K652</t>
  </si>
  <si>
    <t>Brick and blockwork walls</t>
  </si>
  <si>
    <t>K662</t>
  </si>
  <si>
    <t>Fences; barbed wire and chainlink</t>
  </si>
  <si>
    <t>Breaking up, temporary and permanent reinstatement inclusive of processing the necessary approvals from the relevant authorities</t>
  </si>
  <si>
    <t>K731.1</t>
  </si>
  <si>
    <t>K731.2</t>
  </si>
  <si>
    <t>K742</t>
  </si>
  <si>
    <t>Concrete paving slab walkways including kerbstones</t>
  </si>
  <si>
    <t>Reinstatement of land as directed by the Project Manager</t>
  </si>
  <si>
    <t>K752.1</t>
  </si>
  <si>
    <t>Re-grassing</t>
  </si>
  <si>
    <t>K752.2</t>
  </si>
  <si>
    <t xml:space="preserve">Planting trees </t>
  </si>
  <si>
    <t>Stone-pitched lined drains</t>
  </si>
  <si>
    <t>K799</t>
  </si>
  <si>
    <t>Concrete-lined drains</t>
  </si>
  <si>
    <t>K820.1</t>
  </si>
  <si>
    <t>Marker posts</t>
  </si>
  <si>
    <t>K820.2</t>
  </si>
  <si>
    <t>Pipe markers</t>
  </si>
  <si>
    <t>K899.1</t>
  </si>
  <si>
    <t>PIPEWORK - SUPPORTS AND PROTECTION, ANCILLARIES TO LAYING AND EXCAVATION</t>
  </si>
  <si>
    <t>Extras to excavation and backfilling; excavation of rock</t>
  </si>
  <si>
    <t>In pipe trenches</t>
  </si>
  <si>
    <r>
      <t>m</t>
    </r>
    <r>
      <rPr>
        <vertAlign val="superscript"/>
        <sz val="10"/>
        <rFont val="Arial"/>
        <family val="2"/>
      </rPr>
      <t>3</t>
    </r>
  </si>
  <si>
    <t>L121</t>
  </si>
  <si>
    <t>In chambers</t>
  </si>
  <si>
    <t xml:space="preserve">Imported granular material </t>
  </si>
  <si>
    <t>Class 20/20 mass concrete thrust blocks</t>
  </si>
  <si>
    <t>L731</t>
  </si>
  <si>
    <r>
      <t>Volume 0.2-0.5m</t>
    </r>
    <r>
      <rPr>
        <vertAlign val="superscript"/>
        <sz val="10"/>
        <rFont val="Arial"/>
        <family val="2"/>
      </rPr>
      <t>3</t>
    </r>
  </si>
  <si>
    <t>L741</t>
  </si>
  <si>
    <r>
      <t>Volume 0.5-1m</t>
    </r>
    <r>
      <rPr>
        <vertAlign val="superscript"/>
        <sz val="10"/>
        <rFont val="Arial"/>
        <family val="2"/>
      </rPr>
      <t>3</t>
    </r>
  </si>
  <si>
    <t>L753.1</t>
  </si>
  <si>
    <r>
      <t>Volume 1 - 2m</t>
    </r>
    <r>
      <rPr>
        <vertAlign val="superscript"/>
        <sz val="10"/>
        <rFont val="Arial"/>
        <family val="2"/>
      </rPr>
      <t>3</t>
    </r>
  </si>
  <si>
    <t>TOTAL AMOUNT(Ushs)</t>
  </si>
  <si>
    <t>GENERAL</t>
  </si>
  <si>
    <t>General Items</t>
  </si>
  <si>
    <t>Dayworks</t>
  </si>
  <si>
    <t>WORKS ITEMS</t>
  </si>
  <si>
    <t>A110</t>
  </si>
  <si>
    <t xml:space="preserve">Performance security </t>
  </si>
  <si>
    <t>A120.1</t>
  </si>
  <si>
    <t xml:space="preserve">Insurance of the Works </t>
  </si>
  <si>
    <t>A120.2</t>
  </si>
  <si>
    <t>A120.3</t>
  </si>
  <si>
    <t xml:space="preserve">Insurance of Contractors Equipment </t>
  </si>
  <si>
    <t>A120.4</t>
  </si>
  <si>
    <t>Workmen's Compensation</t>
  </si>
  <si>
    <t>Services for the Project Manager's staff</t>
  </si>
  <si>
    <t>Transport vehicles as specified</t>
  </si>
  <si>
    <t>A221.4</t>
  </si>
  <si>
    <t xml:space="preserve">Communication System </t>
  </si>
  <si>
    <t>A222.1</t>
  </si>
  <si>
    <t>Establish communication system</t>
  </si>
  <si>
    <t>A222.2</t>
  </si>
  <si>
    <t>Maintenance of the communication system</t>
  </si>
  <si>
    <t>Surveying Equipment</t>
  </si>
  <si>
    <t xml:space="preserve">Provision of surveying equipment </t>
  </si>
  <si>
    <t>Attendance upon the Project Manager's staff</t>
  </si>
  <si>
    <t>A241</t>
  </si>
  <si>
    <t xml:space="preserve">Provide services of drivers </t>
  </si>
  <si>
    <t>A242</t>
  </si>
  <si>
    <t>Provide services of chainmen</t>
  </si>
  <si>
    <t>Testing of Materials</t>
  </si>
  <si>
    <t>Pipes at Uganda Bureau of Standards</t>
  </si>
  <si>
    <t>Concrete cubes at Ministry of Works Central Laboratories</t>
  </si>
  <si>
    <t>Testing of the Works</t>
  </si>
  <si>
    <t>Pipeline pressure testing</t>
  </si>
  <si>
    <t>A260.3</t>
  </si>
  <si>
    <t>Water Tightness testing  of tanks</t>
  </si>
  <si>
    <t>A260.4</t>
  </si>
  <si>
    <t>Testing and certification of mechanical and electrical systems</t>
  </si>
  <si>
    <t>Temporary Works</t>
  </si>
  <si>
    <t>A277</t>
  </si>
  <si>
    <t xml:space="preserve">De-watering; Allow for work in water affected areas, including all temporary works, pumping, protection, access, etc to ensure the works are completed as specified; include removal of facilities. </t>
  </si>
  <si>
    <t>Site Sign Boards as follows</t>
  </si>
  <si>
    <t xml:space="preserve">Establishment </t>
  </si>
  <si>
    <t>wk</t>
  </si>
  <si>
    <t>A279.3</t>
  </si>
  <si>
    <t>Removal on completion</t>
  </si>
  <si>
    <t>Surveys of Pipeline Routes as specified</t>
  </si>
  <si>
    <t>A299.1</t>
  </si>
  <si>
    <t>Weather Records as specified</t>
  </si>
  <si>
    <t>Weather Records</t>
  </si>
  <si>
    <t>Record Drawings</t>
  </si>
  <si>
    <t>A299.3</t>
  </si>
  <si>
    <t>Production of As-Built Record drawings to Project Manager's approval</t>
  </si>
  <si>
    <t>A299.4</t>
  </si>
  <si>
    <t>Production of Operating Manuals to Project Manager's approval</t>
  </si>
  <si>
    <t>A299.5</t>
  </si>
  <si>
    <t>A420.1</t>
  </si>
  <si>
    <t>A999</t>
  </si>
  <si>
    <t>%</t>
  </si>
  <si>
    <t>Method-Related Charges</t>
  </si>
  <si>
    <t>Method-related charges, if any, may be inserted by the Tenderer in accordance with Section 7 of CESMM4.</t>
  </si>
  <si>
    <t>Fixed</t>
  </si>
  <si>
    <t>A310</t>
  </si>
  <si>
    <t>Mobilisation on site</t>
  </si>
  <si>
    <t>A311</t>
  </si>
  <si>
    <t>Demobilise on completion of the Works</t>
  </si>
  <si>
    <t>A312</t>
  </si>
  <si>
    <t>Supply and/or erect Contractor's site offices, stores and workshop</t>
  </si>
  <si>
    <t>A314</t>
  </si>
  <si>
    <t>Remove Contractor's site facilities on completion of the Works</t>
  </si>
  <si>
    <t>Variable</t>
  </si>
  <si>
    <t>A329</t>
  </si>
  <si>
    <t>Maintain Contractor's site offices, including all services</t>
  </si>
  <si>
    <t>A371</t>
  </si>
  <si>
    <t>Contractors Superintendance of Works</t>
  </si>
  <si>
    <t xml:space="preserve"> </t>
  </si>
  <si>
    <t>BILL NO. 1   -  GENERAL ITEMS</t>
  </si>
  <si>
    <t>Page 1 of 4</t>
  </si>
  <si>
    <t>Page 2 of 4</t>
  </si>
  <si>
    <t>Page 3 of 4</t>
  </si>
  <si>
    <t>Page 4 of 4</t>
  </si>
  <si>
    <t>Road vehicles:Pick-up,1.5t.</t>
  </si>
  <si>
    <t xml:space="preserve">The works under this bill are covered under the Particular Specifications. </t>
  </si>
  <si>
    <t>D110</t>
  </si>
  <si>
    <t>General site clearance for office premises</t>
  </si>
  <si>
    <r>
      <t>m</t>
    </r>
    <r>
      <rPr>
        <vertAlign val="superscript"/>
        <sz val="11"/>
        <color rgb="FF000000"/>
        <rFont val="Arial"/>
        <family val="2"/>
      </rPr>
      <t>2</t>
    </r>
  </si>
  <si>
    <t>Cut and dispose of trees of the following girths; include removal of stump and backfilling the hole left with top soil</t>
  </si>
  <si>
    <t>E310</t>
  </si>
  <si>
    <t>Strip top soil, depth not exceeding 0.15 m for site</t>
  </si>
  <si>
    <t>Ordinary Soil</t>
  </si>
  <si>
    <t>Excavation for foundations in material other than topsoil,rock or artificial hard material,commencing surface is the formation level</t>
  </si>
  <si>
    <t>E322</t>
  </si>
  <si>
    <t>Depth  0.25-0.5m</t>
  </si>
  <si>
    <t>Depth  0.5-1m</t>
  </si>
  <si>
    <t>Rock</t>
  </si>
  <si>
    <t>Excavation for foundations in rock,commencing surface is the exposed surface of the rock</t>
  </si>
  <si>
    <t>E333</t>
  </si>
  <si>
    <t>Depth  0.5 - 1.0 m</t>
  </si>
  <si>
    <t>Preparation</t>
  </si>
  <si>
    <t>Preparation of excavated surfaces for whole structure in the following materials</t>
  </si>
  <si>
    <t>Material other than topsoil,rock,or artificial hard material inclined at an angle not exceeding 45 degrees to the horizontal</t>
  </si>
  <si>
    <t>Rock surfaces inclined at an angle not exceeding 45 degrees to the horizontal</t>
  </si>
  <si>
    <t>Disposal of excavated material to fill sites as specified and as directed by the Engineer</t>
  </si>
  <si>
    <t>Material other than topsoil,rock,or artificial hard material</t>
  </si>
  <si>
    <t>E533</t>
  </si>
  <si>
    <t>Anti-termite Treatment</t>
  </si>
  <si>
    <t>E597</t>
  </si>
  <si>
    <t>Apply approved anti-termite treatment to surfaces of hardcore blinding, sides and bottoms of foundation excavations to the manufacturer's instructions</t>
  </si>
  <si>
    <t>Filling to structures by methods specified and to depths as shown in the drawings with the following materials</t>
  </si>
  <si>
    <t>Selected imported granular material other than topsoil, rock or artificial hard material to office area and compacted to 98% MOD AASHTO</t>
  </si>
  <si>
    <t>E645</t>
  </si>
  <si>
    <t xml:space="preserve">50mm thick bed of approved imported sand blinding on top of hardcore fill well spread, levelled, rammed and consolidated  to the Engineer's satisfaction </t>
  </si>
  <si>
    <t xml:space="preserve">300mm thick bed of approved imported hardcore well spread, levelled, rammed and consolidated on stabilized ground to the Engineer's satisfaction </t>
  </si>
  <si>
    <t>Trimming</t>
  </si>
  <si>
    <t>Trimming of surfaces filled with material other than topsoil, rock or artificial hard material, for the following types of work surfaces</t>
  </si>
  <si>
    <t>E712</t>
  </si>
  <si>
    <t>Trimming of surfaces filled with rock for the following types of work surfaces</t>
  </si>
  <si>
    <t>E713</t>
  </si>
  <si>
    <t>Landscaping</t>
  </si>
  <si>
    <t>Turfing for lawns inside fenced off compound; include filling with excavated topsoil, levelling and the preparation of the surfaces. Include the planting of water friendly trees as recommended by the Engineer</t>
  </si>
  <si>
    <t>IN SITU CONCRETE</t>
  </si>
  <si>
    <t>Designed mix, grade C20 concrete, to BS 5328, with ordinary portland cement to BS 12, aggregate to BS882, for the following aggregate sizes</t>
  </si>
  <si>
    <t>Designed mix, grade C25 concrete, to BS 5328, with ordinary portland cement to BS 12, aggregate to BS882, for the following aggregate sizes</t>
  </si>
  <si>
    <t>Placing mass concrete, for strip foundations, grade C20, of the following thickness</t>
  </si>
  <si>
    <t>Thickness 150-300mm</t>
  </si>
  <si>
    <t>Beams</t>
  </si>
  <si>
    <t>Placing reinforced concrete, grade C25, for ring beam of the following cross-sectional area</t>
  </si>
  <si>
    <r>
      <t>Cross-sectional area 0.03 - 0.1 m</t>
    </r>
    <r>
      <rPr>
        <vertAlign val="superscript"/>
        <sz val="11"/>
        <color rgb="FF000000"/>
        <rFont val="Arial"/>
        <family val="2"/>
      </rPr>
      <t>2</t>
    </r>
  </si>
  <si>
    <t>Fair Finish Plane Horizontal</t>
  </si>
  <si>
    <t>Plane fair finish horizontal formwork to office block of the following width</t>
  </si>
  <si>
    <t>G213</t>
  </si>
  <si>
    <t>Width 0.2 - 0.4m</t>
  </si>
  <si>
    <t>G214</t>
  </si>
  <si>
    <t>Fair Finish Plane Vertical</t>
  </si>
  <si>
    <t>Plane fair finish vertical formwork of the following width</t>
  </si>
  <si>
    <t>G241</t>
  </si>
  <si>
    <t>Width not exceeding 0.15m</t>
  </si>
  <si>
    <t>Deformed High Yield Steel Bars</t>
  </si>
  <si>
    <t>High yield square twisted or ribbed bars to BS4449  and of the following sizes</t>
  </si>
  <si>
    <t>G525</t>
  </si>
  <si>
    <t>Nominal size, 6 - 16mm</t>
  </si>
  <si>
    <t>High tensile steel fabric reinforcement to BS 4483, fabric reference A252, cast in concrete slab with minimum 200mm end side laps, and of the following mass</t>
  </si>
  <si>
    <t>G564</t>
  </si>
  <si>
    <t>Nominal mass 4-5 kg/m²</t>
  </si>
  <si>
    <t>Finishing of Top Surfaces</t>
  </si>
  <si>
    <t>Finishing of top surfaces by the following methods</t>
  </si>
  <si>
    <t>Class U2 wood float finish to top of floor of office block</t>
  </si>
  <si>
    <t>G812</t>
  </si>
  <si>
    <t>Steel float finish</t>
  </si>
  <si>
    <t>ROADS AND PAVINGS</t>
  </si>
  <si>
    <t>Road Base and Wearing Course</t>
  </si>
  <si>
    <t>Shape road surface and parking area by medium grading to camber and crossfall with a motor grader</t>
  </si>
  <si>
    <t>R111</t>
  </si>
  <si>
    <t>Depth not exceeding 200 mm</t>
  </si>
  <si>
    <t>Provide, transport up to site, spread, shape, stabilise and compact to atleast 95% MDD AASHTO approved gravel material for flexible base and wearing course, of the following thickness</t>
  </si>
  <si>
    <t>R112</t>
  </si>
  <si>
    <t>Depth 150-300 mm</t>
  </si>
  <si>
    <r>
      <t>m</t>
    </r>
    <r>
      <rPr>
        <vertAlign val="superscript"/>
        <sz val="11"/>
        <color rgb="FF000000"/>
        <rFont val="Arial"/>
        <family val="2"/>
      </rPr>
      <t>3</t>
    </r>
  </si>
  <si>
    <t>Kerbs</t>
  </si>
  <si>
    <t>Construct Kerbs of pre-cast concrete to BS 7263 of cross section area 0.05-0.1 m² to the following alignment</t>
  </si>
  <si>
    <t>R711</t>
  </si>
  <si>
    <t>Straight or curved to a radius exceeding 12 m</t>
  </si>
  <si>
    <t>R712</t>
  </si>
  <si>
    <t>To a radius not exceeding 12 m</t>
  </si>
  <si>
    <t>Walkways</t>
  </si>
  <si>
    <t>R911</t>
  </si>
  <si>
    <t>Concrete (C20) paved walkway in 600 x 600 x 50mm thick sections; include sand bedding, earthworks, jointing and concrete edge protection</t>
  </si>
  <si>
    <t>BRICKWORK &amp; MASONRY</t>
  </si>
  <si>
    <t>Dense concrete blockwork to BS 7263, jointed with ordinary 1:5 cement mortar, hoop irons every three courses, including 1:4 cement plaster to both faces complete, as detailed in the drawings, for walls of the following thickness</t>
  </si>
  <si>
    <t>150 mm thick</t>
  </si>
  <si>
    <t>230 mm thick</t>
  </si>
  <si>
    <t>Permanent Vents</t>
  </si>
  <si>
    <t>U589</t>
  </si>
  <si>
    <t>150 - 230 mm thick</t>
  </si>
  <si>
    <t>External quality weather guard paint, two coats, to the following timber surfaces; include surface preparation and undercoat</t>
  </si>
  <si>
    <t>Upper surfaces of fascia board inclined at an angle not exceeding 30 degrees to the horizontal</t>
  </si>
  <si>
    <t>External quality weather guard paint, two coats, to the following smooth concrete surfaces; include surface preparation and under coat as specified</t>
  </si>
  <si>
    <t>V363</t>
  </si>
  <si>
    <t>Surfaces of walls inclined at an angle exceeding 60 degrees to the horizontal</t>
  </si>
  <si>
    <t>Internal quality vinyl silk paint, two coats, to the following smooth concrete surfaces; include surface preparation as specified</t>
  </si>
  <si>
    <t>V563</t>
  </si>
  <si>
    <t>Surfaces to walls inclined at an angle exceeding 60 degrees to the horizontal in ordinary cement mortar</t>
  </si>
  <si>
    <t>W322</t>
  </si>
  <si>
    <t>Construct roofing, complete as in the drawings and as specified; include tie beams, purlins, rafters, struts, wall plate, fascia board and all roofing timber, Kiln fired clay roofing tiles; including ridge caps for pitched trussed roof. and 112mm uPVC rain water guttering and DN 80 drainage pipes to the Engineer's satisfaction.</t>
  </si>
  <si>
    <t>Flexible Sheeting</t>
  </si>
  <si>
    <t>Flexible polyethylene sheeting, gauge 1000, or similar approved, laid with 300mm overlaps at joints, to the surface of sand blinded hardcore fill</t>
  </si>
  <si>
    <t>W421.1</t>
  </si>
  <si>
    <t>Surfaces of blinding hardcore inclined at an angle not exceeding 30 degrees to the horizontal</t>
  </si>
  <si>
    <t>Damp proof course of Hessian based bitumen impregnated fabric to BS 6398 bedded on 1:4 cement and sand mortar with 150mm overlaps at joints; for the following wall</t>
  </si>
  <si>
    <t>W421.2</t>
  </si>
  <si>
    <t>Sand and cement screed of 1:3 cement sand mortar, applied to concrete floors, 25 mm thick, prepared and applied as specified, and finished with a steel float</t>
  </si>
  <si>
    <t>Fences</t>
  </si>
  <si>
    <t>X135</t>
  </si>
  <si>
    <t>Concrete post and chainlink wire fence complete as shown on drawings; height  2 - 2.5 m</t>
  </si>
  <si>
    <t>X235</t>
  </si>
  <si>
    <t>Metal field gate; width 3 - 4 m double leaf with personnel-access gate 1.0m wide</t>
  </si>
  <si>
    <t>X399</t>
  </si>
  <si>
    <t>Drain to splash apron around building as specified and shown on drawings</t>
  </si>
  <si>
    <t>Site Works</t>
  </si>
  <si>
    <t>X999.1</t>
  </si>
  <si>
    <t>Water supply connection to the Office block</t>
  </si>
  <si>
    <t>X999.2</t>
  </si>
  <si>
    <t xml:space="preserve">Sanitary drainage system comprising in situ concrete manholes, OD160 PVC drain pipes, in situ concrete septic tank including manhole covers together with rock-filled soak-pit all as detailed on the drawings </t>
  </si>
  <si>
    <t>SIMPLE BUILDING WORKS INCIDENTAL TO CIVIL ENGINEERING WORKS</t>
  </si>
  <si>
    <t>Z119</t>
  </si>
  <si>
    <t>Supply and install expanded metal and plastered ceiling nailed to brandering made from sawn treated Cyprus or other similar grade and approved timber in roof structure; complete including 3 coats of matt emulsion paint and 600 x 600mm hardwood access trap door</t>
  </si>
  <si>
    <t>Windows, doors and glazing</t>
  </si>
  <si>
    <t>Timber solid panel hardwood doors include frame, all ironmongery, varnishing and locking arrangements with a permanent vent of 200mm</t>
  </si>
  <si>
    <t xml:space="preserve">Single leaf  size 2.4 x 0.9m </t>
  </si>
  <si>
    <t xml:space="preserve">Double leaf size 2.4 x 0.8m wide </t>
  </si>
  <si>
    <t>Steel frame glazed window include frame, burglar proofing, glazing and all iron mongery with louvered permanent vent of 200mm as follows</t>
  </si>
  <si>
    <t>Casement window 1.2m x 1.2m clear opening</t>
  </si>
  <si>
    <t xml:space="preserve">Casement window 0.6 x 0.8m clear opening </t>
  </si>
  <si>
    <t>Mild steel permanent vent overall size 800mm x 300mm high comprising 50 x 50 x 2mm angle section steel framing and 75 x 2mm thick mild steel louvres welded to frame</t>
  </si>
  <si>
    <t>Single leaf steel casement door including frame, burglar proofing, glazing and all iron mongery and locks with louvered permanent vent of 200mm</t>
  </si>
  <si>
    <t>Door 2.4 x 1.5m wide clear opening; full glazing</t>
  </si>
  <si>
    <t>Door 2.4 x 1.2m wide clear opening; full glazing</t>
  </si>
  <si>
    <t xml:space="preserve">Door 2.4 x 0.9m wide; half steel plate and half glazed </t>
  </si>
  <si>
    <t>Surface finishes</t>
  </si>
  <si>
    <t xml:space="preserve">Cement plaster </t>
  </si>
  <si>
    <t>Z413</t>
  </si>
  <si>
    <t xml:space="preserve">To walls </t>
  </si>
  <si>
    <t>To ceiling and eaves soffit on expanded metal and timber frame including cornices</t>
  </si>
  <si>
    <r>
      <t>m</t>
    </r>
    <r>
      <rPr>
        <vertAlign val="superscript"/>
        <sz val="11"/>
        <rFont val="Arial"/>
        <family val="2"/>
      </rPr>
      <t>2</t>
    </r>
  </si>
  <si>
    <t>Z421</t>
  </si>
  <si>
    <t>Floor tiles to washrooms</t>
  </si>
  <si>
    <t>Walls tiles in washrooms</t>
  </si>
  <si>
    <t>Z519.1</t>
  </si>
  <si>
    <t xml:space="preserve">Water supply to all sanitary appliances and fittings within building including pipes and fittings </t>
  </si>
  <si>
    <t>Z519.2</t>
  </si>
  <si>
    <t>Washwater drainage system from all sanitary appliances and fittings complete to first manhole including vent pipes</t>
  </si>
  <si>
    <t>Z539.1</t>
  </si>
  <si>
    <t>Wash hand basin complete</t>
  </si>
  <si>
    <t>Z539.2</t>
  </si>
  <si>
    <t xml:space="preserve">Water Closet complete </t>
  </si>
  <si>
    <t>Cabled building servcies</t>
  </si>
  <si>
    <t>Z799.1</t>
  </si>
  <si>
    <t>Electrical distribution system within building complete including lights, sockets, switches, fittings, fixtures and miniature circuit breakers</t>
  </si>
  <si>
    <t>Z799.2</t>
  </si>
  <si>
    <t>Electrical earthing system to building</t>
  </si>
  <si>
    <t>Supply of Office Furniture and Equipment</t>
  </si>
  <si>
    <t>Z999</t>
  </si>
  <si>
    <t>Collection, Page 1/9</t>
  </si>
  <si>
    <t>Collection, Page 2/9</t>
  </si>
  <si>
    <t>Collection, Page 3/9</t>
  </si>
  <si>
    <t>Collection, Page 4/9</t>
  </si>
  <si>
    <t>Collection, Page 5/9</t>
  </si>
  <si>
    <t>Collection, Page 6/9</t>
  </si>
  <si>
    <t>Collection, Page 7/9</t>
  </si>
  <si>
    <t>Collection, Page 8/9</t>
  </si>
  <si>
    <t>General site clearance for toilet</t>
  </si>
  <si>
    <t>Strip top soil, depth not exceeding 0.15 for toilet foundation</t>
  </si>
  <si>
    <t>Excavation for foundations in material other than topsoil,rock or artificial hard material, commencing surface is the formation level</t>
  </si>
  <si>
    <t>Depth not exceeding 0.5m</t>
  </si>
  <si>
    <t>Depth  0.5 - 1 m</t>
  </si>
  <si>
    <t>Depth  1 - 2 m</t>
  </si>
  <si>
    <t>E325</t>
  </si>
  <si>
    <t>Depth  2 - 5 m</t>
  </si>
  <si>
    <t>E335</t>
  </si>
  <si>
    <t>Trimming of excavated surfaces for whole structure in the following materials</t>
  </si>
  <si>
    <t>E512</t>
  </si>
  <si>
    <t>E513</t>
  </si>
  <si>
    <t>Disposal of excavated material to approved sites as directed by the Engineer</t>
  </si>
  <si>
    <t xml:space="preserve">Filling </t>
  </si>
  <si>
    <t>Structures</t>
  </si>
  <si>
    <t>Filling to Structures by methods specified and to depths as shown in the drawings with the following materials</t>
  </si>
  <si>
    <t>Selected excavated material other than topsoil, rock or artificial hard material</t>
  </si>
  <si>
    <t>Imported rock of size and grading as specified; include sand blinding on top</t>
  </si>
  <si>
    <t>E830</t>
  </si>
  <si>
    <t>Turfing for lawns around toilet block; include filling with excavated topsoil and the preparation of the surfaces</t>
  </si>
  <si>
    <t>Designed mix, grade C15 concrete, to BS 5328, with ordinary portland cement to BS 12, aggregate to BS882, for the following aggregate sizes</t>
  </si>
  <si>
    <t>F241</t>
  </si>
  <si>
    <t>Placing blinding concrete, for footings, grade C15, of the following thickness</t>
  </si>
  <si>
    <t>F522.1</t>
  </si>
  <si>
    <t>Placing mass concrete C25, for ground slab and ramp base of the following thickness</t>
  </si>
  <si>
    <t>F522.2</t>
  </si>
  <si>
    <t>Placing reinforced concrete C25, for footings of the following thickness</t>
  </si>
  <si>
    <t>Placing reinforced concrete, grade C25, for beams of the following cross-sectional area</t>
  </si>
  <si>
    <r>
      <t>Cross-sectional area 0.03 - 0.1 m</t>
    </r>
    <r>
      <rPr>
        <vertAlign val="superscript"/>
        <sz val="10"/>
        <rFont val="Arial"/>
        <family val="2"/>
      </rPr>
      <t>2</t>
    </r>
  </si>
  <si>
    <t>Plane fair finish horizontal formwork of the following width</t>
  </si>
  <si>
    <t>High yield ribbed bars to BS 4449  and of the following sizes</t>
  </si>
  <si>
    <t>Nominal size, 6-16mm</t>
  </si>
  <si>
    <t>Steel fabric reinforcement to BS4483, fabric reference A142, in concrete floor slab with minimum 200mm end side laps, and of the following mass</t>
  </si>
  <si>
    <t>G563</t>
  </si>
  <si>
    <t>Nominal mass 2-3 kg/m²</t>
  </si>
  <si>
    <t>Finishing of top surfaces</t>
  </si>
  <si>
    <t>Class U3 steel trowel finish</t>
  </si>
  <si>
    <t>Burnt Clay Brickwork</t>
  </si>
  <si>
    <t>Solid burnt clay brickwork to BS 3921, jointed with ordinary 1:4 cement mortar, hoop irons every three courses, and of the following thicknesses</t>
  </si>
  <si>
    <t>U511.1</t>
  </si>
  <si>
    <t>200 mm thick</t>
  </si>
  <si>
    <t>U511.2</t>
  </si>
  <si>
    <t>Burnt clay pompei grill brickwork vents, jointed with ordinary 1:4 cement mortar, hoop irons every three courses, as detailed in the drawings of the following sizes</t>
  </si>
  <si>
    <t>U511.3</t>
  </si>
  <si>
    <t>100 mm thick</t>
  </si>
  <si>
    <t>External quality weather guard paint, two coats, to the following timber surfaces; include surface preparation and undercoat as specified</t>
  </si>
  <si>
    <t>External quality weather guard paint, two coats, to the following smooth concrete surfaces; include surface preparation and undercoat as specified</t>
  </si>
  <si>
    <t>Internal quality vinyl silk paint, two coats, to the following smooth concrete surfaces; include surface preparation and undercoat as specified</t>
  </si>
  <si>
    <t>Damp Proofing</t>
  </si>
  <si>
    <t>Rendering of wall surfaces to walls inclined at an angle exceeding 60 degrees to the horizontal in 1:3 ordinary cement mortar finished with a wood float</t>
  </si>
  <si>
    <t>Ceramic Tiles</t>
  </si>
  <si>
    <t>W173</t>
  </si>
  <si>
    <t>White ceramic wall tiles to internal faces of walls</t>
  </si>
  <si>
    <t>Flexible polyethylene sheeting, gauge 1000, or similar approved, laid to the surface of sand blinded hardcore fill</t>
  </si>
  <si>
    <t>Structural</t>
  </si>
  <si>
    <t>Supply and fix approved solid hardwood doors with three coats of polyurethane varnish on general surfaces of door as described; 50mm two panel framed door comprising 50 x 100mm stiles, top, middle and bottom rails all grooved and with both panels filled with 30 x 100mm vertical tongued and grooved battens with rubber door stops, all iron mongery and locking arrangements of the following sizes</t>
  </si>
  <si>
    <t>Single leaf door overall size 800mm x 2100mm (W x H)</t>
  </si>
  <si>
    <t>Supply and fix the following mild steel grill doors to the Engineers' details constructed from 75 x 50 x 2mm hollow steel sections primed with red oxide paint, painted with three coats of high gloss paint; complete with all necessary iron mongery and accessories</t>
  </si>
  <si>
    <t>Single leaf door overall size 1000 x 2100mm high</t>
  </si>
  <si>
    <t>Vault Access Slabs</t>
  </si>
  <si>
    <t>Supply and Install pre-fabricated concrete slabs 120mm thick, inclusive of the squat pit and leg placements and of the following dimensions</t>
  </si>
  <si>
    <t>1200mm x 1400mm (W x L)</t>
  </si>
  <si>
    <t>Supply and complete installation of corrosion proof manhole access covers 500mm x 650mm complete as specified including lifting hooks</t>
  </si>
  <si>
    <t>Construct roofing, complete as in the drawings and as specified; include tie beams, purlins, rafters, struts, wall plate, facia board, all roofing timber, gauge 28 blue prepainted GCI sheeting and ridges to the Engineer's satisfaction.</t>
  </si>
  <si>
    <t>Building Finishes</t>
  </si>
  <si>
    <t>Supply and fix a 450 x 800mm granite "Project Label Plate" to detail</t>
  </si>
  <si>
    <t>Supply ND 25mm GI pipe toilet grab rail for the disabled toilet complete with all fittings and ancillaries including anchoring into the floor and wall to the Engineers approval and details</t>
  </si>
  <si>
    <t>Supply and Install OD 110 mm uPVC PN 6 vent pipe, complete with Tee, wire gauze fly screens and all ancillaries</t>
  </si>
  <si>
    <t>Building finishes including; constructing 20x100mm high 1:3 cement-sand skirting,  700mm wide C20 concrete splash apron; supply and installation of 5no. toilet paper holders, complete to the specifications and as directed by the Engineer</t>
  </si>
  <si>
    <t xml:space="preserve">Supply and fix squating satopans in all stances </t>
  </si>
  <si>
    <t xml:space="preserve">Supply and fix seating satopan in the disabled </t>
  </si>
  <si>
    <t>Water and Drainage</t>
  </si>
  <si>
    <t>Construct Urinal facility complete with floor trap, domical removable cast iron grating, gulley trap and including OD 110 uPVC PN 6 drainage pipework to soak away pit</t>
  </si>
  <si>
    <r>
      <t>SUPPLY AND FIX Washalots comprising 3m long x 110mm diameter BLUE HDPE pipe; 3No. 110 x 170 x 6mm PE plate; 10No. stainless steel outlet with strainer at 300mm centers; 3No. 50mm diameter GI stand pipe with metal lugs cast into mass concrete C20 (20mm aggregate) including soap holder; 3No. 150mm dia x 5mm stainless steel flexible clamps; allow for all the neccessary fixing accessories</t>
    </r>
    <r>
      <rPr>
        <b/>
        <i/>
        <sz val="10"/>
        <rFont val="Arial"/>
        <family val="2"/>
      </rPr>
      <t xml:space="preserve"> (Prices should include connection to the water supply system with 20mm HDPE pipe complete with all accessories)</t>
    </r>
  </si>
  <si>
    <t>Excavate and construct 1500mm top/bottom diameter x 2.0m deep soak pit complete including filling with hardcore, covering with 2 layers of gauge 1000 polyethylene sheet</t>
  </si>
  <si>
    <t>Supply and place pre-painted smooth wooden squat covers complete with lifting handles to the approval of the engineer</t>
  </si>
  <si>
    <t>PROVISIONAL SUMS</t>
  </si>
  <si>
    <t>Electrical Installation</t>
  </si>
  <si>
    <t xml:space="preserve">Allow for electric power connection to the toilet block including processing a customer account with UMEME </t>
  </si>
  <si>
    <t>Supply and Install 3No. security lights with all respective electricals; i.e. MCB, copper cables, earthing protection,etc, complete with all accessories as specified and directed by the Engineer</t>
  </si>
  <si>
    <t>Allow for construction of an incinerator attached to the toilet, complete with a Chimney, access doors, steel grating, all as shown in the drawings and as directed by the Engineer. Include appropriate fireproofing and insulation to protect combustible elements of the building</t>
  </si>
  <si>
    <t>Class U2 wood float finish to top of floor of toilet</t>
  </si>
  <si>
    <t>Terrazzo floor finish</t>
  </si>
  <si>
    <t>'Surfaces of floors, skirtings and splash aprons</t>
  </si>
  <si>
    <t>800mm x 2100mm (W x H) split into equal bottom and top leafs each leaf with respective iron mongery, locking and wall stay arrangements</t>
  </si>
  <si>
    <t>Double leaf door overall size 1750mm x 2100mm (W x H)</t>
  </si>
  <si>
    <t>Construct roofing, complete as in the drawings and as specified; include tie beams, purlins, rafters, struts, wall plate, facia board, metal lathe ceiling and eaves, and all roofing timber, gauge 28 blue prepainted GCI sheeting and ridges to the Engineer's satisfaction.</t>
  </si>
  <si>
    <t>Supply and fix a 450 x 800mm granite "Project Label Plate" to detail as directed by the Engineer</t>
  </si>
  <si>
    <t>Building finishes including; constructing 20x100mm high 1:3 cement-sand skirting, 700mm wide C20 concrete splash apron; supply and installation of 10no. toilet paper holders, installation of floor drains with associated pipework and fitting s connected to soak pit, complete to the specifications and as directed by the Engineer</t>
  </si>
  <si>
    <t>Supply and install 1 no. wooden worktop 1800x400x20mm thick and 3 no. wooden shelves 4000x600x20mm thick made from solid hard wood timber and finished with formica or medium density fibre boards (MDF), include beading, brackets, support structures; complete to the specifications and as directed by the Engineer</t>
  </si>
  <si>
    <r>
      <t>Supply and erect 2000 litre (2m</t>
    </r>
    <r>
      <rPr>
        <vertAlign val="superscript"/>
        <sz val="10"/>
        <rFont val="Arial"/>
        <family val="2"/>
      </rPr>
      <t>3</t>
    </r>
    <r>
      <rPr>
        <sz val="10"/>
        <rFont val="Arial"/>
        <family val="2"/>
      </rPr>
      <t>) high level and 500 litre low level Polyethylene tanks as Polytank, elevated from 2m up to 4m above ground level on a mild steel 80mm steel sectional painted tower or equivalent, complete with access ladders and platforms, including all PN 10 GI/PPR pipework, fittings, gate valves, ball float valve, rain water gutters to low level tank and connection to all water closets, urinal and hand washing facilities in toilet block</t>
    </r>
  </si>
  <si>
    <t>Supply materials  and install service line connection including all all PN 10 GI/PPR/HDPE plumbing pipe work, fittings and ancillaries from the distribution main to the overhead water tank</t>
  </si>
  <si>
    <t>Construct Urinal facility with perforated DN 20 PPR/GI water pipework, valves, fittings, floor trap, domical removable cast iron grating, gulley trap</t>
  </si>
  <si>
    <t>Provide materials and construct a hand washing facility complete with wash hand basins, DN 13/20 GI/PPR plumbing pipework, uPVC drainage pipework, all fittings, gulley and bottle traps, valves, 13mm diameter chromium plated pillar taps, waste outlet gratings, all accessories, including single low level wash hand basin for disabled person's usage; as per specifications and drawings and to the Engineer's approval</t>
  </si>
  <si>
    <t>Excavate and construct standard manholes in 200mm thick blockwork, internal depth not exceeding 1.0m, bonded in concrete mortar(1:5) and rendered internally with concrete mortar (1:4), concrete benching, complete with and including CI frame and cover, and interconnecting OD 110mm pvc drain pipes to toilet block</t>
  </si>
  <si>
    <t>Supply and Install OD 110 mm uPVC PN 6 drainage pipework to BS 4660, complete with spigot and socket joints, all fittings; from toilet block to Septic Tank and Soak Pit</t>
  </si>
  <si>
    <r>
      <t>Excavate and construct Septic Tank of effective capacity 18m</t>
    </r>
    <r>
      <rPr>
        <vertAlign val="superscript"/>
        <sz val="10"/>
        <rFont val="Arial"/>
        <family val="2"/>
      </rPr>
      <t>3</t>
    </r>
    <r>
      <rPr>
        <sz val="10"/>
        <rFont val="Arial"/>
        <family val="2"/>
      </rPr>
      <t xml:space="preserve"> in blockwork and reinforced concrete, rendered smooth inside complete with inlet and outlet manholes benching, heavy duty cast iron manhole covers</t>
    </r>
  </si>
  <si>
    <t>Supply and install squatting type low level water closet suite complete with WC pan, heavy duty cistern complete with anti-vandal cage, flush pipe, connected to nearest manhole; all to the Engineer's satisfaction</t>
  </si>
  <si>
    <t>Supply and install seat type low level water closet suite complete with WC pan, heavy duty cistern, flush pipe complete with anti-vandal cage, connected to nearest manhole; all to the Engineer's satisfaction</t>
  </si>
  <si>
    <t>Supply and Install all respective electricals for building lighting; i.e. MCB, metal clad switches, lights, 3core XLPE/SWA/PVC Copper cables, concealed conduits, lights, earthing protection,etc, complete with all accessories as specified and directed by the Engineer</t>
  </si>
  <si>
    <t>Public Sanitation Waterborne Toilet</t>
  </si>
  <si>
    <r>
      <t>0.25 m</t>
    </r>
    <r>
      <rPr>
        <vertAlign val="superscript"/>
        <sz val="10"/>
        <rFont val="Arial"/>
        <family val="2"/>
      </rPr>
      <t>3</t>
    </r>
    <r>
      <rPr>
        <sz val="10"/>
        <rFont val="Arial"/>
        <family val="2"/>
      </rPr>
      <t xml:space="preserve"> bucket.</t>
    </r>
  </si>
  <si>
    <r>
      <t>0.5m</t>
    </r>
    <r>
      <rPr>
        <vertAlign val="superscript"/>
        <sz val="10"/>
        <rFont val="Arial"/>
        <family val="2"/>
      </rPr>
      <t>3</t>
    </r>
    <r>
      <rPr>
        <sz val="10"/>
        <rFont val="Arial"/>
        <family val="2"/>
      </rPr>
      <t xml:space="preserve"> bucket.</t>
    </r>
  </si>
  <si>
    <r>
      <t>1.0m</t>
    </r>
    <r>
      <rPr>
        <vertAlign val="superscript"/>
        <sz val="10"/>
        <rFont val="Arial"/>
        <family val="2"/>
      </rPr>
      <t xml:space="preserve">3 </t>
    </r>
    <r>
      <rPr>
        <sz val="10"/>
        <rFont val="Arial"/>
        <family val="2"/>
      </rPr>
      <t>bucket.</t>
    </r>
  </si>
  <si>
    <t>Maintenance of site sign-boards until the issue of the Taking-Over of the Whole of the Works</t>
  </si>
  <si>
    <t>Contractor's charges and profits associated with administration of items A420.1 thru A420.10 (NOT TO EXCEED 10%)</t>
  </si>
  <si>
    <t xml:space="preserve">Hydrated lime for building </t>
  </si>
  <si>
    <t>Steel reinforcement fabric reference:A193</t>
  </si>
  <si>
    <t>Steel reinforcement fabric reference:A252</t>
  </si>
  <si>
    <t>Concrete blocks for building, 225 mm thick</t>
  </si>
  <si>
    <t>Selected burnt clay bricks for building; size 230 x 115 x 115mm</t>
  </si>
  <si>
    <t>Flat - 5t capacity</t>
  </si>
  <si>
    <t>Flat - 10t capacity</t>
  </si>
  <si>
    <t>Excavator, face shovel or dragline:</t>
  </si>
  <si>
    <t>300 litre capacity.</t>
  </si>
  <si>
    <t>400 litre capacity.</t>
  </si>
  <si>
    <t>2,500  litre capacity.</t>
  </si>
  <si>
    <t>5,000 litre capacity.</t>
  </si>
  <si>
    <t>Air compressor, mobile with 5m hose and steels with:</t>
  </si>
  <si>
    <t>2 breakers.</t>
  </si>
  <si>
    <t>1 breker.</t>
  </si>
  <si>
    <t>DW 1.1</t>
  </si>
  <si>
    <t>DW 1.2</t>
  </si>
  <si>
    <t>DW 1.3</t>
  </si>
  <si>
    <t>DW 1.4</t>
  </si>
  <si>
    <t>DW 1.5</t>
  </si>
  <si>
    <t>DW 1.6</t>
  </si>
  <si>
    <t>DW 1.7</t>
  </si>
  <si>
    <t>DW 2.1</t>
  </si>
  <si>
    <t>DW 2.2</t>
  </si>
  <si>
    <t>DW 2.3</t>
  </si>
  <si>
    <t>DW 2.4</t>
  </si>
  <si>
    <t>DW 2.5</t>
  </si>
  <si>
    <t>DW 2.6</t>
  </si>
  <si>
    <t>DW 2.7</t>
  </si>
  <si>
    <t>DW 2.8</t>
  </si>
  <si>
    <t>DW 2.9</t>
  </si>
  <si>
    <t>DW 2.10</t>
  </si>
  <si>
    <t>DW 2.11</t>
  </si>
  <si>
    <t>DW 2.12</t>
  </si>
  <si>
    <t>DW 2.13</t>
  </si>
  <si>
    <t>DW 2.14</t>
  </si>
  <si>
    <t>DW 2.15</t>
  </si>
  <si>
    <t>DW 2.16</t>
  </si>
  <si>
    <t>DW 2.17</t>
  </si>
  <si>
    <t>DW 2.18</t>
  </si>
  <si>
    <t>DW 2.19</t>
  </si>
  <si>
    <t>DW 3.1</t>
  </si>
  <si>
    <t>DW 3.2</t>
  </si>
  <si>
    <t>DW 3.3</t>
  </si>
  <si>
    <t>DW 3.4</t>
  </si>
  <si>
    <t>DW 3.5</t>
  </si>
  <si>
    <t>DW 3.6</t>
  </si>
  <si>
    <t>DW 3.7</t>
  </si>
  <si>
    <t>DW 3.8</t>
  </si>
  <si>
    <t>DW 3.9</t>
  </si>
  <si>
    <t>DW 3.10</t>
  </si>
  <si>
    <t>DW 3.11</t>
  </si>
  <si>
    <t>DW 3.12</t>
  </si>
  <si>
    <t>DW 3.13</t>
  </si>
  <si>
    <t>DW 3.14</t>
  </si>
  <si>
    <t>DW 3.15</t>
  </si>
  <si>
    <t>DW 3.16</t>
  </si>
  <si>
    <t>DW 3.17</t>
  </si>
  <si>
    <t>DW 3.18</t>
  </si>
  <si>
    <t>DW 3.20</t>
  </si>
  <si>
    <t>DW 3.21</t>
  </si>
  <si>
    <t>DW 3.22</t>
  </si>
  <si>
    <t>DW 3.23</t>
  </si>
  <si>
    <t>L810</t>
  </si>
  <si>
    <t>Height not exceeding 1 m</t>
  </si>
  <si>
    <t>L820</t>
  </si>
  <si>
    <t>L830</t>
  </si>
  <si>
    <t>Height 1- 1.5m</t>
  </si>
  <si>
    <t>Height 1.5 - 2m</t>
  </si>
  <si>
    <t>STRUCTURAL METALWORK</t>
  </si>
  <si>
    <t>M999.1</t>
  </si>
  <si>
    <t>Fabrication and erection of rolled steel section pipe bridge  including all earthworks, reinforced concrete abuttments and anchoraging complete as shown on drawings to the following spans.</t>
  </si>
  <si>
    <t>Span not exceeding 10m</t>
  </si>
  <si>
    <t>M999.2</t>
  </si>
  <si>
    <t>M999.3</t>
  </si>
  <si>
    <t>M999.4</t>
  </si>
  <si>
    <t>M999.5</t>
  </si>
  <si>
    <t>Span 10 -15m</t>
  </si>
  <si>
    <t>Span 15 - 20m</t>
  </si>
  <si>
    <t>Span 20 - 25m</t>
  </si>
  <si>
    <t>M999.6</t>
  </si>
  <si>
    <t>M999.7</t>
  </si>
  <si>
    <t>M999.8</t>
  </si>
  <si>
    <t>Span 30 - 35m</t>
  </si>
  <si>
    <t>Span 35 - 40m</t>
  </si>
  <si>
    <t>Span 40 - 50m</t>
  </si>
  <si>
    <t>excavator with a hydraulic hammer</t>
  </si>
  <si>
    <t>DW 3.19</t>
  </si>
  <si>
    <t>DW 3.24</t>
  </si>
  <si>
    <t>K231.2</t>
  </si>
  <si>
    <t>Supply and fix the following mild steel windows toetails constructed from standard steel sections primed with red oxide paint, painted with three coats of high gloss paint; complete with all necessary iron mongery, stays, plugging and fixing to wall</t>
  </si>
  <si>
    <t>Top hung double leaf hinged windows overall size 2000 x 1000mm high comprising of 3mm thick mild steel panes welded on a 25x25x3mm thick angle frame painted colour blue</t>
  </si>
  <si>
    <t>Fired clay vent bricks to BS 7263, jointed with ordinary 1:5 cement mortar above door and window openings, including plastic gauze mosquito mesh sandwiched on a GI coffee tray mesh, for walls of the following thickness</t>
  </si>
  <si>
    <t>U111.1</t>
  </si>
  <si>
    <t>U111.2</t>
  </si>
  <si>
    <t>U111.3</t>
  </si>
  <si>
    <t>W113</t>
  </si>
  <si>
    <t>200 mm wide</t>
  </si>
  <si>
    <t>F122</t>
  </si>
  <si>
    <t>Placing mass concrete C20, for ground slab and ramp base of the following thickness</t>
  </si>
  <si>
    <t>F722</t>
  </si>
  <si>
    <t>F742</t>
  </si>
  <si>
    <t>K251</t>
  </si>
  <si>
    <t>I712.1</t>
  </si>
  <si>
    <t>I712.2</t>
  </si>
  <si>
    <t>I712.3</t>
  </si>
  <si>
    <t>I712.4</t>
  </si>
  <si>
    <t>I712.5</t>
  </si>
  <si>
    <t>I712.6</t>
  </si>
  <si>
    <t>I712.8</t>
  </si>
  <si>
    <t>J351.4</t>
  </si>
  <si>
    <t>J631.1</t>
  </si>
  <si>
    <t>J631.2</t>
  </si>
  <si>
    <t>J631.3</t>
  </si>
  <si>
    <t>J631.4</t>
  </si>
  <si>
    <t>J691.1</t>
  </si>
  <si>
    <t>J691.2</t>
  </si>
  <si>
    <t>J691.3</t>
  </si>
  <si>
    <t>L541</t>
  </si>
  <si>
    <t>I512.3</t>
  </si>
  <si>
    <t>I513.3</t>
  </si>
  <si>
    <t>Washout outfall structures complete as Dwg. ALA-ORA_SD_005</t>
  </si>
  <si>
    <t>Surrounds as Dwg ALA-ORA_SD_010</t>
  </si>
  <si>
    <t>General site clearance for works</t>
  </si>
  <si>
    <t>Excavation for foundations;  commencing surface is the stripped ground level</t>
  </si>
  <si>
    <t>Excavation of rock; commencing surface is the stripped ground level</t>
  </si>
  <si>
    <t>Disposal to satisfaction of Project Manager</t>
  </si>
  <si>
    <t>Excavated Material</t>
  </si>
  <si>
    <t>To structures; selected excavated material</t>
  </si>
  <si>
    <t>E631</t>
  </si>
  <si>
    <t>General; excavated topsoil</t>
  </si>
  <si>
    <t>Preparation of the surfaces and planting of approved lawn grass</t>
  </si>
  <si>
    <t>Designed mix to BS EN 1992, with ordinary Portland cement to UNBS US 310:2002, aggregate to BS 882, for the following mixes</t>
  </si>
  <si>
    <t xml:space="preserve">Strength C12/15, 20mm aggregate </t>
  </si>
  <si>
    <t>F141</t>
  </si>
  <si>
    <t>Strength C20/25, 10mm aggregate</t>
  </si>
  <si>
    <t>F172</t>
  </si>
  <si>
    <t>Strength C30/37, 10mm aggregate</t>
  </si>
  <si>
    <t>Thickness 75mm</t>
  </si>
  <si>
    <t>Bases</t>
  </si>
  <si>
    <t>Concrete tank base; thickness 300mm</t>
  </si>
  <si>
    <t>F724</t>
  </si>
  <si>
    <t>Steel tank bases; thickness 500-750 mm</t>
  </si>
  <si>
    <t>Walls</t>
  </si>
  <si>
    <t>F743</t>
  </si>
  <si>
    <t>Concrete tank wall; thickness 350mm</t>
  </si>
  <si>
    <t>Columns and piers</t>
  </si>
  <si>
    <t>Concrete columns 0.09m2 cross-sectional area</t>
  </si>
  <si>
    <t>F754</t>
  </si>
  <si>
    <t>Tank support piers; 0.56m2 cross-section area</t>
  </si>
  <si>
    <t>G315</t>
  </si>
  <si>
    <t>Class S3; plane horizontal width exceeding 1.2m</t>
  </si>
  <si>
    <t>G343</t>
  </si>
  <si>
    <t>Class S2 finish; Plane vertical width 0.3 m</t>
  </si>
  <si>
    <t>For components of constant cross-section</t>
  </si>
  <si>
    <t>Class S3 finish</t>
  </si>
  <si>
    <t>G381</t>
  </si>
  <si>
    <t>G382.1</t>
  </si>
  <si>
    <t>G383.1</t>
  </si>
  <si>
    <t>Class S2 finish</t>
  </si>
  <si>
    <t>G382.2</t>
  </si>
  <si>
    <t>G529</t>
  </si>
  <si>
    <t>High yield ribbed cold formed bars to BS EN 1992 and EN 10080; characteristic strength 500 MPa;  nominal size 8 -16mm</t>
  </si>
  <si>
    <t>G621</t>
  </si>
  <si>
    <t>Sliding joint between wall and roof; width 0.35 m</t>
  </si>
  <si>
    <t xml:space="preserve">Plastic waterstops of PVC to BS 903; width 300 mm </t>
  </si>
  <si>
    <t>G813</t>
  </si>
  <si>
    <t>Class U3 to concrete tank floor, stub columns and stub walls</t>
  </si>
  <si>
    <t>Ductile iron pipe fittings to BS EN 545; PN16 flanges to BS 4504; cement mortar lined and epoxy coated</t>
  </si>
  <si>
    <t>Not in trench</t>
  </si>
  <si>
    <t>I321.1</t>
  </si>
  <si>
    <t>DN250</t>
  </si>
  <si>
    <t>In trench depth not exceeding 1.5m</t>
  </si>
  <si>
    <t>uPVC pressure pipes to BS 3505, with flexible joints to BS 4346 all to PN16,  laid in trench to depth not exceeding 1.5m for the following pipe sizes</t>
  </si>
  <si>
    <t>uPVC drain pipes to BS 5481, with flexible joints to BS 4346 or BS 6209, laid in trench to depth not exceeding 1.5m for the following pipe sizes</t>
  </si>
  <si>
    <t>I522</t>
  </si>
  <si>
    <t>OD300 mm</t>
  </si>
  <si>
    <t>PIPEWORK - FITTINGS AND VALVES</t>
  </si>
  <si>
    <r>
      <t>Flanged 90</t>
    </r>
    <r>
      <rPr>
        <i/>
        <vertAlign val="superscript"/>
        <sz val="10"/>
        <rFont val="Arial"/>
        <family val="2"/>
      </rPr>
      <t>o</t>
    </r>
    <r>
      <rPr>
        <i/>
        <sz val="10"/>
        <rFont val="Arial"/>
        <family val="2"/>
      </rPr>
      <t xml:space="preserve"> bends</t>
    </r>
  </si>
  <si>
    <t>DN200 duckfoot</t>
  </si>
  <si>
    <t>Flanged tees</t>
  </si>
  <si>
    <t>DN250 x 200</t>
  </si>
  <si>
    <t>Stepped couplings; DI to PVC</t>
  </si>
  <si>
    <t>DN100/ OD110</t>
  </si>
  <si>
    <t>DN200/ OD225</t>
  </si>
  <si>
    <t>Flange Adaptors; maxi type</t>
  </si>
  <si>
    <t>DN150</t>
  </si>
  <si>
    <t>Straight specials; double flanged pipe - pipe lengths to be confirmed BEFORE placing of orders</t>
  </si>
  <si>
    <t>Cast Iron gate valves to BS 5150 with PN 16 flanges to BS 4505; hand operated</t>
  </si>
  <si>
    <t>Bulk Flow Meter complete with strainers</t>
  </si>
  <si>
    <t xml:space="preserve">Woltman-type dry dial water meter as specified including pipe fittings, strainer and  valves and  as shown in drawings </t>
  </si>
  <si>
    <t>J991.2</t>
  </si>
  <si>
    <t>In-situ Concrete chambers</t>
  </si>
  <si>
    <t>Bulk meter chamber  including cover and access</t>
  </si>
  <si>
    <t xml:space="preserve">2 x 2 x 1.5m deep </t>
  </si>
  <si>
    <t>K231.3</t>
  </si>
  <si>
    <t>Washout Outfall structure as shown on drawings</t>
  </si>
  <si>
    <t>Valve surface box for DN 100 - DN 300 valves,  with lockable cover; depth not exceeding 1.5m</t>
  </si>
  <si>
    <t>K453</t>
  </si>
  <si>
    <r>
      <t>Grouted stone pitched lined rectangular section drain; cross section area 0.5-0.75m</t>
    </r>
    <r>
      <rPr>
        <vertAlign val="superscript"/>
        <sz val="10"/>
        <rFont val="Arial"/>
        <family val="2"/>
      </rPr>
      <t>2</t>
    </r>
  </si>
  <si>
    <t>MISCELLANEOUS METAL WORK</t>
  </si>
  <si>
    <t>Cold Pressed Sectional Steel tanks of 1.22m plates to BS 1564 Type 2 complete with external flanges, cover and raised inlet, all as specified and as shown on drawings including internal pipe fittings. Support tower measured separately.</t>
  </si>
  <si>
    <t>Road Base and wearing course</t>
  </si>
  <si>
    <t>Shape road surface and parking area by grading to camber and crossfall with a motor grader</t>
  </si>
  <si>
    <t>Depth 250-300 mm</t>
  </si>
  <si>
    <t>100x100mm Concrete post of C25 concrete and wire galvanised wire chain link fence of gauge 10 to BS 1722, with triple row of barbed wire on top, anchored into blockwork dwarf wall as per drawings, height 2-2.5 m</t>
  </si>
  <si>
    <t>Metal vehicular access gate 3m wide complete with 1m side pedestrain entry gate all anchored in C25 reinforced concrete columns and pad foundations, painted to Project Manager's approval</t>
  </si>
  <si>
    <t>General site clearance for pipe route</t>
  </si>
  <si>
    <t>OD160 to PN 10</t>
  </si>
  <si>
    <t>OD160 to PN 16</t>
  </si>
  <si>
    <t>J451.1</t>
  </si>
  <si>
    <t>J451.2</t>
  </si>
  <si>
    <t>DN125</t>
  </si>
  <si>
    <t>J451.4</t>
  </si>
  <si>
    <t>Steel pipe fittings; flanges to PN 16; in trenches not exceeding 1.5 m</t>
  </si>
  <si>
    <t>Viking Johnson Flanged adaptors as Aquafast to PN10</t>
  </si>
  <si>
    <t>OD63</t>
  </si>
  <si>
    <t>OD75</t>
  </si>
  <si>
    <t>OD90</t>
  </si>
  <si>
    <t>OD110</t>
  </si>
  <si>
    <t>OD125</t>
  </si>
  <si>
    <t>OD160</t>
  </si>
  <si>
    <t>OD200</t>
  </si>
  <si>
    <t>J621.1</t>
  </si>
  <si>
    <t>J621.2</t>
  </si>
  <si>
    <t>J621.3</t>
  </si>
  <si>
    <t>J621.4</t>
  </si>
  <si>
    <t>Reducing coupler</t>
  </si>
  <si>
    <t>OD63 x 50</t>
  </si>
  <si>
    <t>OD50</t>
  </si>
  <si>
    <t xml:space="preserve">Cast Iron gate valves to BS EN 1171 with PN 16 flanges to BS 4505; with T-key length not exceeding 1.5 m </t>
  </si>
  <si>
    <t>Circular Flap Valve to washouts; PN 10 flanges</t>
  </si>
  <si>
    <t>Fire hydrants to BS 750 Type 2</t>
  </si>
  <si>
    <t>In situ Concrete Chambers; depth not exceeding 1.5 m</t>
  </si>
  <si>
    <t>Washout chamber as shown on drawings</t>
  </si>
  <si>
    <t>Washout outfall structure as shown on drawings</t>
  </si>
  <si>
    <t xml:space="preserve">Valve surface box as shown on drawings, complete </t>
  </si>
  <si>
    <t>Stone-pitched trapezoidal ditches</t>
  </si>
  <si>
    <r>
      <t>Cross-sectional area 0.5 - 0.75 m</t>
    </r>
    <r>
      <rPr>
        <vertAlign val="superscript"/>
        <sz val="10"/>
        <rFont val="Arial"/>
        <family val="2"/>
      </rPr>
      <t>2</t>
    </r>
  </si>
  <si>
    <t>Crossings; pipe not exceeding 300 mm</t>
  </si>
  <si>
    <t>K611</t>
  </si>
  <si>
    <t>Streams; width 1 - 3 m</t>
  </si>
  <si>
    <t>K641</t>
  </si>
  <si>
    <t>Hedges</t>
  </si>
  <si>
    <t>K661</t>
  </si>
  <si>
    <t>Breaking up, temporary and permanent reinstatement; pipe not exceeding 300 mm</t>
  </si>
  <si>
    <t>Gravel roads</t>
  </si>
  <si>
    <t>Double seal bitumen surfaced roads</t>
  </si>
  <si>
    <t>K799.1</t>
  </si>
  <si>
    <t xml:space="preserve">Mass concrete </t>
  </si>
  <si>
    <t>K799.2</t>
  </si>
  <si>
    <t>Marker Posts to Washouts</t>
  </si>
  <si>
    <t>Pipe Marker Posts</t>
  </si>
  <si>
    <t>PIPEWORK-SUPPORTS AND PROTECTION, ANCILLARIES TO LAYING AND EXCAVATION</t>
  </si>
  <si>
    <t>Extras to excavation and backfilling</t>
  </si>
  <si>
    <t>Excavation of rock in pipe trenches</t>
  </si>
  <si>
    <t>L118</t>
  </si>
  <si>
    <t>Excavation of natural material below Final Surface and backfilling with imported granular material in pipe trenches</t>
  </si>
  <si>
    <t>Surrounds; pipe not exceeding 200 mm</t>
  </si>
  <si>
    <t>L531</t>
  </si>
  <si>
    <t>Imported granular material</t>
  </si>
  <si>
    <t>Mass concrete</t>
  </si>
  <si>
    <t>Mass Concrete C15 Thrust Blocks; pipe bore not exceeding 200mm</t>
  </si>
  <si>
    <t>L721</t>
  </si>
  <si>
    <t xml:space="preserve">Volume  0.1 - 0.2 m³ </t>
  </si>
  <si>
    <t>Steel pipe sleeves to PVC/HPDE pipes</t>
  </si>
  <si>
    <t>L991.1</t>
  </si>
  <si>
    <t>L991.2</t>
  </si>
  <si>
    <t>High density polyethylene pipes to UNBS US 482: 2003 and DIN 8074 laid in trench; depth not exceeding 1.5 m; rate to include selected excavated backfill</t>
  </si>
  <si>
    <t>OD63, PN 10</t>
  </si>
  <si>
    <t>OD50, PN 10</t>
  </si>
  <si>
    <t>OD40, PN 10</t>
  </si>
  <si>
    <t>OD32, PN 10</t>
  </si>
  <si>
    <t>OD25, PN 16, service pipes</t>
  </si>
  <si>
    <t>OD20, PN 16, service pipes</t>
  </si>
  <si>
    <t>Equal elbows</t>
  </si>
  <si>
    <t>J611.1</t>
  </si>
  <si>
    <t>J611.2</t>
  </si>
  <si>
    <t>J611.3</t>
  </si>
  <si>
    <t>OD40</t>
  </si>
  <si>
    <t>J611.4</t>
  </si>
  <si>
    <t>OD32</t>
  </si>
  <si>
    <t>Equal tees</t>
  </si>
  <si>
    <t>OD50 x 40</t>
  </si>
  <si>
    <t>OD40 x 32</t>
  </si>
  <si>
    <t>OD32 x 25</t>
  </si>
  <si>
    <t>End caps</t>
  </si>
  <si>
    <t xml:space="preserve">Service connections </t>
  </si>
  <si>
    <t>K861.1</t>
  </si>
  <si>
    <t>K861.3</t>
  </si>
  <si>
    <t>K861.4</t>
  </si>
  <si>
    <t>K861.5</t>
  </si>
  <si>
    <t>K861.6</t>
  </si>
  <si>
    <t>K861.7</t>
  </si>
  <si>
    <t>K861.8</t>
  </si>
  <si>
    <t>DN25 (¾") connection to the following mains comprising saddle clamp and screwdown swivel ferrule with compression outlet for HDPE complete [PROVISIONAL ITEMS]</t>
  </si>
  <si>
    <t>K861.10</t>
  </si>
  <si>
    <t>K861.12</t>
  </si>
  <si>
    <t>K861.13</t>
  </si>
  <si>
    <t>K861.14</t>
  </si>
  <si>
    <t>K861.15</t>
  </si>
  <si>
    <t>K861.16</t>
  </si>
  <si>
    <t>Water supply installations as detailed on drawings</t>
  </si>
  <si>
    <t>K899.2</t>
  </si>
  <si>
    <r>
      <t xml:space="preserve">Double tap Stand Post complete as drawing </t>
    </r>
    <r>
      <rPr>
        <sz val="10"/>
        <rFont val="Arial"/>
        <family val="2"/>
      </rPr>
      <t xml:space="preserve">including galvanized iron pipe and fittings, brass stop cock, lockable steel meter protection box, taps and domestic water meter, concrete headwall and slab with rock-filled soak-pit </t>
    </r>
  </si>
  <si>
    <t>The works under this bill are covered under the Particular Specifications. The relevant drawings are the DRAWING ALA-ORA_SAN_001, series (including references made there-in to other drawings)</t>
  </si>
  <si>
    <t>Placing blinding concrete, for slab footings, grade C15, of the following thickness</t>
  </si>
  <si>
    <t>Allow for electric power connection to the toilet block limited to MK boxes and bulb holders</t>
  </si>
  <si>
    <t>Placing mass concrete C20, for vault and ground slab of the following thickness</t>
  </si>
  <si>
    <t>Bases, Footings and  Slabs</t>
  </si>
  <si>
    <t>Placing reinforced concrete C25, for suspended slab and footings of the following thickness</t>
  </si>
  <si>
    <t>The works under this bill are covered under the Particular Specifications. The relevant drawings are the DRAWING ALA-ORA_SAN_002, series (including references made there-in to other drawings)</t>
  </si>
  <si>
    <t>The works under this bill are covered under the Particular Specifications. The relevant drawings are the DRAWING ALA-ORA_SAN_003, series (including references made there-in to other drawings)</t>
  </si>
  <si>
    <t>DN300 support above ground</t>
  </si>
  <si>
    <t xml:space="preserve">Rate Only </t>
  </si>
  <si>
    <t>Steel pipe fittings to BS EN 545; in trenches depth not exceeding 1.5 m</t>
  </si>
  <si>
    <r>
      <t>DN100 x 90</t>
    </r>
    <r>
      <rPr>
        <vertAlign val="superscript"/>
        <sz val="10"/>
        <rFont val="Arial"/>
        <family val="2"/>
      </rPr>
      <t>o</t>
    </r>
    <r>
      <rPr>
        <sz val="10"/>
        <rFont val="Arial"/>
        <family val="2"/>
      </rPr>
      <t xml:space="preserve"> Duckfoot</t>
    </r>
  </si>
  <si>
    <r>
      <t>DN300 x 90</t>
    </r>
    <r>
      <rPr>
        <vertAlign val="superscript"/>
        <sz val="10"/>
        <rFont val="Arial"/>
        <family val="2"/>
      </rPr>
      <t>o</t>
    </r>
  </si>
  <si>
    <t>J843</t>
  </si>
  <si>
    <t>Gravel roads; maximum pipe size DN300</t>
  </si>
  <si>
    <t>Bitumen surfaced roads; maximum pipe size DN300</t>
  </si>
  <si>
    <t>J451.3</t>
  </si>
  <si>
    <t>DN200 pipe sleeve</t>
  </si>
  <si>
    <t>OD90, PN 10</t>
  </si>
  <si>
    <t>OD75, PN 10</t>
  </si>
  <si>
    <t>I712.7</t>
  </si>
  <si>
    <t>Span 25 -30m</t>
  </si>
  <si>
    <t>X599.1</t>
  </si>
  <si>
    <t>X599.2</t>
  </si>
  <si>
    <t>X599.3</t>
  </si>
  <si>
    <t>X599.4</t>
  </si>
  <si>
    <t>X599.5</t>
  </si>
  <si>
    <t>X599.6</t>
  </si>
  <si>
    <t>X599.7</t>
  </si>
  <si>
    <t>X599.8</t>
  </si>
  <si>
    <t>X599.9</t>
  </si>
  <si>
    <t>Placing mass concrete C20, for suspended slab and ramp base of the following thickness</t>
  </si>
  <si>
    <t>X599.10</t>
  </si>
  <si>
    <t>X599.11</t>
  </si>
  <si>
    <t>X599.12</t>
  </si>
  <si>
    <t>X599.13</t>
  </si>
  <si>
    <t>X599.14</t>
  </si>
  <si>
    <t>X599.15</t>
  </si>
  <si>
    <t>X599.16</t>
  </si>
  <si>
    <t>X599.17</t>
  </si>
  <si>
    <t>X599.18</t>
  </si>
  <si>
    <t>X599.19</t>
  </si>
  <si>
    <t xml:space="preserve">Allow for profits and overheads on Item No. Electrical Installation </t>
  </si>
  <si>
    <t>230 mm wide</t>
  </si>
  <si>
    <t>Collection, Page 1 of 3</t>
  </si>
  <si>
    <t>Collection, Page 2 of 3</t>
  </si>
  <si>
    <t>Office Furniture and Equipment as Particular Specification Clause 2.1.31  (items to be handed over at Taking-Over of the Completed Works)</t>
  </si>
  <si>
    <t>Page 1 of 7</t>
  </si>
  <si>
    <t>Page 2 of 7</t>
  </si>
  <si>
    <t>Page 3 of 7</t>
  </si>
  <si>
    <t>Page 4 of 7</t>
  </si>
  <si>
    <t>Page 5 of 7</t>
  </si>
  <si>
    <t>Page 6 of 7</t>
  </si>
  <si>
    <t>X599.20</t>
  </si>
  <si>
    <t>X599.21</t>
  </si>
  <si>
    <t>X599.22</t>
  </si>
  <si>
    <t>X599.23</t>
  </si>
  <si>
    <t>manual, 250 kg</t>
  </si>
  <si>
    <t>DW 3.25</t>
  </si>
  <si>
    <t>Mobile electricity generating sets, 240v, 1 ph, 50 Hz:</t>
  </si>
  <si>
    <t>5 kvA</t>
  </si>
  <si>
    <t>10 kvA</t>
  </si>
  <si>
    <t>DW 3.26</t>
  </si>
  <si>
    <t>DW 3.27</t>
  </si>
  <si>
    <t>Dewatering Pumps with motor and 5m suction, 3m delivery hose</t>
  </si>
  <si>
    <t>Norminal size 50mm.</t>
  </si>
  <si>
    <t>Nominal size 100mm.</t>
  </si>
  <si>
    <t>DW 3.28</t>
  </si>
  <si>
    <t xml:space="preserve"> GRAND TOTAL INCLUDING TAXES CARRIED  TO BID FORM</t>
  </si>
  <si>
    <t>Pressure testing of pipelines at joints per manufacturers specifications; ductile iron pipes, size not exceeding DN300mm; maximum test pressure not exceeding 32 bars.</t>
  </si>
  <si>
    <t>A249.1</t>
  </si>
  <si>
    <t>A249.2</t>
  </si>
  <si>
    <t>Provide services of Secretary</t>
  </si>
  <si>
    <t>Provide services of Security Gaurd</t>
  </si>
  <si>
    <t>Allow for relocation of existing services including repair of damage caused to all existing services (e.g. pipes, cables, drains, e.t.c)</t>
  </si>
  <si>
    <t>A221.5</t>
  </si>
  <si>
    <t>A221.6</t>
  </si>
  <si>
    <t>Vehicle-month</t>
  </si>
  <si>
    <t>Provision of vehicles; 125CC off-road/ dirt mortor cycle (Clause 2.1.31)</t>
  </si>
  <si>
    <t>Maintenance of vehicles; Double Cabing Pickup upto 1000 km/month</t>
  </si>
  <si>
    <t>Maintenance of vehicles; Double Cabing Pickup over 1000 km/month</t>
  </si>
  <si>
    <t>J871</t>
  </si>
  <si>
    <t>E312</t>
  </si>
  <si>
    <t>Strip top soil, depth not exceeding 0.5 m and set aside for re-use</t>
  </si>
  <si>
    <t>Tank stub walls; thickness 250mm</t>
  </si>
  <si>
    <t>Beams; 300 x 200mm wide</t>
  </si>
  <si>
    <t>Stub Columns; 500 x 500mm square</t>
  </si>
  <si>
    <t>Walls;  300mm thick</t>
  </si>
  <si>
    <t>Class U1 to steel tank bases</t>
  </si>
  <si>
    <t>DN150 duckfoot</t>
  </si>
  <si>
    <t>N199</t>
  </si>
  <si>
    <t>N287</t>
  </si>
  <si>
    <t>R912</t>
  </si>
  <si>
    <t>Concrete paved walkway; include sand bedding, earthworks and edge protection</t>
  </si>
  <si>
    <t>Page 1 of 5</t>
  </si>
  <si>
    <t>Page 2 of 5</t>
  </si>
  <si>
    <t>Page 3 of 5</t>
  </si>
  <si>
    <t>Page 4 of 5</t>
  </si>
  <si>
    <t>OD200 mm</t>
  </si>
  <si>
    <t>Stub walls; 1.5m height; 250mm thick</t>
  </si>
  <si>
    <t>I322</t>
  </si>
  <si>
    <t>J991</t>
  </si>
  <si>
    <r>
      <t>Tank capacity 382m</t>
    </r>
    <r>
      <rPr>
        <vertAlign val="superscript"/>
        <sz val="10"/>
        <rFont val="Arial"/>
        <family val="2"/>
      </rPr>
      <t>3</t>
    </r>
    <r>
      <rPr>
        <sz val="10"/>
        <rFont val="Arial"/>
        <family val="2"/>
      </rPr>
      <t xml:space="preserve"> (9 x 8 x 3 plates high) installed on 1m dwarf wall above ground</t>
    </r>
  </si>
  <si>
    <t>DN300 duckfoot</t>
  </si>
  <si>
    <r>
      <t>12m structural steel support tower to match 296m</t>
    </r>
    <r>
      <rPr>
        <vertAlign val="superscript"/>
        <sz val="10"/>
        <rFont val="Arial"/>
        <family val="2"/>
      </rPr>
      <t>3</t>
    </r>
    <r>
      <rPr>
        <sz val="10"/>
        <rFont val="Arial"/>
        <family val="2"/>
      </rPr>
      <t xml:space="preserve"> tank supplied in Item N287</t>
    </r>
  </si>
  <si>
    <r>
      <t>Tank capacity 296m</t>
    </r>
    <r>
      <rPr>
        <vertAlign val="superscript"/>
        <sz val="10"/>
        <rFont val="Arial"/>
        <family val="2"/>
      </rPr>
      <t>3</t>
    </r>
    <r>
      <rPr>
        <sz val="10"/>
        <rFont val="Arial"/>
        <family val="2"/>
      </rPr>
      <t xml:space="preserve"> (8 x 7 x 3 plates high) installed on 12m tower above ground</t>
    </r>
  </si>
  <si>
    <t>J451.5</t>
  </si>
  <si>
    <t>J451.6</t>
  </si>
  <si>
    <t>DN75</t>
  </si>
  <si>
    <t>DN90</t>
  </si>
  <si>
    <t>J811.5</t>
  </si>
  <si>
    <t>J811.6</t>
  </si>
  <si>
    <t>DN20 (½") connection to the following mains comprising saddle clamp and screwdown swivel ferrule with compression outlet for HDPE complete [PROVISIONAL ITEMS]</t>
  </si>
  <si>
    <t>K861.17</t>
  </si>
  <si>
    <t>Yard Tap complete as drawing including galvanized iron pipe and fittings, brass stop cock, lockable tap and domestic water meter [PROVISIONAL ITEM]</t>
  </si>
  <si>
    <t>DN125 pipe sleeve</t>
  </si>
  <si>
    <t>uPVC/HDPE pressure pipes to UNBS US 264: 2000 and DIN 8062 with integral rubber ring socket joints laid in trenches</t>
  </si>
  <si>
    <t>Steel pipes PN10 to BS EN 525; spigot and socket joints</t>
  </si>
  <si>
    <t xml:space="preserve">DN150 </t>
  </si>
  <si>
    <t>I422.1</t>
  </si>
  <si>
    <t>I423</t>
  </si>
  <si>
    <t>I422.2</t>
  </si>
  <si>
    <t>DN250 depth not exceeding 1.5m</t>
  </si>
  <si>
    <t>I422.3</t>
  </si>
  <si>
    <t>DN200 depth not exceeding 1.5m</t>
  </si>
  <si>
    <t>DN150 depth not exceeding 1.5m</t>
  </si>
  <si>
    <t>I422.4</t>
  </si>
  <si>
    <t>DN100 depth not exceeding 1.5m</t>
  </si>
  <si>
    <t>I422.5</t>
  </si>
  <si>
    <t>DN90 depth not exceeding 1.5m</t>
  </si>
  <si>
    <t>I522.1</t>
  </si>
  <si>
    <t>OD200 PN10</t>
  </si>
  <si>
    <t>I522.2</t>
  </si>
  <si>
    <t>OD200 PN16</t>
  </si>
  <si>
    <t>I522.3</t>
  </si>
  <si>
    <t>OD180 PN16</t>
  </si>
  <si>
    <t>I522.4</t>
  </si>
  <si>
    <t>OD160 PN16</t>
  </si>
  <si>
    <t>OD63 PN10</t>
  </si>
  <si>
    <t>OD90 PN20</t>
  </si>
  <si>
    <t>OD90 PN10</t>
  </si>
  <si>
    <t>J313.2</t>
  </si>
  <si>
    <r>
      <t>DN250 x 11.25</t>
    </r>
    <r>
      <rPr>
        <vertAlign val="superscript"/>
        <sz val="10"/>
        <rFont val="Arial"/>
        <family val="2"/>
      </rPr>
      <t>o</t>
    </r>
  </si>
  <si>
    <r>
      <t>DN225 x 22.5</t>
    </r>
    <r>
      <rPr>
        <vertAlign val="superscript"/>
        <sz val="10"/>
        <rFont val="Arial"/>
        <family val="2"/>
      </rPr>
      <t>o</t>
    </r>
    <r>
      <rPr>
        <sz val="10"/>
        <rFont val="Arial"/>
        <family val="2"/>
      </rPr>
      <t xml:space="preserve"> </t>
    </r>
  </si>
  <si>
    <r>
      <t>DN225 x 45</t>
    </r>
    <r>
      <rPr>
        <vertAlign val="superscript"/>
        <sz val="10"/>
        <rFont val="Arial"/>
        <family val="2"/>
      </rPr>
      <t>o</t>
    </r>
    <r>
      <rPr>
        <sz val="10"/>
        <rFont val="Arial"/>
        <family val="2"/>
      </rPr>
      <t xml:space="preserve"> </t>
    </r>
  </si>
  <si>
    <r>
      <t>DN225 x 90</t>
    </r>
    <r>
      <rPr>
        <vertAlign val="superscript"/>
        <sz val="10"/>
        <rFont val="Arial"/>
        <family val="2"/>
      </rPr>
      <t>o</t>
    </r>
    <r>
      <rPr>
        <sz val="10"/>
        <rFont val="Arial"/>
        <family val="2"/>
      </rPr>
      <t xml:space="preserve"> </t>
    </r>
  </si>
  <si>
    <t>J311.5</t>
  </si>
  <si>
    <r>
      <t>DN200 x 22.5</t>
    </r>
    <r>
      <rPr>
        <vertAlign val="superscript"/>
        <sz val="10"/>
        <rFont val="Arial"/>
        <family val="2"/>
      </rPr>
      <t>o</t>
    </r>
    <r>
      <rPr>
        <sz val="10"/>
        <rFont val="Arial"/>
        <family val="2"/>
      </rPr>
      <t xml:space="preserve"> </t>
    </r>
  </si>
  <si>
    <t>J311.6</t>
  </si>
  <si>
    <r>
      <t>DN200 x 45</t>
    </r>
    <r>
      <rPr>
        <vertAlign val="superscript"/>
        <sz val="10"/>
        <rFont val="Arial"/>
        <family val="2"/>
      </rPr>
      <t>o</t>
    </r>
    <r>
      <rPr>
        <sz val="10"/>
        <rFont val="Arial"/>
        <family val="2"/>
      </rPr>
      <t xml:space="preserve"> </t>
    </r>
  </si>
  <si>
    <t>J311.7</t>
  </si>
  <si>
    <r>
      <t>DN200 x 90</t>
    </r>
    <r>
      <rPr>
        <vertAlign val="superscript"/>
        <sz val="10"/>
        <rFont val="Arial"/>
        <family val="2"/>
      </rPr>
      <t>o</t>
    </r>
    <r>
      <rPr>
        <sz val="10"/>
        <rFont val="Arial"/>
        <family val="2"/>
      </rPr>
      <t xml:space="preserve"> </t>
    </r>
  </si>
  <si>
    <t>DN300 x 200</t>
  </si>
  <si>
    <t>DN300 x 150</t>
  </si>
  <si>
    <t>DN300 x 90</t>
  </si>
  <si>
    <t>J322.4</t>
  </si>
  <si>
    <t>DN225 x 150</t>
  </si>
  <si>
    <t>J322.5</t>
  </si>
  <si>
    <t>DN200 x 150</t>
  </si>
  <si>
    <t>J322.6</t>
  </si>
  <si>
    <t>DN180 x 125</t>
  </si>
  <si>
    <t>J322.7</t>
  </si>
  <si>
    <t>DN150 x 100</t>
  </si>
  <si>
    <t>DN150 x 90</t>
  </si>
  <si>
    <t>J842</t>
  </si>
  <si>
    <t>DN225</t>
  </si>
  <si>
    <t xml:space="preserve">DN150 Pressure reducing Valve ; PN16 </t>
  </si>
  <si>
    <t xml:space="preserve">Crossings; pipe less than DN300   </t>
  </si>
  <si>
    <t>Marker posts as Dwg. ALA-ORA_SD_011</t>
  </si>
  <si>
    <t xml:space="preserve">Special pipe laying methods; pipe jacking/ horizontal directional drilling </t>
  </si>
  <si>
    <t>L231</t>
  </si>
  <si>
    <t>Norminal bore  DN300mm; for 1Nr. Road crossing.</t>
  </si>
  <si>
    <t>L 5 3 4</t>
  </si>
  <si>
    <t xml:space="preserve">Standard pipe supports in C25/20 reinforced concrete </t>
  </si>
  <si>
    <t xml:space="preserve">Reinforced concrete pipe supports, class 25, as in drawing ALA-ORA_SD_011, complete including foudation bases, bolts and nuts, murram backfill, pipe diameter not exceeding 500mm  and of the following heights above ground:-      </t>
  </si>
  <si>
    <t>OD160 PN10</t>
  </si>
  <si>
    <r>
      <t>DN250 x 22.5</t>
    </r>
    <r>
      <rPr>
        <vertAlign val="superscript"/>
        <sz val="10"/>
        <rFont val="Arial"/>
        <family val="2"/>
      </rPr>
      <t>o</t>
    </r>
    <r>
      <rPr>
        <sz val="10"/>
        <rFont val="Arial"/>
        <family val="2"/>
      </rPr>
      <t xml:space="preserve"> </t>
    </r>
  </si>
  <si>
    <r>
      <t>DN250 x 45</t>
    </r>
    <r>
      <rPr>
        <vertAlign val="superscript"/>
        <sz val="10"/>
        <rFont val="Arial"/>
        <family val="2"/>
      </rPr>
      <t>o</t>
    </r>
    <r>
      <rPr>
        <sz val="10"/>
        <rFont val="Arial"/>
        <family val="2"/>
      </rPr>
      <t xml:space="preserve"> </t>
    </r>
  </si>
  <si>
    <r>
      <t>DN250 x 90</t>
    </r>
    <r>
      <rPr>
        <vertAlign val="superscript"/>
        <sz val="10"/>
        <rFont val="Arial"/>
        <family val="2"/>
      </rPr>
      <t>o</t>
    </r>
    <r>
      <rPr>
        <sz val="10"/>
        <rFont val="Arial"/>
        <family val="2"/>
      </rPr>
      <t xml:space="preserve"> </t>
    </r>
  </si>
  <si>
    <t>DN250 x 150</t>
  </si>
  <si>
    <t>No.</t>
  </si>
  <si>
    <t>Rate</t>
  </si>
  <si>
    <t xml:space="preserve">Institutional VIP for Gents </t>
  </si>
  <si>
    <t xml:space="preserve">Institutional VIP for Ladies </t>
  </si>
  <si>
    <t xml:space="preserve">Public Waterborne Toilet </t>
  </si>
  <si>
    <t>Transmission 1: WTP to Tank 3</t>
  </si>
  <si>
    <t>382m³  Tank 3</t>
  </si>
  <si>
    <t>Tank 3 Community Supply Area</t>
  </si>
  <si>
    <t>Tank 4 Community Supply Area</t>
  </si>
  <si>
    <t>Transmission 3: Tank 3 to Tank 4</t>
  </si>
  <si>
    <t>296m³  Tank 4</t>
  </si>
  <si>
    <t>OD 110 PN 10</t>
  </si>
  <si>
    <t>I523</t>
  </si>
  <si>
    <t>I532</t>
  </si>
  <si>
    <t>I533</t>
  </si>
  <si>
    <t>OD 200 PN 10</t>
  </si>
  <si>
    <t>OD 250 PN 10</t>
  </si>
  <si>
    <t>PN 16 HDPE compression pipe fittings to DIN 8074/ BS 5114</t>
  </si>
  <si>
    <t>OD90, PN 16</t>
  </si>
  <si>
    <t>I712.9</t>
  </si>
  <si>
    <t>Viking Johnson stepped couplings as Maxistep</t>
  </si>
  <si>
    <t>J441.3</t>
  </si>
  <si>
    <t>DN100 x OD63</t>
  </si>
  <si>
    <t>J441.4</t>
  </si>
  <si>
    <t>DN100 x OD 75</t>
  </si>
  <si>
    <t>J441.5</t>
  </si>
  <si>
    <t>DN100 x OD100</t>
  </si>
  <si>
    <t>J441.6</t>
  </si>
  <si>
    <t>DN150 x OD100</t>
  </si>
  <si>
    <t>J441.7</t>
  </si>
  <si>
    <t>OD150</t>
  </si>
  <si>
    <t>J491.1</t>
  </si>
  <si>
    <t>J491.2</t>
  </si>
  <si>
    <t>OD200 x OD 150</t>
  </si>
  <si>
    <t>J691.4</t>
  </si>
  <si>
    <t>J691.5</t>
  </si>
  <si>
    <t>J691.6</t>
  </si>
  <si>
    <t>Tank 3 Community Distribution Network &amp; Service Connections</t>
  </si>
  <si>
    <t>Tank 4 Community Distribution Network &amp; Service Connections</t>
  </si>
  <si>
    <t xml:space="preserve">The quantities in this bill are mostly PROVISIONAL to be determined by the Project Manager on the basis of consumer demand </t>
  </si>
  <si>
    <t>CONTRACT No. MWE/ WRKS/…..</t>
  </si>
  <si>
    <t>BILL NO. 1.0:  GENERAL ITEMS</t>
  </si>
  <si>
    <t>BILL NO. 2.0: DAY WORKS</t>
  </si>
  <si>
    <t>L751</t>
  </si>
  <si>
    <r>
      <t>Volume 0.2-0.5m</t>
    </r>
    <r>
      <rPr>
        <vertAlign val="superscript"/>
        <sz val="10"/>
        <rFont val="Arial"/>
        <family val="2"/>
      </rPr>
      <t>4</t>
    </r>
    <r>
      <rPr>
        <sz val="11"/>
        <color theme="1"/>
        <rFont val="Calibri"/>
        <family val="2"/>
        <scheme val="minor"/>
      </rPr>
      <t/>
    </r>
  </si>
  <si>
    <t>Page 1 of 6</t>
  </si>
  <si>
    <t>Page 2 of 6</t>
  </si>
  <si>
    <t>Page 3 of 6</t>
  </si>
  <si>
    <t>Page 4 of 6</t>
  </si>
  <si>
    <t>Page 5 of 6</t>
  </si>
  <si>
    <t>BILL No.</t>
  </si>
  <si>
    <t>Sanitation Infrastructure</t>
  </si>
  <si>
    <t>Total for Sanitation Infrastructure Carried to Collection</t>
  </si>
  <si>
    <t>Total for Tank 4 Supply Area Carried to Collection</t>
  </si>
  <si>
    <t>Total for Tank 3 Supply Area Carried to Collection</t>
  </si>
  <si>
    <t>BILLS OF QUANTITIES GRAND SUMMARY</t>
  </si>
  <si>
    <t>ADD, 10% Contingencies</t>
  </si>
  <si>
    <t>Subtotal 2</t>
  </si>
  <si>
    <t>Subtotal 1</t>
  </si>
  <si>
    <t>ADD, 18% VAT</t>
  </si>
  <si>
    <t>Pressure testing of pipelines; uPVC and HDPE; OD63 to OD280; maximum test pressure 20 bars</t>
  </si>
  <si>
    <t>Surveys and drawing production of pipeline routes; pipe diameter greater than 110mm</t>
  </si>
  <si>
    <t>Placing reinforced concrete grade C25, for floor slab of the following thickness</t>
  </si>
  <si>
    <t>Collection</t>
  </si>
  <si>
    <t>Total Cost of Office Blocks Carried to Summary</t>
  </si>
  <si>
    <t>Water Office Type 2</t>
  </si>
  <si>
    <t xml:space="preserve">Detachable Coupling or similar, wide range coupling to fit all pipe spigots  to PN 10, and of the following sizes </t>
  </si>
  <si>
    <t>J342.1</t>
  </si>
  <si>
    <t>J342.2</t>
  </si>
  <si>
    <t>200 mm ND, length not exceeding 0.2m Long</t>
  </si>
  <si>
    <t>200 mm ND, length not exceeding 0.3m Long</t>
  </si>
  <si>
    <t>200 mm ND, length not exceeding 6.0m Long</t>
  </si>
  <si>
    <t>Strainer</t>
  </si>
  <si>
    <t>Flanged outlet pipe strainer, to BS 4772, flanges to BS 4504, all to PN 10, cement mortar lined, and of the following sizes</t>
  </si>
  <si>
    <t>J491</t>
  </si>
  <si>
    <t>Ball Float Valves</t>
  </si>
  <si>
    <t>'Flanged Balanced ball float valve, flanges to BS4505, all to PN10</t>
  </si>
  <si>
    <t xml:space="preserve">Flanged bellmouth to ISO 2531, flanges to ISO 2441, of the following sizes all to PN 10 </t>
  </si>
  <si>
    <t>J372</t>
  </si>
  <si>
    <t>150 mm ND, length not exceeding 0.2m Long</t>
  </si>
  <si>
    <t>150 mm ND, length not exceeding 0.3m Long</t>
  </si>
  <si>
    <t>150 mm ND, length not exceeding 6.0m Long</t>
  </si>
  <si>
    <t>DN350</t>
  </si>
  <si>
    <t>J312.4</t>
  </si>
  <si>
    <t>DN350 duckfoot</t>
  </si>
  <si>
    <t>DN350 x 200</t>
  </si>
  <si>
    <t>J341</t>
  </si>
  <si>
    <t>DN150/ OD160</t>
  </si>
  <si>
    <t>300 mm ND, length not exceeding 0.2m Long</t>
  </si>
  <si>
    <t>300 mm ND, length not exceeding 0.3m Long</t>
  </si>
  <si>
    <t>300 mm ND, length not exceeding 6.0m Long</t>
  </si>
  <si>
    <t>350 mm ND, length not exceeding 0.2m Long</t>
  </si>
  <si>
    <t>350 mm ND, length not exceeding 0.3m Long</t>
  </si>
  <si>
    <t>350 mm ND, length not exceeding 6.0m Long</t>
  </si>
  <si>
    <t>J382.1</t>
  </si>
  <si>
    <t>J382.2</t>
  </si>
  <si>
    <t>J382.3</t>
  </si>
  <si>
    <t>J382.4</t>
  </si>
  <si>
    <t>J382.5</t>
  </si>
  <si>
    <t>J382.6</t>
  </si>
  <si>
    <t>J382.7</t>
  </si>
  <si>
    <t>J382.8</t>
  </si>
  <si>
    <t>J382.9</t>
  </si>
  <si>
    <t>J812</t>
  </si>
  <si>
    <t>DN250 duckfoot</t>
  </si>
  <si>
    <t>DN250 x 100</t>
  </si>
  <si>
    <t>250 mm ND, length not exceeding 0.2m Long</t>
  </si>
  <si>
    <t>250 mm ND, length not exceeding 0.3m Long</t>
  </si>
  <si>
    <t>250 mm ND, length not exceeding 6.0m Long</t>
  </si>
  <si>
    <t>Z539.3</t>
  </si>
  <si>
    <t>Urinal</t>
  </si>
  <si>
    <t>No</t>
  </si>
  <si>
    <t>Pendant lighting fitting comprising ceiling rose 300mm 3x1.mm2 flexible copper cable, lamp holder and 6W LED lamp</t>
  </si>
  <si>
    <t xml:space="preserve">Lightning protection for the block in 1No air terminal 40metres 3x25mm copper tape including clips, 2No inspection claps and 16mm diameter 1.5m long copper rod buried in 300mmx300 mmx1.5mdeep earth </t>
  </si>
  <si>
    <t>System</t>
  </si>
  <si>
    <t>13A 2gang switched socket outlet</t>
  </si>
  <si>
    <t>Allow for testing the electrical installations at the block</t>
  </si>
  <si>
    <t>Fittings</t>
  </si>
  <si>
    <r>
      <t>Wire socket outlets in 3x2.5mm</t>
    </r>
    <r>
      <rPr>
        <vertAlign val="superscript"/>
        <sz val="10"/>
        <color theme="1"/>
        <rFont val="Arial"/>
        <family val="2"/>
      </rPr>
      <t>2</t>
    </r>
    <r>
      <rPr>
        <sz val="10"/>
        <color theme="1"/>
        <rFont val="Arial"/>
        <family val="2"/>
      </rPr>
      <t xml:space="preserve"> PVC insulated copper cables in concealed PVC conduit</t>
    </r>
  </si>
  <si>
    <r>
      <t>Wire lighting points through 6A switches    in 3x1.5mm</t>
    </r>
    <r>
      <rPr>
        <vertAlign val="superscript"/>
        <sz val="10"/>
        <color theme="1"/>
        <rFont val="Arial"/>
        <family val="2"/>
      </rPr>
      <t>2</t>
    </r>
    <r>
      <rPr>
        <sz val="10"/>
        <color theme="1"/>
        <rFont val="Arial"/>
        <family val="2"/>
      </rPr>
      <t xml:space="preserve"> PVC insulated copper cables in concealed PVC conduit </t>
    </r>
  </si>
  <si>
    <t>Electrical Installations</t>
  </si>
  <si>
    <t>100A 6way SPN MCB consumer unit complete with integral isolator and 2No. 32A and 4No6A MCBs</t>
  </si>
  <si>
    <t>Earth the 1No. 2bedroom Block to the requirements of BS 7671</t>
  </si>
  <si>
    <t>ME01</t>
  </si>
  <si>
    <t>ME02</t>
  </si>
  <si>
    <t>ME03</t>
  </si>
  <si>
    <t>ME04</t>
  </si>
  <si>
    <t>ME05</t>
  </si>
  <si>
    <t>ME06</t>
  </si>
  <si>
    <t>ME07</t>
  </si>
  <si>
    <t>ME08</t>
  </si>
  <si>
    <t>ME09</t>
  </si>
  <si>
    <t xml:space="preserve">PRIMARY DISTRIBUTION PIPEWORK </t>
  </si>
  <si>
    <t>TRANSMISSION MAIN</t>
  </si>
  <si>
    <t>1000W 12V solar generator system comprising 6x100W 12V solar panels as DAYLIFF Cat. No. YL100, 630A charge controller, 5x200Ah 12V solar battery and 16000W 240V AC inverter complete with protection and indicating facilities and all accessories.</t>
  </si>
  <si>
    <t xml:space="preserve">Water Offices </t>
  </si>
  <si>
    <t>The relevant drawing is ENY_RSV_MVP_004 including references made there- in to other drawings</t>
  </si>
  <si>
    <t>The relevant drawing is ENY_RSV_MVP_003 including references made there- in to other drawings</t>
  </si>
  <si>
    <t>The relevant drawing is ALA-ORA-SD-016B including references made there- in to other drawings</t>
  </si>
  <si>
    <t>BILL No. 5: WATER OFFICE BLOCK - Type 2</t>
  </si>
  <si>
    <t>BILL No. 6.1: 4 -STANCE LINED VIP INSTITUTIONAL TOILET- BOYS</t>
  </si>
  <si>
    <t>BILL No. 6.2: INSTITUTIONAL VIP FOR TOILET- LADIES</t>
  </si>
  <si>
    <t>BILL No. 6.3: WATERBORNE PUBLIC TOILET</t>
  </si>
  <si>
    <t>BILL No. 4.3:  Tank 4 Distribution Network &amp; Service Connections</t>
  </si>
  <si>
    <t>BILL No. 4.2: 296m³ TANK 4</t>
  </si>
  <si>
    <t>BILL No. 4.1: Transmission 3: Tank 3 to Tank 4</t>
  </si>
  <si>
    <t>BILL No. 3.3:  Tank 3 Distribution Network &amp; Service Connections</t>
  </si>
  <si>
    <t>BILL No. 3.2: 382m³  TANK</t>
  </si>
  <si>
    <t>BILL No. 3.1: Transmission 1: Junction Tank 2 to Tank 3</t>
  </si>
  <si>
    <t>CONTRACT No. MWE/ WRKS/ …......</t>
  </si>
  <si>
    <t>General Provision</t>
  </si>
  <si>
    <t xml:space="preserve">Sensitise all Contractors staffing, including foremen, supervisors and labourers on the requirement for and full implementation of the ESMP. </t>
  </si>
  <si>
    <t xml:space="preserve">Provide for hoarding off construction sites for project infrastructure to intercept any eroded material and any soil material to remain within the site until it is taken away for proper disposal or used for backfilling to avoid loose soil being washed away by storm water. </t>
  </si>
  <si>
    <t>Ensure no employee is exposed to a noise level greater than 85 dB (A) for a duration of more than 8 hours per day without hearing protection. (National Environment (Noise) Standards and Regulations). Workers operating equipment generating noise levels greater than 80 dBA over long hours must be given earmuffs;</t>
  </si>
  <si>
    <t>Construct a drainage system with silt traps to reduce impacts of storm water from the construction site</t>
  </si>
  <si>
    <t>Provide for installation of appropriate sanitary facilities at the campsite and ensure working gangs are provided with mobile toilets that will be maintained and emptied on time. The emptied sanitary waste shall be disposed of at regional feacal sludge treatment Plant.</t>
  </si>
  <si>
    <t>Develop and implement a Waste Management Plan that puts into consideration sorting at the source, proper storage and transportation. That will at minimum contain the types, nature and quantities of wastes expected to be generated as well as their corresponding methods of treatment and disposal.  The plan shall also indicate the sites of proposal as well as the frequency of collection and disposal.</t>
  </si>
  <si>
    <t xml:space="preserve">Collect all sorts of waste generated during construction such as HPDE and uPVC offcuts and other accessories associated with water and sanitation projects and handover to recycling facilities. Other forms of waste which are inert or ceramic in nature may be collected by NEMA gazetted waste handlers (Who shall be engaged by the Contractor) and taken to a NEMA gazetted waste disposal facilities for disposal. </t>
  </si>
  <si>
    <t xml:space="preserve">Collect and transport all organic waste generated at eating places during construction such as food stuffs to designated Town Council landfills for disposal.  </t>
  </si>
  <si>
    <t xml:space="preserve">Sum </t>
  </si>
  <si>
    <t>Orient and sensitise all construction workers about responsible sexual behaviour, prevention of Gender Based Violence (GBV) and Sexual Exploitation and Abuse (SEA) in project communities.</t>
  </si>
  <si>
    <t xml:space="preserve">Sensitise workers on their sexual rights. The client shall Work with the contractor on establishing zero tolerance policies and codes of conduct related to violence against women and girls (VAWG). </t>
  </si>
  <si>
    <t>Develop a Health and Safety Policy and Action Plan, addressing workers’ occupational health and safety issues, workers’ welfare and working conditions in line with the Occupational Health and Safety Act of 2006, and World Bank Group EHS general Guidelines, and the EHS guidelines for water projects</t>
  </si>
  <si>
    <t>Ensure adequate provision of PPEs (gloves, safety shoes, safety belts, overalls and goggles), as well as continuous awareness on the need for use of PPEs and enforcement of usage</t>
  </si>
  <si>
    <t>Provide First aid facilities on site which are accessible to all personnel. It should among others contain rubber gloves, bandages, pain killers and cotton wool to cater for minor accident victim.</t>
  </si>
  <si>
    <t>Contractor to have in place a Labour Force Management Plan, in line with the Labour Act and OHS Act. Labour Force Management Plan should address issues of workers’ welfare, child labour, workers code of conduct, sexual harassment among workers, compensation in cases of accidents, payments and contracts, a grievance management mechanism</t>
  </si>
  <si>
    <t>Contractor to have in place a workers’ code of conduct to address abuse of women and girls that may lead to broken marriages, early pregnancies, sexual exploitation, spread of HIV/AIDS and all kinds of risky and inappropriate behaviour</t>
  </si>
  <si>
    <t>Ensure works across wetland and streams are undertaken with minimal siltation and transportation of loose soil materials.</t>
  </si>
  <si>
    <t>BILL No. 7: ENVIRONMENT AND SOCIAL SAFEGUARD MEASURES</t>
  </si>
  <si>
    <t>Environment and Social Safeguards</t>
  </si>
  <si>
    <t xml:space="preserve">LOT 4 CONSTRUCTION OF ENYAU (MVEPI1&amp;2, OMBECI AND ARIWA) WATER SUPPLY &amp; SANITATION SYSTEM </t>
  </si>
  <si>
    <t>LOT 4 CONSTRUCTION OF ENYAU (MVEPI1&amp;2, OMBECI AND ARIWA) WATER SUPPLY &amp; SANITATION SYSTEM</t>
  </si>
  <si>
    <t>Maintenance of vehicles; 125CC off-road/ dirt mortor cycle upto 1000 km/month x 2Nr.</t>
  </si>
  <si>
    <t>Maintenance of vehicles; 125CC off-road/ dirt mortor cycle over 1000 km/month x 2Nr.</t>
  </si>
  <si>
    <t>LOT 4 CONSTRUCTION OF ENYAU (MVEPI1&amp;2, OMBECI AND ARIWA)  WATER SUPPLY &amp; SANITATION SYSTEM</t>
  </si>
  <si>
    <t>CONSTRUCTION OF ENYAU (MVEPI1&amp;2, OMBECI AND ARIWA)  WATER SUPPLY &amp; SANITATION SYSTEM</t>
  </si>
  <si>
    <t>CONTRACT No. MWE/ WRKS/22-23/00015/4</t>
  </si>
  <si>
    <t xml:space="preserve">Provision of vehicles; Double Cabing Pickup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</si>
</sst>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 #,##0.00_);_(* \(#,##0.00\);_(* &quot;-&quot;??_);_(@_)"/>
    <numFmt numFmtId="165" formatCode="_(* #,##0_);_(* \(#,##0\);_(* &quot;-&quot;??_);_(@_)"/>
    <numFmt numFmtId="166" formatCode="0.000"/>
    <numFmt numFmtId="167" formatCode="0.0"/>
    <numFmt numFmtId="168" formatCode="_-* #,##0_-;\-* #,##0_-;_-* &quot;-&quot;??_-;_-@_-"/>
    <numFmt numFmtId="169" formatCode="_(* #,##0.0_);_(* \(#,##0.0\);_(* &quot;-&quot;??_);_(@_)"/>
    <numFmt numFmtId="170" formatCode="&quot; &quot;* #,##0.00&quot; &quot;;&quot; &quot;* &quot;(&quot;#,##0.00&quot;)&quot;;&quot; &quot;* &quot;-&quot;#&quot; &quot;;&quot; &quot;@&quot; &quot;"/>
    <numFmt numFmtId="171" formatCode="#,##0;&quot;-&quot;#,##0"/>
    <numFmt numFmtId="172" formatCode="#,##0.0"/>
    <numFmt numFmtId="173" formatCode="0.0000"/>
    <numFmt numFmtId="174" formatCode="&quot; &quot;#,##0.00&quot; &quot;;&quot; (&quot;#,##0.00&quot;)&quot;;&quot; -&quot;00&quot; &quot;;&quot; &quot;@&quot; &quot;"/>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theme="1"/>
      <name val="Arial"/>
      <family val="2"/>
    </font>
    <font>
      <b/>
      <sz val="11"/>
      <name val="Arial"/>
      <family val="2"/>
    </font>
    <font>
      <sz val="11"/>
      <name val="Arial"/>
      <family val="2"/>
    </font>
    <font>
      <b/>
      <u/>
      <sz val="10"/>
      <name val="Arial"/>
      <family val="2"/>
    </font>
    <font>
      <b/>
      <i/>
      <sz val="10"/>
      <name val="Arial"/>
      <family val="2"/>
    </font>
    <font>
      <u/>
      <sz val="10"/>
      <name val="Arial"/>
      <family val="2"/>
    </font>
    <font>
      <vertAlign val="superscript"/>
      <sz val="10"/>
      <name val="Arial"/>
      <family val="2"/>
    </font>
    <font>
      <i/>
      <u/>
      <sz val="10"/>
      <name val="Arial"/>
      <family val="2"/>
    </font>
    <font>
      <sz val="10"/>
      <color rgb="FFFF0000"/>
      <name val="Arial"/>
      <family val="2"/>
    </font>
    <font>
      <i/>
      <sz val="10"/>
      <name val="Arial"/>
      <family val="2"/>
    </font>
    <font>
      <i/>
      <sz val="8"/>
      <color rgb="FFFF0000"/>
      <name val="Arial"/>
      <family val="2"/>
    </font>
    <font>
      <sz val="10"/>
      <color indexed="8"/>
      <name val="Arial"/>
      <family val="2"/>
    </font>
    <font>
      <sz val="9"/>
      <color theme="1"/>
      <name val="Arial"/>
      <family val="2"/>
    </font>
    <font>
      <sz val="9"/>
      <name val="Arial"/>
      <family val="2"/>
    </font>
    <font>
      <sz val="10"/>
      <color indexed="10"/>
      <name val="Arial"/>
      <family val="2"/>
    </font>
    <font>
      <b/>
      <i/>
      <sz val="8"/>
      <color rgb="FFFF0000"/>
      <name val="Arial"/>
      <family val="2"/>
    </font>
    <font>
      <b/>
      <sz val="10"/>
      <color rgb="FFFF0000"/>
      <name val="Arial"/>
      <family val="2"/>
    </font>
    <font>
      <b/>
      <sz val="10"/>
      <color rgb="FF000000"/>
      <name val="Arial"/>
      <family val="2"/>
    </font>
    <font>
      <sz val="10"/>
      <color indexed="64"/>
      <name val="Arial"/>
      <family val="2"/>
    </font>
    <font>
      <b/>
      <sz val="10"/>
      <color indexed="64"/>
      <name val="Arial"/>
      <family val="2"/>
    </font>
    <font>
      <sz val="10"/>
      <color rgb="FF0000FF"/>
      <name val="Arial"/>
      <family val="2"/>
    </font>
    <font>
      <sz val="10"/>
      <color rgb="FF0070C0"/>
      <name val="Arial"/>
      <family val="2"/>
    </font>
    <font>
      <sz val="8"/>
      <name val="Arial"/>
      <family val="2"/>
    </font>
    <font>
      <sz val="11"/>
      <color rgb="FF000000"/>
      <name val="Calibri"/>
      <family val="2"/>
    </font>
    <font>
      <sz val="11"/>
      <color rgb="FF000000"/>
      <name val="Arial"/>
      <family val="2"/>
    </font>
    <font>
      <sz val="10"/>
      <color rgb="FF000000"/>
      <name val="Arial"/>
      <family val="2"/>
    </font>
    <font>
      <b/>
      <sz val="11"/>
      <color rgb="FF000000"/>
      <name val="Arial"/>
      <family val="2"/>
    </font>
    <font>
      <b/>
      <u/>
      <sz val="11"/>
      <color rgb="FF000000"/>
      <name val="Arial"/>
      <family val="2"/>
    </font>
    <font>
      <vertAlign val="superscript"/>
      <sz val="11"/>
      <color rgb="FF000000"/>
      <name val="Arial"/>
      <family val="2"/>
    </font>
    <font>
      <u/>
      <sz val="11"/>
      <color rgb="FF000000"/>
      <name val="Arial"/>
      <family val="2"/>
    </font>
    <font>
      <b/>
      <i/>
      <sz val="11"/>
      <color rgb="FF000000"/>
      <name val="Arial"/>
      <family val="2"/>
    </font>
    <font>
      <i/>
      <sz val="11"/>
      <color rgb="FF000000"/>
      <name val="Arial"/>
      <family val="2"/>
    </font>
    <font>
      <sz val="11"/>
      <color rgb="FFFF0000"/>
      <name val="Arial"/>
      <family val="2"/>
    </font>
    <font>
      <b/>
      <i/>
      <u/>
      <sz val="11"/>
      <color rgb="FF000000"/>
      <name val="Arial"/>
      <family val="2"/>
    </font>
    <font>
      <b/>
      <sz val="11"/>
      <color indexed="8"/>
      <name val="Arial"/>
      <family val="2"/>
    </font>
    <font>
      <sz val="11"/>
      <color indexed="8"/>
      <name val="Arial"/>
      <family val="2"/>
    </font>
    <font>
      <b/>
      <sz val="10"/>
      <color indexed="8"/>
      <name val="Arial"/>
      <family val="2"/>
    </font>
    <font>
      <i/>
      <sz val="11"/>
      <color indexed="8"/>
      <name val="Arial"/>
      <family val="2"/>
    </font>
    <font>
      <vertAlign val="superscript"/>
      <sz val="11"/>
      <name val="Arial"/>
      <family val="2"/>
    </font>
    <font>
      <b/>
      <u/>
      <sz val="10"/>
      <color indexed="8"/>
      <name val="Arial"/>
      <family val="2"/>
    </font>
    <font>
      <u/>
      <sz val="10"/>
      <color indexed="8"/>
      <name val="Arial"/>
      <family val="2"/>
    </font>
    <font>
      <b/>
      <sz val="10"/>
      <color theme="1"/>
      <name val="Arial"/>
      <family val="2"/>
    </font>
    <font>
      <sz val="10"/>
      <name val="Arial"/>
      <family val="2"/>
    </font>
    <font>
      <b/>
      <sz val="11"/>
      <name val="Calibri"/>
      <family val="2"/>
    </font>
    <font>
      <i/>
      <vertAlign val="superscript"/>
      <sz val="10"/>
      <name val="Arial"/>
      <family val="2"/>
    </font>
    <font>
      <sz val="11"/>
      <name val="Calibri"/>
      <family val="2"/>
    </font>
    <font>
      <sz val="10"/>
      <color rgb="FF00B050"/>
      <name val="Arial"/>
      <family val="2"/>
    </font>
    <font>
      <sz val="8"/>
      <color rgb="FFFF0000"/>
      <name val="Arial"/>
      <family val="2"/>
    </font>
    <font>
      <sz val="8"/>
      <color rgb="FFFF0000"/>
      <name val="Times New Roman"/>
      <family val="1"/>
    </font>
    <font>
      <b/>
      <sz val="8"/>
      <color rgb="FFFF0000"/>
      <name val="Arial"/>
      <family val="2"/>
    </font>
    <font>
      <b/>
      <sz val="11.5"/>
      <name val="Arial Narrow"/>
      <family val="2"/>
    </font>
    <font>
      <sz val="11.5"/>
      <name val="Arial Narrow"/>
      <family val="2"/>
    </font>
    <font>
      <u/>
      <sz val="11.5"/>
      <name val="Arial Narrow"/>
      <family val="2"/>
    </font>
    <font>
      <b/>
      <i/>
      <u/>
      <sz val="8"/>
      <color rgb="FFFF0000"/>
      <name val="Arial"/>
      <family val="2"/>
    </font>
    <font>
      <i/>
      <sz val="8"/>
      <color rgb="FFFF0000"/>
      <name val="Calibri"/>
      <family val="2"/>
      <scheme val="minor"/>
    </font>
    <font>
      <b/>
      <i/>
      <sz val="8"/>
      <color rgb="FF0070C0"/>
      <name val="Arial"/>
      <family val="2"/>
    </font>
    <font>
      <sz val="8"/>
      <name val="Arial"/>
      <family val="2"/>
    </font>
    <font>
      <sz val="10"/>
      <name val="Arial"/>
      <family val="2"/>
    </font>
    <font>
      <sz val="8"/>
      <name val="Arial"/>
      <family val="2"/>
    </font>
    <font>
      <sz val="8"/>
      <name val="Arial"/>
      <family val="2"/>
    </font>
    <font>
      <vertAlign val="superscript"/>
      <sz val="10"/>
      <color theme="1"/>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s>
  <borders count="71">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1"/>
      </bottom>
      <diagonal/>
    </border>
    <border>
      <left style="thin">
        <color theme="1"/>
      </left>
      <right style="thin">
        <color theme="1"/>
      </right>
      <top/>
      <bottom style="thin">
        <color theme="1"/>
      </bottom>
      <diagonal/>
    </border>
    <border>
      <left style="thin">
        <color indexed="8"/>
      </left>
      <right style="thin">
        <color indexed="8"/>
      </right>
      <top/>
      <bottom/>
      <diagonal/>
    </border>
    <border>
      <left style="thin">
        <color indexed="8"/>
      </left>
      <right/>
      <top/>
      <bottom/>
      <diagonal/>
    </border>
    <border>
      <left style="thin">
        <color theme="1"/>
      </left>
      <right style="thin">
        <color theme="1"/>
      </right>
      <top/>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style="thin">
        <color theme="1"/>
      </right>
      <top/>
      <bottom style="thin">
        <color indexed="64"/>
      </bottom>
      <diagonal/>
    </border>
    <border>
      <left style="thin">
        <color indexed="64"/>
      </left>
      <right/>
      <top/>
      <bottom/>
      <diagonal/>
    </border>
    <border>
      <left style="thin">
        <color indexed="8"/>
      </left>
      <right style="thin">
        <color indexed="64"/>
      </right>
      <top/>
      <bottom/>
      <diagonal/>
    </border>
    <border>
      <left style="thin">
        <color rgb="FF000000"/>
      </left>
      <right style="thin">
        <color rgb="FF000000"/>
      </right>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8"/>
      </right>
      <top/>
      <bottom/>
      <diagonal/>
    </border>
    <border>
      <left style="thin">
        <color indexed="8"/>
      </left>
      <right/>
      <top/>
      <bottom/>
      <diagonal/>
    </border>
    <border>
      <left style="thin">
        <color auto="1"/>
      </left>
      <right/>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double">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style="thin">
        <color indexed="8"/>
      </right>
      <top style="double">
        <color indexed="8"/>
      </top>
      <bottom style="thin">
        <color indexed="8"/>
      </bottom>
      <diagonal/>
    </border>
    <border>
      <left style="thin">
        <color rgb="FF000000"/>
      </left>
      <right style="thin">
        <color rgb="FF000000"/>
      </right>
      <top style="double">
        <color rgb="FF000000"/>
      </top>
      <bottom style="thin">
        <color rgb="FF000000"/>
      </bottom>
      <diagonal/>
    </border>
    <border>
      <left style="thin">
        <color indexed="64"/>
      </left>
      <right style="thin">
        <color indexed="64"/>
      </right>
      <top style="hair">
        <color indexed="64"/>
      </top>
      <bottom/>
      <diagonal/>
    </border>
    <border>
      <left style="thin">
        <color auto="1"/>
      </left>
      <right style="thin">
        <color auto="1"/>
      </right>
      <top style="double">
        <color auto="1"/>
      </top>
      <bottom style="hair">
        <color auto="1"/>
      </bottom>
      <diagonal/>
    </border>
    <border>
      <left style="thin">
        <color indexed="64"/>
      </left>
      <right style="thin">
        <color indexed="64"/>
      </right>
      <top style="double">
        <color indexed="64"/>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8"/>
      </left>
      <right style="thin">
        <color indexed="8"/>
      </right>
      <top/>
      <bottom/>
      <diagonal/>
    </border>
    <border>
      <left style="thin">
        <color indexed="64"/>
      </left>
      <right style="thin">
        <color indexed="64"/>
      </right>
      <top/>
      <bottom/>
      <diagonal/>
    </border>
    <border>
      <left style="thin">
        <color theme="1"/>
      </left>
      <right style="thin">
        <color theme="1"/>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rgb="FF000000"/>
      </right>
      <top style="double">
        <color indexed="64"/>
      </top>
      <bottom style="thin">
        <color indexed="64"/>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theme="1"/>
      </left>
      <right style="thin">
        <color indexed="8"/>
      </right>
      <top/>
      <bottom/>
      <diagonal/>
    </border>
    <border>
      <left style="thin">
        <color indexed="8"/>
      </left>
      <right style="thin">
        <color theme="1"/>
      </right>
      <top/>
      <bottom/>
      <diagonal/>
    </border>
    <border>
      <left/>
      <right style="thin">
        <color indexed="8"/>
      </right>
      <top/>
      <bottom/>
      <diagonal/>
    </border>
    <border>
      <left style="thin">
        <color theme="1"/>
      </left>
      <right style="thin">
        <color indexed="64"/>
      </right>
      <top/>
      <bottom/>
      <diagonal/>
    </border>
  </borders>
  <cellStyleXfs count="116">
    <xf numFmtId="0" fontId="0" fillId="0" borderId="0"/>
    <xf numFmtId="164" fontId="15"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4" fillId="0" borderId="0"/>
    <xf numFmtId="164"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4" fillId="0" borderId="0"/>
    <xf numFmtId="0" fontId="16" fillId="0" borderId="0"/>
    <xf numFmtId="164"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4" fillId="0" borderId="0"/>
    <xf numFmtId="0" fontId="14" fillId="0" borderId="0"/>
    <xf numFmtId="41" fontId="16" fillId="0" borderId="0" applyFont="0" applyFill="0" applyBorder="0" applyAlignment="0" applyProtection="0"/>
    <xf numFmtId="0" fontId="14" fillId="0" borderId="0"/>
    <xf numFmtId="0" fontId="14" fillId="0" borderId="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41" fillId="0" borderId="0"/>
    <xf numFmtId="0" fontId="43" fillId="0" borderId="0" applyNumberFormat="0" applyBorder="0" applyProtection="0"/>
    <xf numFmtId="170" fontId="41" fillId="0" borderId="0" applyFont="0" applyFill="0" applyBorder="0" applyAlignment="0" applyProtection="0"/>
    <xf numFmtId="170" fontId="41" fillId="0" borderId="0" applyFont="0" applyFill="0" applyBorder="0" applyAlignment="0" applyProtection="0"/>
    <xf numFmtId="164" fontId="16"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0" fontId="43" fillId="0" borderId="0" applyNumberFormat="0" applyBorder="0" applyProtection="0"/>
    <xf numFmtId="0" fontId="14" fillId="0" borderId="0"/>
    <xf numFmtId="164" fontId="16" fillId="0" borderId="0" applyFont="0" applyFill="0" applyBorder="0" applyAlignment="0" applyProtection="0"/>
    <xf numFmtId="0" fontId="16" fillId="0" borderId="0"/>
    <xf numFmtId="0" fontId="16" fillId="0" borderId="0">
      <alignment horizontal="justify" vertical="top" wrapText="1"/>
    </xf>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 fillId="0" borderId="0"/>
    <xf numFmtId="164" fontId="15" fillId="0" borderId="0" applyFont="0" applyFill="0" applyBorder="0" applyAlignment="0" applyProtection="0"/>
    <xf numFmtId="164" fontId="60"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2" fillId="0" borderId="0"/>
    <xf numFmtId="43" fontId="15" fillId="0" borderId="0" applyFont="0" applyFill="0" applyBorder="0" applyAlignment="0" applyProtection="0"/>
    <xf numFmtId="0" fontId="15" fillId="0" borderId="0"/>
    <xf numFmtId="0" fontId="15" fillId="0" borderId="0">
      <alignment horizontal="justify" vertical="top" wrapText="1"/>
    </xf>
    <xf numFmtId="0" fontId="15" fillId="0" borderId="0"/>
    <xf numFmtId="0" fontId="15" fillId="0" borderId="0"/>
    <xf numFmtId="164" fontId="15" fillId="0" borderId="0" applyFont="0" applyFill="0" applyBorder="0" applyAlignment="0" applyProtection="0"/>
    <xf numFmtId="0" fontId="12" fillId="0" borderId="0"/>
    <xf numFmtId="0" fontId="15" fillId="0" borderId="0"/>
    <xf numFmtId="164" fontId="15" fillId="0" borderId="0" applyFont="0" applyFill="0" applyBorder="0" applyAlignment="0" applyProtection="0"/>
    <xf numFmtId="0" fontId="15" fillId="0" borderId="0"/>
    <xf numFmtId="164" fontId="15" fillId="0" borderId="0" applyFont="0" applyFill="0" applyBorder="0" applyAlignment="0" applyProtection="0"/>
    <xf numFmtId="0" fontId="15" fillId="0" borderId="0"/>
    <xf numFmtId="0" fontId="11" fillId="0" borderId="0"/>
    <xf numFmtId="43" fontId="15" fillId="0" borderId="0" applyFont="0" applyFill="0" applyBorder="0" applyAlignment="0" applyProtection="0"/>
    <xf numFmtId="164" fontId="75" fillId="0" borderId="0" applyFont="0" applyFill="0" applyBorder="0" applyAlignment="0" applyProtection="0"/>
    <xf numFmtId="0" fontId="10" fillId="0" borderId="0"/>
    <xf numFmtId="0" fontId="10" fillId="0" borderId="0"/>
    <xf numFmtId="0" fontId="15" fillId="0" borderId="0"/>
    <xf numFmtId="43" fontId="15" fillId="0" borderId="0" applyFont="0" applyFill="0" applyBorder="0" applyAlignment="0" applyProtection="0"/>
    <xf numFmtId="0" fontId="43" fillId="0" borderId="0" applyNumberFormat="0" applyBorder="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0" fontId="9" fillId="0" borderId="0"/>
    <xf numFmtId="0" fontId="15"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41" fontId="15" fillId="0" borderId="0" applyFont="0" applyFill="0" applyBorder="0" applyAlignment="0" applyProtection="0"/>
    <xf numFmtId="0" fontId="7" fillId="0" borderId="0"/>
    <xf numFmtId="164" fontId="15" fillId="0" borderId="0" applyFont="0" applyFill="0" applyBorder="0" applyAlignment="0" applyProtection="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3" fillId="0" borderId="0"/>
    <xf numFmtId="0" fontId="2" fillId="0" borderId="0"/>
    <xf numFmtId="0" fontId="2" fillId="0" borderId="0"/>
    <xf numFmtId="0" fontId="2" fillId="0" borderId="0"/>
  </cellStyleXfs>
  <cellXfs count="1128">
    <xf numFmtId="0" fontId="0" fillId="0" borderId="0" xfId="0"/>
    <xf numFmtId="0" fontId="16" fillId="0" borderId="1" xfId="0" applyFont="1" applyBorder="1" applyAlignment="1">
      <alignment horizontal="left" vertical="top" wrapText="1"/>
    </xf>
    <xf numFmtId="0" fontId="17" fillId="0" borderId="0" xfId="0" applyFont="1"/>
    <xf numFmtId="0" fontId="16" fillId="0" borderId="0" xfId="4" applyAlignment="1">
      <alignment vertical="top"/>
    </xf>
    <xf numFmtId="0" fontId="17" fillId="0" borderId="0" xfId="4" applyFont="1" applyAlignment="1">
      <alignment horizontal="center" vertical="top"/>
    </xf>
    <xf numFmtId="38" fontId="17" fillId="0" borderId="0" xfId="7" applyNumberFormat="1" applyFont="1" applyFill="1" applyAlignment="1">
      <alignment horizontal="right" vertical="top"/>
    </xf>
    <xf numFmtId="3" fontId="16" fillId="0" borderId="0" xfId="4" applyNumberFormat="1" applyAlignment="1" applyProtection="1">
      <alignment vertical="top"/>
      <protection locked="0"/>
    </xf>
    <xf numFmtId="165" fontId="16" fillId="0" borderId="13" xfId="10" applyNumberFormat="1" applyFont="1" applyFill="1" applyBorder="1" applyAlignment="1" applyProtection="1">
      <alignment horizontal="right" vertical="top"/>
      <protection locked="0"/>
    </xf>
    <xf numFmtId="0" fontId="16" fillId="0" borderId="13" xfId="4" applyBorder="1" applyAlignment="1">
      <alignment horizontal="center" vertical="top"/>
    </xf>
    <xf numFmtId="1" fontId="16" fillId="0" borderId="13" xfId="4" applyNumberFormat="1" applyBorder="1" applyAlignment="1">
      <alignment horizontal="center" vertical="top"/>
    </xf>
    <xf numFmtId="0" fontId="16" fillId="0" borderId="13" xfId="4" applyBorder="1" applyAlignment="1">
      <alignment horizontal="left" vertical="top" wrapText="1"/>
    </xf>
    <xf numFmtId="0" fontId="17" fillId="0" borderId="15" xfId="4" applyFont="1" applyBorder="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xf>
    <xf numFmtId="0" fontId="16" fillId="0" borderId="1" xfId="0" applyFont="1" applyBorder="1" applyAlignment="1">
      <alignment vertical="top" wrapText="1"/>
    </xf>
    <xf numFmtId="3" fontId="35" fillId="0" borderId="0" xfId="0" applyNumberFormat="1" applyFont="1" applyAlignment="1">
      <alignment horizontal="center"/>
    </xf>
    <xf numFmtId="0" fontId="16" fillId="0" borderId="0" xfId="0" applyFont="1"/>
    <xf numFmtId="0" fontId="16" fillId="0" borderId="0" xfId="0" applyFont="1" applyAlignment="1">
      <alignment horizontal="center"/>
    </xf>
    <xf numFmtId="0" fontId="16" fillId="0" borderId="0" xfId="0" applyFont="1" applyAlignment="1">
      <alignment vertical="top" wrapText="1"/>
    </xf>
    <xf numFmtId="37" fontId="16" fillId="0" borderId="0" xfId="22" applyNumberFormat="1" applyFont="1" applyFill="1" applyAlignment="1">
      <alignment horizontal="right" vertical="top"/>
    </xf>
    <xf numFmtId="0" fontId="20" fillId="0" borderId="8" xfId="0" applyFont="1" applyBorder="1" applyAlignment="1">
      <alignment vertical="top"/>
    </xf>
    <xf numFmtId="0" fontId="19" fillId="0" borderId="8" xfId="0" applyFont="1" applyBorder="1" applyAlignment="1">
      <alignment horizontal="center" vertical="top"/>
    </xf>
    <xf numFmtId="37" fontId="16" fillId="0" borderId="8" xfId="0" applyNumberFormat="1" applyFont="1" applyBorder="1" applyAlignment="1" applyProtection="1">
      <alignment horizontal="right" vertical="top"/>
      <protection locked="0"/>
    </xf>
    <xf numFmtId="0" fontId="17" fillId="0" borderId="6" xfId="0" applyFont="1" applyBorder="1" applyAlignment="1">
      <alignment horizontal="center" vertical="top"/>
    </xf>
    <xf numFmtId="0" fontId="17" fillId="0" borderId="6" xfId="0" applyFont="1" applyBorder="1" applyAlignment="1">
      <alignment horizontal="center" vertical="top" wrapText="1"/>
    </xf>
    <xf numFmtId="37" fontId="17" fillId="0" borderId="6" xfId="0" applyNumberFormat="1" applyFont="1" applyBorder="1" applyAlignment="1" applyProtection="1">
      <alignment horizontal="right" vertical="top"/>
      <protection locked="0"/>
    </xf>
    <xf numFmtId="37" fontId="17" fillId="0" borderId="6" xfId="0" applyNumberFormat="1" applyFont="1" applyBorder="1" applyAlignment="1">
      <alignment horizontal="right" vertical="top"/>
    </xf>
    <xf numFmtId="0" fontId="17" fillId="0" borderId="3" xfId="0" applyFont="1" applyBorder="1" applyAlignment="1">
      <alignment horizontal="center" vertical="top"/>
    </xf>
    <xf numFmtId="0" fontId="17" fillId="0" borderId="4" xfId="0" applyFont="1" applyBorder="1" applyAlignment="1">
      <alignment horizontal="center" vertical="top" wrapText="1"/>
    </xf>
    <xf numFmtId="0" fontId="17" fillId="0" borderId="4" xfId="0" applyFont="1" applyBorder="1" applyAlignment="1">
      <alignment horizontal="center" vertical="top"/>
    </xf>
    <xf numFmtId="37" fontId="17" fillId="0" borderId="4" xfId="0" applyNumberFormat="1" applyFont="1" applyBorder="1" applyAlignment="1" applyProtection="1">
      <alignment horizontal="right" vertical="top"/>
      <protection locked="0"/>
    </xf>
    <xf numFmtId="37" fontId="17" fillId="0" borderId="4" xfId="0" applyNumberFormat="1" applyFont="1" applyBorder="1" applyAlignment="1">
      <alignment horizontal="right" vertical="top"/>
    </xf>
    <xf numFmtId="0" fontId="17" fillId="0" borderId="1" xfId="0" applyFont="1" applyBorder="1" applyAlignment="1">
      <alignment horizontal="center" vertical="top"/>
    </xf>
    <xf numFmtId="0" fontId="17" fillId="0" borderId="2" xfId="0" applyFont="1" applyBorder="1" applyAlignment="1">
      <alignment horizontal="center" vertical="top" wrapText="1"/>
    </xf>
    <xf numFmtId="0" fontId="17" fillId="0" borderId="2" xfId="0" applyFont="1" applyBorder="1" applyAlignment="1">
      <alignment horizontal="center" vertical="top"/>
    </xf>
    <xf numFmtId="37" fontId="17" fillId="0" borderId="2" xfId="0" applyNumberFormat="1" applyFont="1" applyBorder="1" applyAlignment="1" applyProtection="1">
      <alignment horizontal="right" vertical="top"/>
      <protection locked="0"/>
    </xf>
    <xf numFmtId="37" fontId="17" fillId="0" borderId="2" xfId="0" applyNumberFormat="1" applyFont="1" applyBorder="1" applyAlignment="1">
      <alignment horizontal="right" vertical="top"/>
    </xf>
    <xf numFmtId="0" fontId="16" fillId="0" borderId="1" xfId="0" applyFont="1" applyBorder="1" applyAlignment="1">
      <alignment horizontal="center" vertical="top"/>
    </xf>
    <xf numFmtId="0" fontId="17" fillId="0" borderId="2" xfId="0" applyFont="1" applyBorder="1" applyAlignment="1">
      <alignment horizontal="left" vertical="top" wrapText="1"/>
    </xf>
    <xf numFmtId="0" fontId="16" fillId="0" borderId="2" xfId="0" applyFont="1" applyBorder="1" applyAlignment="1">
      <alignment horizontal="center" vertical="top"/>
    </xf>
    <xf numFmtId="37" fontId="16" fillId="0" borderId="2" xfId="22" applyNumberFormat="1" applyFont="1" applyFill="1" applyBorder="1" applyAlignment="1" applyProtection="1">
      <alignment horizontal="right" vertical="top"/>
    </xf>
    <xf numFmtId="0" fontId="16" fillId="0" borderId="2" xfId="0" applyFont="1" applyBorder="1" applyAlignment="1">
      <alignment horizontal="left" vertical="top" wrapText="1"/>
    </xf>
    <xf numFmtId="3" fontId="16" fillId="0" borderId="2" xfId="0" applyNumberFormat="1" applyFont="1" applyBorder="1" applyAlignment="1">
      <alignment horizontal="center" vertical="top"/>
    </xf>
    <xf numFmtId="37" fontId="16" fillId="0" borderId="2" xfId="22" applyNumberFormat="1" applyFont="1" applyFill="1" applyBorder="1" applyAlignment="1">
      <alignment horizontal="right" vertical="top"/>
    </xf>
    <xf numFmtId="0" fontId="27" fillId="0" borderId="2" xfId="0" applyFont="1" applyBorder="1" applyAlignment="1">
      <alignment horizontal="left" vertical="top" wrapText="1"/>
    </xf>
    <xf numFmtId="3" fontId="16" fillId="0" borderId="1" xfId="0" applyNumberFormat="1" applyFont="1" applyBorder="1" applyAlignment="1">
      <alignment horizontal="center" vertical="top"/>
    </xf>
    <xf numFmtId="37" fontId="16" fillId="0" borderId="1" xfId="22" applyNumberFormat="1" applyFont="1" applyFill="1" applyBorder="1" applyAlignment="1" applyProtection="1">
      <alignment horizontal="right" vertical="top"/>
    </xf>
    <xf numFmtId="0" fontId="25" fillId="0" borderId="2" xfId="0" applyFont="1" applyBorder="1" applyAlignment="1">
      <alignment horizontal="left" vertical="top" wrapText="1"/>
    </xf>
    <xf numFmtId="37" fontId="16" fillId="0" borderId="1" xfId="26" applyNumberFormat="1" applyBorder="1" applyAlignment="1">
      <alignment horizontal="center" vertical="top"/>
    </xf>
    <xf numFmtId="37" fontId="27" fillId="0" borderId="1" xfId="26" applyNumberFormat="1" applyFont="1" applyBorder="1" applyAlignment="1">
      <alignment horizontal="left" vertical="top" wrapText="1"/>
    </xf>
    <xf numFmtId="37" fontId="16" fillId="0" borderId="1" xfId="27" applyNumberFormat="1" applyFont="1" applyFill="1" applyBorder="1" applyAlignment="1">
      <alignment horizontal="right" vertical="top"/>
    </xf>
    <xf numFmtId="0" fontId="16" fillId="0" borderId="0" xfId="26" applyAlignment="1">
      <alignment vertical="top"/>
    </xf>
    <xf numFmtId="37" fontId="16" fillId="0" borderId="1" xfId="26" applyNumberFormat="1" applyBorder="1" applyAlignment="1">
      <alignment horizontal="left" vertical="top" wrapText="1"/>
    </xf>
    <xf numFmtId="37" fontId="16" fillId="0" borderId="2" xfId="26" applyNumberFormat="1" applyBorder="1" applyAlignment="1">
      <alignment horizontal="left" vertical="top" wrapText="1"/>
    </xf>
    <xf numFmtId="37" fontId="16" fillId="0" borderId="2" xfId="26" applyNumberFormat="1" applyBorder="1" applyAlignment="1">
      <alignment horizontal="center" vertical="top"/>
    </xf>
    <xf numFmtId="37" fontId="16" fillId="0" borderId="2" xfId="27" applyNumberFormat="1" applyFont="1" applyFill="1" applyBorder="1" applyAlignment="1">
      <alignment horizontal="right" vertical="top"/>
    </xf>
    <xf numFmtId="0" fontId="16" fillId="0" borderId="0" xfId="0" quotePrefix="1" applyFont="1" applyAlignment="1">
      <alignment vertical="top"/>
    </xf>
    <xf numFmtId="0" fontId="16" fillId="0" borderId="1" xfId="0" applyFont="1" applyBorder="1" applyAlignment="1">
      <alignment horizontal="center" vertical="top" wrapText="1"/>
    </xf>
    <xf numFmtId="0" fontId="16" fillId="0" borderId="2" xfId="0" applyFont="1" applyBorder="1" applyAlignment="1">
      <alignment vertical="top" wrapText="1"/>
    </xf>
    <xf numFmtId="0" fontId="16" fillId="0" borderId="2" xfId="0" applyFont="1" applyBorder="1" applyAlignment="1">
      <alignment horizontal="center" vertical="top" wrapText="1"/>
    </xf>
    <xf numFmtId="0" fontId="17" fillId="0" borderId="1" xfId="0" applyFont="1" applyBorder="1" applyAlignment="1">
      <alignment horizontal="left" vertical="top" wrapText="1"/>
    </xf>
    <xf numFmtId="9" fontId="16" fillId="0" borderId="1" xfId="0" applyNumberFormat="1" applyFont="1" applyBorder="1" applyAlignment="1">
      <alignment horizontal="center" vertical="top"/>
    </xf>
    <xf numFmtId="1" fontId="16" fillId="0" borderId="1" xfId="0" applyNumberFormat="1" applyFont="1" applyBorder="1" applyAlignment="1">
      <alignment horizontal="center" vertical="top"/>
    </xf>
    <xf numFmtId="37" fontId="16" fillId="0" borderId="1" xfId="22" applyNumberFormat="1" applyFont="1" applyFill="1" applyBorder="1" applyAlignment="1">
      <alignment horizontal="right" vertical="top"/>
    </xf>
    <xf numFmtId="1" fontId="16" fillId="0" borderId="2" xfId="0" applyNumberFormat="1" applyFont="1" applyBorder="1" applyAlignment="1">
      <alignment horizontal="center" vertical="top"/>
    </xf>
    <xf numFmtId="0" fontId="27" fillId="0" borderId="1" xfId="0" applyFont="1" applyBorder="1" applyAlignment="1">
      <alignment horizontal="left" vertical="top" wrapText="1"/>
    </xf>
    <xf numFmtId="0" fontId="16" fillId="0" borderId="1" xfId="0" applyFont="1" applyBorder="1" applyAlignment="1">
      <alignment horizontal="center"/>
    </xf>
    <xf numFmtId="168" fontId="16" fillId="0" borderId="1" xfId="22" applyNumberFormat="1" applyFont="1" applyFill="1" applyBorder="1" applyAlignment="1">
      <alignment horizontal="center" vertical="top"/>
    </xf>
    <xf numFmtId="165" fontId="16" fillId="0" borderId="0" xfId="0" applyNumberFormat="1" applyFont="1" applyAlignment="1">
      <alignment vertical="top"/>
    </xf>
    <xf numFmtId="37" fontId="16" fillId="0" borderId="2" xfId="10" applyNumberFormat="1" applyFont="1" applyFill="1" applyBorder="1" applyAlignment="1">
      <alignment horizontal="right" vertical="top"/>
    </xf>
    <xf numFmtId="0" fontId="16" fillId="3" borderId="0" xfId="0" applyFont="1" applyFill="1" applyAlignment="1">
      <alignment vertical="top"/>
    </xf>
    <xf numFmtId="0" fontId="17" fillId="0" borderId="1" xfId="0" applyFont="1" applyBorder="1" applyAlignment="1">
      <alignment vertical="top" wrapText="1"/>
    </xf>
    <xf numFmtId="37" fontId="16" fillId="0" borderId="1" xfId="0" applyNumberFormat="1" applyFont="1" applyBorder="1" applyAlignment="1">
      <alignment horizontal="right" vertical="top"/>
    </xf>
    <xf numFmtId="37" fontId="16" fillId="0" borderId="2" xfId="0" applyNumberFormat="1" applyFont="1" applyBorder="1" applyAlignment="1">
      <alignment horizontal="right" vertical="top"/>
    </xf>
    <xf numFmtId="37" fontId="17" fillId="0" borderId="1" xfId="26" applyNumberFormat="1" applyFont="1" applyBorder="1" applyAlignment="1">
      <alignment horizontal="left" vertical="top" wrapText="1"/>
    </xf>
    <xf numFmtId="37" fontId="16" fillId="0" borderId="1" xfId="27" applyNumberFormat="1" applyFont="1" applyFill="1" applyBorder="1" applyAlignment="1" applyProtection="1">
      <alignment horizontal="right" vertical="top"/>
    </xf>
    <xf numFmtId="37" fontId="16" fillId="0" borderId="1" xfId="22" applyNumberFormat="1" applyFont="1" applyBorder="1" applyAlignment="1">
      <alignment horizontal="right" vertical="top"/>
    </xf>
    <xf numFmtId="37" fontId="16" fillId="0" borderId="2" xfId="22" applyNumberFormat="1" applyFont="1" applyBorder="1" applyAlignment="1">
      <alignment horizontal="right" vertical="top"/>
    </xf>
    <xf numFmtId="49" fontId="16" fillId="0" borderId="11" xfId="28" applyNumberFormat="1" applyBorder="1" applyAlignment="1">
      <alignment horizontal="center" vertical="top"/>
    </xf>
    <xf numFmtId="0" fontId="16" fillId="0" borderId="11" xfId="28" applyBorder="1" applyAlignment="1">
      <alignment horizontal="center" vertical="top"/>
    </xf>
    <xf numFmtId="37" fontId="16" fillId="0" borderId="19" xfId="10" applyNumberFormat="1" applyFont="1" applyFill="1" applyBorder="1" applyAlignment="1">
      <alignment horizontal="right" vertical="top"/>
    </xf>
    <xf numFmtId="37" fontId="16" fillId="0" borderId="1" xfId="10" applyNumberFormat="1" applyFont="1" applyFill="1" applyBorder="1" applyAlignment="1">
      <alignment horizontal="right" vertical="top"/>
    </xf>
    <xf numFmtId="0" fontId="16" fillId="0" borderId="11" xfId="4" applyBorder="1" applyAlignment="1">
      <alignment vertical="top" wrapText="1"/>
    </xf>
    <xf numFmtId="3" fontId="16" fillId="0" borderId="11" xfId="4" applyNumberFormat="1" applyBorder="1" applyAlignment="1">
      <alignment horizontal="center" vertical="top"/>
    </xf>
    <xf numFmtId="0" fontId="36" fillId="0" borderId="1" xfId="0" applyFont="1" applyBorder="1" applyAlignment="1">
      <alignment horizontal="center" vertical="top"/>
    </xf>
    <xf numFmtId="0" fontId="16" fillId="0" borderId="0" xfId="8" applyAlignment="1">
      <alignment vertical="top"/>
    </xf>
    <xf numFmtId="37" fontId="16" fillId="0" borderId="1" xfId="25" applyNumberFormat="1" applyFont="1" applyFill="1" applyBorder="1" applyAlignment="1">
      <alignment horizontal="right"/>
    </xf>
    <xf numFmtId="0" fontId="22" fillId="0" borderId="1" xfId="0" applyFont="1" applyBorder="1" applyAlignment="1">
      <alignment vertical="top" wrapText="1"/>
    </xf>
    <xf numFmtId="0" fontId="16" fillId="0" borderId="1" xfId="0" applyFont="1" applyBorder="1" applyAlignment="1">
      <alignment vertical="top"/>
    </xf>
    <xf numFmtId="0" fontId="38" fillId="0" borderId="1" xfId="0" applyFont="1" applyBorder="1" applyAlignment="1">
      <alignment horizontal="center" vertical="top"/>
    </xf>
    <xf numFmtId="0" fontId="38" fillId="0" borderId="1" xfId="0" applyFont="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vertical="top"/>
    </xf>
    <xf numFmtId="0" fontId="17" fillId="3" borderId="0" xfId="0" applyFont="1" applyFill="1" applyAlignment="1">
      <alignment vertical="top"/>
    </xf>
    <xf numFmtId="0" fontId="16" fillId="0" borderId="0" xfId="0" applyFont="1" applyAlignment="1">
      <alignment horizontal="left" vertical="top" wrapText="1"/>
    </xf>
    <xf numFmtId="37" fontId="16" fillId="0" borderId="0" xfId="22" applyNumberFormat="1" applyFont="1" applyFill="1" applyBorder="1" applyAlignment="1">
      <alignment horizontal="right" vertical="top"/>
    </xf>
    <xf numFmtId="37" fontId="16" fillId="0" borderId="0" xfId="22" applyNumberFormat="1" applyFont="1" applyFill="1" applyBorder="1" applyAlignment="1" applyProtection="1">
      <alignment horizontal="right" vertical="top"/>
    </xf>
    <xf numFmtId="0" fontId="17" fillId="0" borderId="0" xfId="26" applyFont="1" applyAlignment="1">
      <alignment vertical="top"/>
    </xf>
    <xf numFmtId="0" fontId="17" fillId="0" borderId="0" xfId="26" applyFont="1" applyAlignment="1">
      <alignment horizontal="center" vertical="top"/>
    </xf>
    <xf numFmtId="38" fontId="17" fillId="0" borderId="0" xfId="7" applyNumberFormat="1" applyFont="1" applyFill="1" applyAlignment="1">
      <alignment vertical="top"/>
    </xf>
    <xf numFmtId="0" fontId="20" fillId="0" borderId="13" xfId="0" applyFont="1" applyBorder="1" applyAlignment="1" applyProtection="1">
      <alignment horizontal="center" vertical="top"/>
      <protection locked="0"/>
    </xf>
    <xf numFmtId="0" fontId="20" fillId="0" borderId="13" xfId="0" applyFont="1" applyBorder="1" applyAlignment="1" applyProtection="1">
      <alignment vertical="top" wrapText="1"/>
      <protection locked="0"/>
    </xf>
    <xf numFmtId="1" fontId="20" fillId="0" borderId="13" xfId="0" applyNumberFormat="1" applyFont="1" applyBorder="1" applyAlignment="1" applyProtection="1">
      <alignment horizontal="center" vertical="top"/>
      <protection locked="0"/>
    </xf>
    <xf numFmtId="0" fontId="20" fillId="0" borderId="13" xfId="0" applyFont="1" applyBorder="1" applyAlignment="1">
      <alignment horizontal="center" vertical="top"/>
    </xf>
    <xf numFmtId="0" fontId="42" fillId="0" borderId="0" xfId="30" applyFont="1" applyAlignment="1" applyProtection="1">
      <alignment horizontal="center" vertical="top"/>
    </xf>
    <xf numFmtId="0" fontId="42" fillId="0" borderId="0" xfId="30" applyFont="1" applyAlignment="1" applyProtection="1">
      <alignment vertical="top"/>
    </xf>
    <xf numFmtId="171" fontId="42" fillId="0" borderId="0" xfId="31" applyNumberFormat="1" applyFont="1" applyFill="1" applyAlignment="1">
      <alignment horizontal="right" vertical="top"/>
    </xf>
    <xf numFmtId="0" fontId="16" fillId="0" borderId="0" xfId="40" applyFont="1" applyAlignment="1">
      <alignment vertical="top"/>
    </xf>
    <xf numFmtId="0" fontId="16" fillId="0" borderId="0" xfId="8"/>
    <xf numFmtId="165" fontId="16" fillId="0" borderId="0" xfId="41" applyNumberFormat="1" applyFont="1"/>
    <xf numFmtId="43" fontId="16" fillId="0" borderId="0" xfId="8" applyNumberFormat="1"/>
    <xf numFmtId="0" fontId="16" fillId="3" borderId="0" xfId="8" applyFill="1" applyAlignment="1">
      <alignment vertical="center"/>
    </xf>
    <xf numFmtId="165" fontId="16" fillId="3" borderId="0" xfId="41" applyNumberFormat="1" applyFont="1" applyFill="1" applyAlignment="1">
      <alignment vertical="center"/>
    </xf>
    <xf numFmtId="3" fontId="43" fillId="0" borderId="0" xfId="0" applyNumberFormat="1" applyFont="1" applyAlignment="1">
      <alignment horizontal="center"/>
    </xf>
    <xf numFmtId="165" fontId="16" fillId="0" borderId="0" xfId="0" applyNumberFormat="1" applyFont="1"/>
    <xf numFmtId="3" fontId="16" fillId="0" borderId="1" xfId="0" applyNumberFormat="1" applyFont="1" applyBorder="1" applyAlignment="1">
      <alignment horizontal="center"/>
    </xf>
    <xf numFmtId="0" fontId="16" fillId="0" borderId="0" xfId="0" applyFont="1" applyAlignment="1">
      <alignment horizontal="left"/>
    </xf>
    <xf numFmtId="3" fontId="16" fillId="0" borderId="0" xfId="0" applyNumberFormat="1" applyFont="1"/>
    <xf numFmtId="41" fontId="16" fillId="0" borderId="0" xfId="0" applyNumberFormat="1" applyFont="1"/>
    <xf numFmtId="0" fontId="35" fillId="0" borderId="0" xfId="30" applyFont="1" applyAlignment="1" applyProtection="1">
      <alignment vertical="top"/>
    </xf>
    <xf numFmtId="0" fontId="16" fillId="0" borderId="1" xfId="28" applyBorder="1" applyAlignment="1">
      <alignment horizontal="center" vertical="top"/>
    </xf>
    <xf numFmtId="3" fontId="16" fillId="0" borderId="1" xfId="4" applyNumberFormat="1" applyBorder="1" applyAlignment="1">
      <alignment horizontal="center" vertical="top"/>
    </xf>
    <xf numFmtId="37" fontId="16" fillId="0" borderId="0" xfId="10" applyNumberFormat="1" applyFont="1" applyFill="1" applyBorder="1" applyAlignment="1">
      <alignment horizontal="right" vertical="top"/>
    </xf>
    <xf numFmtId="0" fontId="37" fillId="0" borderId="2" xfId="0" applyFont="1" applyBorder="1" applyAlignment="1" applyProtection="1">
      <alignment horizontal="justify" vertical="top" wrapText="1"/>
      <protection locked="0"/>
    </xf>
    <xf numFmtId="0" fontId="36" fillId="0" borderId="2" xfId="0" applyFont="1" applyBorder="1" applyAlignment="1" applyProtection="1">
      <alignment horizontal="center" vertical="top"/>
      <protection locked="0"/>
    </xf>
    <xf numFmtId="165" fontId="36" fillId="0" borderId="0" xfId="0" applyNumberFormat="1" applyFont="1" applyAlignment="1">
      <alignment horizontal="center" vertical="top"/>
    </xf>
    <xf numFmtId="165" fontId="36" fillId="0" borderId="1" xfId="0" applyNumberFormat="1" applyFont="1" applyBorder="1" applyAlignment="1">
      <alignment horizontal="center" vertical="top"/>
    </xf>
    <xf numFmtId="165" fontId="16" fillId="0" borderId="0" xfId="10" applyNumberFormat="1" applyFont="1" applyFill="1" applyAlignment="1">
      <alignment vertical="top"/>
    </xf>
    <xf numFmtId="0" fontId="36" fillId="0" borderId="2" xfId="0" applyFont="1" applyBorder="1" applyAlignment="1" applyProtection="1">
      <alignment horizontal="justify" vertical="top" wrapText="1"/>
      <protection locked="0"/>
    </xf>
    <xf numFmtId="37" fontId="16" fillId="0" borderId="1" xfId="25" applyNumberFormat="1" applyFont="1" applyFill="1" applyBorder="1" applyAlignment="1">
      <alignment horizontal="right" vertical="top"/>
    </xf>
    <xf numFmtId="9" fontId="16" fillId="0" borderId="1" xfId="25" applyNumberFormat="1" applyFont="1" applyFill="1" applyBorder="1" applyAlignment="1">
      <alignment horizontal="right" vertical="top"/>
    </xf>
    <xf numFmtId="0" fontId="16" fillId="0" borderId="0" xfId="8" applyAlignment="1">
      <alignment horizontal="center" vertical="top"/>
    </xf>
    <xf numFmtId="0" fontId="16" fillId="0" borderId="0" xfId="8" applyAlignment="1">
      <alignment horizontal="justify" vertical="top"/>
    </xf>
    <xf numFmtId="165" fontId="16" fillId="0" borderId="0" xfId="41" applyNumberFormat="1" applyFont="1" applyFill="1" applyAlignment="1">
      <alignment horizontal="right" vertical="top"/>
    </xf>
    <xf numFmtId="0" fontId="42" fillId="0" borderId="0" xfId="29" applyFont="1" applyAlignment="1">
      <alignment vertical="top"/>
    </xf>
    <xf numFmtId="0" fontId="26" fillId="0" borderId="0" xfId="8" applyFont="1"/>
    <xf numFmtId="0" fontId="26" fillId="0" borderId="0" xfId="40" applyFont="1" applyAlignment="1">
      <alignment vertical="top"/>
    </xf>
    <xf numFmtId="3" fontId="34" fillId="0" borderId="0" xfId="26" quotePrefix="1" applyNumberFormat="1" applyFont="1" applyAlignment="1">
      <alignment horizontal="left" vertical="top"/>
    </xf>
    <xf numFmtId="3" fontId="26" fillId="3" borderId="0" xfId="8" applyNumberFormat="1" applyFont="1" applyFill="1" applyAlignment="1">
      <alignment vertical="center"/>
    </xf>
    <xf numFmtId="0" fontId="15" fillId="0" borderId="1" xfId="0" applyFont="1" applyBorder="1" applyAlignment="1">
      <alignment horizontal="center" vertical="top"/>
    </xf>
    <xf numFmtId="0" fontId="15" fillId="0" borderId="2" xfId="0" applyFont="1" applyBorder="1" applyAlignment="1">
      <alignment horizontal="center" vertical="top"/>
    </xf>
    <xf numFmtId="0" fontId="15" fillId="3" borderId="0" xfId="57" applyFill="1" applyAlignment="1">
      <alignment vertical="center"/>
    </xf>
    <xf numFmtId="0" fontId="20" fillId="3" borderId="0" xfId="57" applyFont="1" applyFill="1" applyAlignment="1">
      <alignment vertical="center"/>
    </xf>
    <xf numFmtId="0" fontId="15" fillId="0" borderId="11" xfId="57" applyBorder="1" applyAlignment="1">
      <alignment horizontal="center" vertical="center"/>
    </xf>
    <xf numFmtId="165" fontId="15" fillId="0" borderId="11" xfId="58" applyNumberFormat="1" applyFont="1" applyFill="1" applyBorder="1" applyAlignment="1" applyProtection="1">
      <alignment horizontal="center" vertical="center"/>
      <protection locked="0"/>
    </xf>
    <xf numFmtId="165" fontId="15" fillId="0" borderId="11" xfId="58" applyNumberFormat="1" applyFont="1" applyFill="1" applyBorder="1" applyAlignment="1" applyProtection="1">
      <alignment horizontal="right" vertical="center"/>
      <protection locked="0"/>
    </xf>
    <xf numFmtId="0" fontId="17" fillId="0" borderId="11" xfId="57" applyFont="1" applyBorder="1" applyAlignment="1">
      <alignment horizontal="justify" vertical="center"/>
    </xf>
    <xf numFmtId="0" fontId="15" fillId="0" borderId="11" xfId="57" applyBorder="1" applyAlignment="1">
      <alignment horizontal="justify" vertical="center" wrapText="1"/>
    </xf>
    <xf numFmtId="0" fontId="15" fillId="0" borderId="11" xfId="57" applyBorder="1" applyAlignment="1">
      <alignment horizontal="justify" vertical="center"/>
    </xf>
    <xf numFmtId="0" fontId="15" fillId="0" borderId="11" xfId="57" applyBorder="1" applyAlignment="1">
      <alignment horizontal="center"/>
    </xf>
    <xf numFmtId="1" fontId="15" fillId="0" borderId="11" xfId="57" applyNumberFormat="1" applyBorder="1" applyAlignment="1">
      <alignment horizontal="center"/>
    </xf>
    <xf numFmtId="165" fontId="15" fillId="0" borderId="11" xfId="58" applyNumberFormat="1" applyFont="1" applyFill="1" applyBorder="1" applyAlignment="1" applyProtection="1">
      <alignment horizontal="center"/>
      <protection locked="0"/>
    </xf>
    <xf numFmtId="0" fontId="27" fillId="0" borderId="11" xfId="56" applyFont="1" applyBorder="1" applyAlignment="1">
      <alignment horizontal="left" vertical="top" wrapText="1"/>
    </xf>
    <xf numFmtId="0" fontId="15" fillId="0" borderId="11" xfId="56" applyBorder="1" applyAlignment="1">
      <alignment horizontal="left" vertical="top" wrapText="1"/>
    </xf>
    <xf numFmtId="0" fontId="15" fillId="0" borderId="11" xfId="56" applyBorder="1" applyAlignment="1">
      <alignment horizontal="center" vertical="top"/>
    </xf>
    <xf numFmtId="165" fontId="15" fillId="0" borderId="11" xfId="61" applyNumberFormat="1" applyFont="1" applyFill="1" applyBorder="1" applyAlignment="1">
      <alignment horizontal="right" vertical="top"/>
    </xf>
    <xf numFmtId="0" fontId="15" fillId="0" borderId="0" xfId="56" applyAlignment="1">
      <alignment vertical="top"/>
    </xf>
    <xf numFmtId="164" fontId="15" fillId="0" borderId="11" xfId="59" applyFont="1" applyFill="1" applyBorder="1" applyAlignment="1">
      <alignment horizontal="center" vertical="top"/>
    </xf>
    <xf numFmtId="0" fontId="15" fillId="0" borderId="13" xfId="56" applyBorder="1" applyAlignment="1">
      <alignment horizontal="left" vertical="top" wrapText="1"/>
    </xf>
    <xf numFmtId="0" fontId="17" fillId="0" borderId="11" xfId="56" applyFont="1" applyBorder="1" applyAlignment="1">
      <alignment horizontal="left" vertical="top"/>
    </xf>
    <xf numFmtId="1" fontId="15" fillId="0" borderId="11" xfId="61" applyNumberFormat="1" applyFont="1" applyFill="1" applyBorder="1" applyAlignment="1">
      <alignment horizontal="center" vertical="top"/>
    </xf>
    <xf numFmtId="0" fontId="22" fillId="0" borderId="11" xfId="56" applyFont="1" applyBorder="1" applyAlignment="1">
      <alignment vertical="top"/>
    </xf>
    <xf numFmtId="0" fontId="17" fillId="0" borderId="11" xfId="56" applyFont="1" applyBorder="1" applyAlignment="1">
      <alignment vertical="top"/>
    </xf>
    <xf numFmtId="0" fontId="27" fillId="0" borderId="11" xfId="56" applyFont="1" applyBorder="1" applyAlignment="1">
      <alignment vertical="top"/>
    </xf>
    <xf numFmtId="0" fontId="15" fillId="0" borderId="11" xfId="56" applyBorder="1" applyAlignment="1">
      <alignment vertical="top"/>
    </xf>
    <xf numFmtId="0" fontId="15" fillId="0" borderId="13" xfId="56" applyBorder="1" applyAlignment="1">
      <alignment horizontal="center" vertical="top"/>
    </xf>
    <xf numFmtId="0" fontId="15" fillId="0" borderId="11" xfId="56" applyBorder="1" applyAlignment="1">
      <alignment vertical="top" wrapText="1"/>
    </xf>
    <xf numFmtId="0" fontId="15" fillId="0" borderId="13" xfId="56" applyBorder="1" applyAlignment="1">
      <alignment horizontal="center"/>
    </xf>
    <xf numFmtId="1" fontId="15" fillId="0" borderId="13" xfId="56" applyNumberFormat="1" applyBorder="1" applyAlignment="1">
      <alignment horizontal="center"/>
    </xf>
    <xf numFmtId="0" fontId="15" fillId="3" borderId="0" xfId="56" applyFill="1" applyAlignment="1">
      <alignment vertical="top"/>
    </xf>
    <xf numFmtId="164" fontId="15" fillId="0" borderId="11" xfId="61" applyFont="1" applyFill="1" applyBorder="1" applyAlignment="1">
      <alignment horizontal="right" vertical="top"/>
    </xf>
    <xf numFmtId="0" fontId="17" fillId="0" borderId="11" xfId="56" applyFont="1" applyBorder="1" applyAlignment="1">
      <alignment horizontal="left" vertical="top" wrapText="1"/>
    </xf>
    <xf numFmtId="0" fontId="22" fillId="0" borderId="13" xfId="56" applyFont="1" applyBorder="1" applyAlignment="1">
      <alignment vertical="top" wrapText="1"/>
    </xf>
    <xf numFmtId="3" fontId="15" fillId="0" borderId="13" xfId="56" applyNumberFormat="1" applyBorder="1" applyAlignment="1">
      <alignment horizontal="right" vertical="top"/>
    </xf>
    <xf numFmtId="3" fontId="15" fillId="0" borderId="13" xfId="0" applyNumberFormat="1" applyFont="1" applyBorder="1" applyAlignment="1">
      <alignment horizontal="right"/>
    </xf>
    <xf numFmtId="0" fontId="15" fillId="0" borderId="11" xfId="57" quotePrefix="1" applyBorder="1" applyAlignment="1">
      <alignment horizontal="center" vertical="top"/>
    </xf>
    <xf numFmtId="0" fontId="15" fillId="0" borderId="11" xfId="57" applyBorder="1" applyAlignment="1">
      <alignment horizontal="center" vertical="top"/>
    </xf>
    <xf numFmtId="169" fontId="15" fillId="0" borderId="11" xfId="62" applyNumberFormat="1" applyFont="1" applyFill="1" applyBorder="1" applyAlignment="1">
      <alignment horizontal="center" vertical="top"/>
    </xf>
    <xf numFmtId="0" fontId="17" fillId="0" borderId="11" xfId="56" applyFont="1" applyBorder="1" applyAlignment="1">
      <alignment horizontal="center" vertical="top" wrapText="1"/>
    </xf>
    <xf numFmtId="0" fontId="15" fillId="0" borderId="20" xfId="56" applyBorder="1" applyAlignment="1">
      <alignment horizontal="center" vertical="top"/>
    </xf>
    <xf numFmtId="0" fontId="17" fillId="0" borderId="20" xfId="56" applyFont="1" applyBorder="1" applyAlignment="1">
      <alignment vertical="top"/>
    </xf>
    <xf numFmtId="3" fontId="15" fillId="0" borderId="20" xfId="56" applyNumberFormat="1" applyBorder="1" applyAlignment="1">
      <alignment horizontal="center" vertical="top"/>
    </xf>
    <xf numFmtId="3" fontId="15" fillId="0" borderId="20" xfId="56" applyNumberFormat="1" applyBorder="1" applyAlignment="1">
      <alignment horizontal="right" vertical="top"/>
    </xf>
    <xf numFmtId="0" fontId="15" fillId="0" borderId="20" xfId="56" applyBorder="1" applyAlignment="1">
      <alignment vertical="top"/>
    </xf>
    <xf numFmtId="0" fontId="15" fillId="0" borderId="20" xfId="56" quotePrefix="1" applyBorder="1" applyAlignment="1">
      <alignment horizontal="left" vertical="top"/>
    </xf>
    <xf numFmtId="172" fontId="15" fillId="0" borderId="20" xfId="56" applyNumberFormat="1" applyBorder="1" applyAlignment="1">
      <alignment horizontal="center" vertical="top"/>
    </xf>
    <xf numFmtId="0" fontId="15" fillId="0" borderId="20" xfId="56" applyBorder="1" applyAlignment="1">
      <alignment horizontal="left" vertical="top" wrapText="1"/>
    </xf>
    <xf numFmtId="0" fontId="22" fillId="0" borderId="20" xfId="56" applyFont="1" applyBorder="1" applyAlignment="1">
      <alignment vertical="top"/>
    </xf>
    <xf numFmtId="0" fontId="17" fillId="0" borderId="20" xfId="56" applyFont="1" applyBorder="1" applyAlignment="1">
      <alignment horizontal="left" vertical="top" wrapText="1"/>
    </xf>
    <xf numFmtId="0" fontId="35" fillId="0" borderId="20" xfId="56" applyFont="1" applyBorder="1" applyAlignment="1">
      <alignment horizontal="left" vertical="top" wrapText="1"/>
    </xf>
    <xf numFmtId="0" fontId="23" fillId="0" borderId="20" xfId="56" applyFont="1" applyBorder="1" applyAlignment="1">
      <alignment vertical="top"/>
    </xf>
    <xf numFmtId="0" fontId="43" fillId="0" borderId="20" xfId="56" applyFont="1" applyBorder="1" applyAlignment="1">
      <alignment horizontal="center" vertical="top"/>
    </xf>
    <xf numFmtId="3" fontId="43" fillId="0" borderId="20" xfId="56" applyNumberFormat="1" applyFont="1" applyBorder="1" applyAlignment="1">
      <alignment horizontal="center" vertical="top"/>
    </xf>
    <xf numFmtId="3" fontId="15" fillId="0" borderId="20" xfId="56" applyNumberFormat="1" applyBorder="1" applyAlignment="1">
      <alignment vertical="top"/>
    </xf>
    <xf numFmtId="2" fontId="15" fillId="0" borderId="20" xfId="56" applyNumberFormat="1" applyBorder="1" applyAlignment="1">
      <alignment horizontal="center" vertical="top"/>
    </xf>
    <xf numFmtId="0" fontId="15" fillId="0" borderId="20" xfId="56" applyBorder="1" applyAlignment="1">
      <alignment horizontal="center"/>
    </xf>
    <xf numFmtId="3" fontId="15" fillId="0" borderId="20" xfId="56" applyNumberFormat="1" applyBorder="1" applyAlignment="1">
      <alignment horizontal="center"/>
    </xf>
    <xf numFmtId="3" fontId="15" fillId="0" borderId="20" xfId="56" applyNumberFormat="1" applyBorder="1" applyAlignment="1">
      <alignment horizontal="right"/>
    </xf>
    <xf numFmtId="3" fontId="15" fillId="0" borderId="0" xfId="56" applyNumberFormat="1" applyAlignment="1">
      <alignment horizontal="center" vertical="top"/>
    </xf>
    <xf numFmtId="3" fontId="15" fillId="0" borderId="0" xfId="56" applyNumberFormat="1" applyAlignment="1">
      <alignment horizontal="right" vertical="top"/>
    </xf>
    <xf numFmtId="0" fontId="15" fillId="0" borderId="0" xfId="56" applyAlignment="1">
      <alignment horizontal="center" vertical="top"/>
    </xf>
    <xf numFmtId="0" fontId="25" fillId="0" borderId="20" xfId="56" applyFont="1" applyBorder="1" applyAlignment="1">
      <alignment vertical="top"/>
    </xf>
    <xf numFmtId="2" fontId="15" fillId="0" borderId="0" xfId="56" applyNumberFormat="1" applyAlignment="1">
      <alignment horizontal="center" vertical="top"/>
    </xf>
    <xf numFmtId="0" fontId="21" fillId="0" borderId="20" xfId="56" applyFont="1" applyBorder="1" applyAlignment="1">
      <alignment vertical="top"/>
    </xf>
    <xf numFmtId="0" fontId="17" fillId="0" borderId="20" xfId="56" applyFont="1" applyBorder="1" applyAlignment="1">
      <alignment vertical="top" wrapText="1"/>
    </xf>
    <xf numFmtId="3" fontId="64" fillId="0" borderId="20" xfId="56" applyNumberFormat="1" applyFont="1" applyBorder="1" applyAlignment="1">
      <alignment horizontal="center" vertical="top"/>
    </xf>
    <xf numFmtId="0" fontId="23" fillId="0" borderId="20" xfId="56" applyFont="1" applyBorder="1" applyAlignment="1">
      <alignment vertical="top" wrapText="1"/>
    </xf>
    <xf numFmtId="0" fontId="15" fillId="0" borderId="20" xfId="56" applyBorder="1" applyAlignment="1">
      <alignment vertical="top" wrapText="1"/>
    </xf>
    <xf numFmtId="0" fontId="23" fillId="0" borderId="20" xfId="56" applyFont="1" applyBorder="1" applyAlignment="1">
      <alignment horizontal="left" vertical="top" wrapText="1"/>
    </xf>
    <xf numFmtId="0" fontId="17" fillId="0" borderId="20" xfId="56" quotePrefix="1" applyFont="1" applyBorder="1" applyAlignment="1">
      <alignment horizontal="left" vertical="top" wrapText="1"/>
    </xf>
    <xf numFmtId="0" fontId="15" fillId="0" borderId="20" xfId="56" quotePrefix="1" applyBorder="1" applyAlignment="1">
      <alignment horizontal="center" vertical="top"/>
    </xf>
    <xf numFmtId="0" fontId="15" fillId="0" borderId="20" xfId="56" quotePrefix="1" applyBorder="1" applyAlignment="1">
      <alignment horizontal="left" vertical="top" wrapText="1"/>
    </xf>
    <xf numFmtId="0" fontId="15" fillId="0" borderId="20" xfId="56" applyBorder="1" applyAlignment="1">
      <alignment horizontal="left" vertical="top"/>
    </xf>
    <xf numFmtId="3" fontId="15" fillId="0" borderId="20" xfId="58" applyNumberFormat="1" applyFont="1" applyFill="1" applyBorder="1" applyAlignment="1">
      <alignment horizontal="center" vertical="top"/>
    </xf>
    <xf numFmtId="0" fontId="21" fillId="0" borderId="20" xfId="56" applyFont="1" applyBorder="1" applyAlignment="1">
      <alignment horizontal="left" vertical="top" wrapText="1"/>
    </xf>
    <xf numFmtId="0" fontId="15" fillId="0" borderId="20" xfId="56" applyBorder="1" applyAlignment="1" applyProtection="1">
      <alignment horizontal="center" vertical="top"/>
      <protection locked="0"/>
    </xf>
    <xf numFmtId="0" fontId="17" fillId="0" borderId="20" xfId="56" applyFont="1" applyBorder="1" applyAlignment="1" applyProtection="1">
      <alignment vertical="top"/>
      <protection locked="0"/>
    </xf>
    <xf numFmtId="3" fontId="15" fillId="0" borderId="20" xfId="56" applyNumberFormat="1" applyBorder="1" applyAlignment="1" applyProtection="1">
      <alignment horizontal="center" vertical="top"/>
      <protection locked="0"/>
    </xf>
    <xf numFmtId="165" fontId="15" fillId="0" borderId="20" xfId="58" applyNumberFormat="1" applyFont="1" applyFill="1" applyBorder="1" applyAlignment="1" applyProtection="1">
      <alignment horizontal="right" vertical="top"/>
      <protection locked="0"/>
    </xf>
    <xf numFmtId="0" fontId="15" fillId="0" borderId="20" xfId="56" applyBorder="1" applyAlignment="1" applyProtection="1">
      <alignment vertical="top"/>
      <protection locked="0"/>
    </xf>
    <xf numFmtId="0" fontId="17" fillId="0" borderId="20" xfId="56" applyFont="1" applyBorder="1" applyAlignment="1">
      <alignment horizontal="center" vertical="top" wrapText="1"/>
    </xf>
    <xf numFmtId="3" fontId="43" fillId="0" borderId="20" xfId="62" applyNumberFormat="1" applyFont="1" applyFill="1" applyBorder="1" applyAlignment="1">
      <alignment horizontal="center" vertical="top"/>
    </xf>
    <xf numFmtId="165" fontId="43" fillId="0" borderId="20" xfId="61" applyNumberFormat="1" applyFont="1" applyFill="1" applyBorder="1" applyAlignment="1">
      <alignment horizontal="right" vertical="top"/>
    </xf>
    <xf numFmtId="0" fontId="17" fillId="0" borderId="20" xfId="56" applyFont="1" applyBorder="1" applyAlignment="1">
      <alignment horizontal="center" vertical="top"/>
    </xf>
    <xf numFmtId="0" fontId="15" fillId="0" borderId="20" xfId="56" applyBorder="1" applyAlignment="1">
      <alignment horizontal="center" vertical="top" wrapText="1"/>
    </xf>
    <xf numFmtId="0" fontId="26" fillId="0" borderId="20" xfId="56" applyFont="1" applyBorder="1" applyAlignment="1">
      <alignment horizontal="center" vertical="top"/>
    </xf>
    <xf numFmtId="3" fontId="26" fillId="0" borderId="20" xfId="56" applyNumberFormat="1" applyFont="1" applyBorder="1" applyAlignment="1">
      <alignment horizontal="center" vertical="top"/>
    </xf>
    <xf numFmtId="3" fontId="26" fillId="0" borderId="20" xfId="56" applyNumberFormat="1" applyFont="1" applyBorder="1" applyAlignment="1">
      <alignment horizontal="right" vertical="top"/>
    </xf>
    <xf numFmtId="0" fontId="21" fillId="0" borderId="11" xfId="56" applyFont="1" applyBorder="1" applyAlignment="1">
      <alignment vertical="top"/>
    </xf>
    <xf numFmtId="1" fontId="15" fillId="0" borderId="13" xfId="56" applyNumberFormat="1" applyBorder="1" applyAlignment="1">
      <alignment horizontal="center" vertical="top"/>
    </xf>
    <xf numFmtId="0" fontId="23" fillId="0" borderId="11" xfId="56" applyFont="1" applyBorder="1" applyAlignment="1">
      <alignment horizontal="left" vertical="top" wrapText="1"/>
    </xf>
    <xf numFmtId="0" fontId="21" fillId="0" borderId="11" xfId="56" applyFont="1" applyBorder="1" applyAlignment="1">
      <alignment horizontal="left" vertical="top" wrapText="1"/>
    </xf>
    <xf numFmtId="0" fontId="57" fillId="0" borderId="11" xfId="56" applyFont="1" applyBorder="1" applyAlignment="1">
      <alignment horizontal="left" vertical="top" wrapText="1"/>
    </xf>
    <xf numFmtId="2" fontId="15" fillId="0" borderId="13" xfId="56" applyNumberFormat="1" applyBorder="1" applyAlignment="1">
      <alignment horizontal="center" vertical="top"/>
    </xf>
    <xf numFmtId="3" fontId="15" fillId="0" borderId="13" xfId="56" applyNumberFormat="1" applyBorder="1" applyAlignment="1">
      <alignment horizontal="center" vertical="top"/>
    </xf>
    <xf numFmtId="0" fontId="23" fillId="0" borderId="11" xfId="56" applyFont="1" applyBorder="1" applyAlignment="1">
      <alignment vertical="top"/>
    </xf>
    <xf numFmtId="0" fontId="31" fillId="0" borderId="11" xfId="56" applyFont="1" applyBorder="1" applyAlignment="1">
      <alignment horizontal="center" vertical="top"/>
    </xf>
    <xf numFmtId="0" fontId="31" fillId="0" borderId="11" xfId="56" applyFont="1" applyBorder="1" applyAlignment="1">
      <alignment vertical="top"/>
    </xf>
    <xf numFmtId="1" fontId="31" fillId="0" borderId="13" xfId="56" applyNumberFormat="1" applyFont="1" applyBorder="1" applyAlignment="1">
      <alignment horizontal="center" vertical="top"/>
    </xf>
    <xf numFmtId="3" fontId="31" fillId="0" borderId="13" xfId="56" applyNumberFormat="1" applyFont="1" applyBorder="1" applyAlignment="1">
      <alignment horizontal="right" vertical="top"/>
    </xf>
    <xf numFmtId="3" fontId="17" fillId="0" borderId="15" xfId="56" applyNumberFormat="1" applyFont="1" applyBorder="1" applyAlignment="1">
      <alignment horizontal="right" vertical="top"/>
    </xf>
    <xf numFmtId="0" fontId="15" fillId="0" borderId="11" xfId="56" quotePrefix="1" applyBorder="1" applyAlignment="1">
      <alignment horizontal="center" vertical="top"/>
    </xf>
    <xf numFmtId="3" fontId="15" fillId="0" borderId="11" xfId="56" applyNumberFormat="1" applyBorder="1" applyAlignment="1">
      <alignment horizontal="right" vertical="top"/>
    </xf>
    <xf numFmtId="0" fontId="15" fillId="0" borderId="13" xfId="56" applyBorder="1" applyAlignment="1">
      <alignment vertical="top" wrapText="1"/>
    </xf>
    <xf numFmtId="1" fontId="64" fillId="0" borderId="11" xfId="56" applyNumberFormat="1" applyFont="1" applyBorder="1" applyAlignment="1">
      <alignment horizontal="center" vertical="top"/>
    </xf>
    <xf numFmtId="3" fontId="15" fillId="0" borderId="11" xfId="56" applyNumberFormat="1" applyBorder="1" applyAlignment="1">
      <alignment horizontal="center"/>
    </xf>
    <xf numFmtId="3" fontId="15" fillId="0" borderId="11" xfId="56" applyNumberFormat="1" applyBorder="1" applyAlignment="1">
      <alignment horizontal="right"/>
    </xf>
    <xf numFmtId="1" fontId="15" fillId="0" borderId="11" xfId="56" applyNumberFormat="1" applyBorder="1" applyAlignment="1">
      <alignment horizontal="center" vertical="top"/>
    </xf>
    <xf numFmtId="0" fontId="29" fillId="0" borderId="13" xfId="56" applyFont="1" applyBorder="1" applyAlignment="1">
      <alignment horizontal="center" vertical="top"/>
    </xf>
    <xf numFmtId="0" fontId="17" fillId="0" borderId="13" xfId="56" applyFont="1" applyBorder="1" applyAlignment="1">
      <alignment horizontal="left" vertical="top" wrapText="1"/>
    </xf>
    <xf numFmtId="169" fontId="29" fillId="0" borderId="13" xfId="62" applyNumberFormat="1" applyFont="1" applyFill="1" applyBorder="1" applyAlignment="1">
      <alignment horizontal="center" vertical="top"/>
    </xf>
    <xf numFmtId="165" fontId="29" fillId="0" borderId="13" xfId="61" applyNumberFormat="1" applyFont="1" applyFill="1" applyBorder="1" applyAlignment="1">
      <alignment horizontal="right" vertical="top"/>
    </xf>
    <xf numFmtId="0" fontId="17" fillId="0" borderId="13" xfId="56" applyFont="1" applyBorder="1" applyAlignment="1">
      <alignment horizontal="center" vertical="top" wrapText="1"/>
    </xf>
    <xf numFmtId="0" fontId="17" fillId="0" borderId="13" xfId="56" applyFont="1" applyBorder="1" applyAlignment="1">
      <alignment horizontal="center" vertical="top"/>
    </xf>
    <xf numFmtId="0" fontId="15" fillId="0" borderId="13" xfId="56" applyBorder="1" applyAlignment="1">
      <alignment vertical="top"/>
    </xf>
    <xf numFmtId="165" fontId="29" fillId="0" borderId="13" xfId="61" applyNumberFormat="1" applyFont="1" applyFill="1" applyBorder="1" applyAlignment="1">
      <alignment vertical="top"/>
    </xf>
    <xf numFmtId="0" fontId="15" fillId="0" borderId="13" xfId="56" applyBorder="1" applyAlignment="1">
      <alignment horizontal="center" vertical="top" wrapText="1"/>
    </xf>
    <xf numFmtId="3" fontId="15" fillId="0" borderId="13" xfId="56" applyNumberFormat="1" applyBorder="1" applyAlignment="1">
      <alignment vertical="top"/>
    </xf>
    <xf numFmtId="0" fontId="17" fillId="0" borderId="20" xfId="56" applyFont="1" applyBorder="1" applyAlignment="1" applyProtection="1">
      <alignment horizontal="center"/>
      <protection locked="0"/>
    </xf>
    <xf numFmtId="3" fontId="17" fillId="0" borderId="20" xfId="56" applyNumberFormat="1" applyFont="1" applyBorder="1" applyAlignment="1" applyProtection="1">
      <alignment horizontal="center"/>
      <protection locked="0"/>
    </xf>
    <xf numFmtId="37" fontId="15" fillId="0" borderId="1" xfId="26" applyNumberFormat="1" applyFont="1" applyBorder="1" applyAlignment="1">
      <alignment horizontal="left" vertical="top" wrapText="1"/>
    </xf>
    <xf numFmtId="0" fontId="15" fillId="0" borderId="1" xfId="0" applyFont="1" applyBorder="1" applyAlignment="1">
      <alignment vertical="top" wrapText="1"/>
    </xf>
    <xf numFmtId="165" fontId="15" fillId="0" borderId="13" xfId="61" applyNumberFormat="1" applyFont="1" applyFill="1" applyBorder="1" applyAlignment="1">
      <alignment horizontal="right" vertical="top"/>
    </xf>
    <xf numFmtId="0" fontId="15" fillId="0" borderId="0" xfId="67"/>
    <xf numFmtId="3" fontId="15" fillId="0" borderId="0" xfId="67" applyNumberFormat="1"/>
    <xf numFmtId="0" fontId="26" fillId="0" borderId="0" xfId="67" applyFont="1"/>
    <xf numFmtId="0" fontId="15" fillId="0" borderId="0" xfId="67" applyAlignment="1">
      <alignment vertical="top"/>
    </xf>
    <xf numFmtId="0" fontId="26" fillId="0" borderId="0" xfId="69" applyFont="1" applyAlignment="1">
      <alignment vertical="top"/>
    </xf>
    <xf numFmtId="0" fontId="15" fillId="0" borderId="0" xfId="69" applyFont="1" applyAlignment="1">
      <alignment vertical="top"/>
    </xf>
    <xf numFmtId="3" fontId="34" fillId="0" borderId="0" xfId="57" quotePrefix="1" applyNumberFormat="1" applyFont="1" applyAlignment="1">
      <alignment horizontal="left" vertical="top"/>
    </xf>
    <xf numFmtId="0" fontId="15" fillId="0" borderId="0" xfId="57" applyAlignment="1">
      <alignment vertical="top"/>
    </xf>
    <xf numFmtId="0" fontId="17" fillId="0" borderId="0" xfId="67" applyFont="1" applyAlignment="1">
      <alignment horizontal="center" vertical="top"/>
    </xf>
    <xf numFmtId="0" fontId="17" fillId="0" borderId="0" xfId="57" applyFont="1" applyAlignment="1">
      <alignment vertical="top"/>
    </xf>
    <xf numFmtId="0" fontId="17" fillId="0" borderId="0" xfId="57" applyFont="1" applyAlignment="1">
      <alignment horizontal="center" vertical="top"/>
    </xf>
    <xf numFmtId="38" fontId="17" fillId="0" borderId="0" xfId="70" applyNumberFormat="1" applyFont="1" applyFill="1" applyAlignment="1">
      <alignment horizontal="right" vertical="top"/>
    </xf>
    <xf numFmtId="38" fontId="17" fillId="0" borderId="0" xfId="70" applyNumberFormat="1" applyFont="1" applyFill="1" applyAlignment="1">
      <alignment vertical="top"/>
    </xf>
    <xf numFmtId="0" fontId="17" fillId="0" borderId="15" xfId="56" applyFont="1" applyBorder="1" applyAlignment="1">
      <alignment horizontal="center" vertical="top" wrapText="1"/>
    </xf>
    <xf numFmtId="0" fontId="17" fillId="0" borderId="11" xfId="57" applyFont="1" applyBorder="1" applyAlignment="1">
      <alignment horizontal="left" vertical="top" wrapText="1"/>
    </xf>
    <xf numFmtId="0" fontId="17" fillId="0" borderId="11" xfId="57" applyFont="1" applyBorder="1" applyAlignment="1">
      <alignment horizontal="center" vertical="top"/>
    </xf>
    <xf numFmtId="0" fontId="15" fillId="0" borderId="11" xfId="57" applyBorder="1" applyAlignment="1">
      <alignment vertical="top"/>
    </xf>
    <xf numFmtId="0" fontId="17" fillId="0" borderId="11" xfId="57" applyFont="1" applyBorder="1" applyAlignment="1">
      <alignment vertical="top"/>
    </xf>
    <xf numFmtId="2" fontId="15" fillId="0" borderId="11" xfId="57" applyNumberFormat="1" applyBorder="1" applyAlignment="1">
      <alignment horizontal="center" vertical="top"/>
    </xf>
    <xf numFmtId="0" fontId="15" fillId="0" borderId="11" xfId="57" applyBorder="1" applyAlignment="1">
      <alignment horizontal="left" vertical="top"/>
    </xf>
    <xf numFmtId="3" fontId="15" fillId="0" borderId="13" xfId="58" applyNumberFormat="1" applyFont="1" applyFill="1" applyBorder="1" applyAlignment="1">
      <alignment horizontal="right" vertical="top"/>
    </xf>
    <xf numFmtId="3" fontId="15" fillId="0" borderId="13" xfId="58" applyNumberFormat="1" applyFont="1" applyBorder="1" applyAlignment="1">
      <alignment horizontal="right" vertical="top"/>
    </xf>
    <xf numFmtId="0" fontId="26" fillId="0" borderId="0" xfId="67" applyFont="1" applyAlignment="1">
      <alignment wrapText="1"/>
    </xf>
    <xf numFmtId="0" fontId="15" fillId="0" borderId="11" xfId="57" applyBorder="1" applyAlignment="1">
      <alignment horizontal="justify" vertical="top" wrapText="1"/>
    </xf>
    <xf numFmtId="1" fontId="15" fillId="0" borderId="11" xfId="57" applyNumberFormat="1" applyBorder="1" applyAlignment="1">
      <alignment horizontal="center" vertical="top"/>
    </xf>
    <xf numFmtId="3" fontId="26" fillId="5" borderId="0" xfId="67" applyNumberFormat="1" applyFont="1" applyFill="1" applyAlignment="1">
      <alignment vertical="center"/>
    </xf>
    <xf numFmtId="165" fontId="15" fillId="5" borderId="0" xfId="75" applyNumberFormat="1" applyFont="1" applyFill="1" applyAlignment="1">
      <alignment vertical="center"/>
    </xf>
    <xf numFmtId="0" fontId="15" fillId="5" borderId="0" xfId="67" applyFill="1" applyAlignment="1">
      <alignment vertical="center"/>
    </xf>
    <xf numFmtId="3" fontId="26" fillId="0" borderId="0" xfId="67" applyNumberFormat="1" applyFont="1" applyAlignment="1">
      <alignment vertical="center"/>
    </xf>
    <xf numFmtId="165" fontId="15" fillId="0" borderId="0" xfId="75" applyNumberFormat="1" applyFont="1" applyFill="1" applyAlignment="1">
      <alignment vertical="center"/>
    </xf>
    <xf numFmtId="0" fontId="15" fillId="0" borderId="0" xfId="67" applyAlignment="1">
      <alignment vertical="center"/>
    </xf>
    <xf numFmtId="0" fontId="15" fillId="0" borderId="0" xfId="67" applyAlignment="1">
      <alignment horizontal="center" vertical="top"/>
    </xf>
    <xf numFmtId="0" fontId="15" fillId="0" borderId="0" xfId="67" applyAlignment="1">
      <alignment horizontal="justify" vertical="top"/>
    </xf>
    <xf numFmtId="165" fontId="15" fillId="0" borderId="0" xfId="75" applyNumberFormat="1" applyFont="1" applyFill="1" applyAlignment="1">
      <alignment horizontal="right" vertical="top"/>
    </xf>
    <xf numFmtId="3" fontId="26" fillId="3" borderId="0" xfId="67" applyNumberFormat="1" applyFont="1" applyFill="1" applyAlignment="1">
      <alignment vertical="center"/>
    </xf>
    <xf numFmtId="165" fontId="15" fillId="3" borderId="0" xfId="75" applyNumberFormat="1" applyFont="1" applyFill="1" applyAlignment="1">
      <alignment vertical="center"/>
    </xf>
    <xf numFmtId="0" fontId="15" fillId="3" borderId="0" xfId="67" applyFill="1" applyAlignment="1">
      <alignment vertical="center"/>
    </xf>
    <xf numFmtId="0" fontId="15" fillId="0" borderId="11" xfId="57" applyBorder="1" applyAlignment="1">
      <alignment horizontal="justify" vertical="top"/>
    </xf>
    <xf numFmtId="0" fontId="15" fillId="0" borderId="11" xfId="67" applyBorder="1" applyAlignment="1">
      <alignment vertical="top" wrapText="1"/>
    </xf>
    <xf numFmtId="165" fontId="15" fillId="0" borderId="11" xfId="58" applyNumberFormat="1" applyFont="1" applyFill="1" applyBorder="1" applyAlignment="1">
      <alignment horizontal="center" vertical="top"/>
    </xf>
    <xf numFmtId="164" fontId="17" fillId="0" borderId="13" xfId="58" applyFont="1" applyFill="1" applyBorder="1" applyAlignment="1">
      <alignment horizontal="right" vertical="top"/>
    </xf>
    <xf numFmtId="164" fontId="17" fillId="4" borderId="13" xfId="58" applyFont="1" applyFill="1" applyBorder="1" applyAlignment="1">
      <alignment horizontal="right" vertical="top"/>
    </xf>
    <xf numFmtId="165" fontId="20" fillId="0" borderId="13" xfId="58" applyNumberFormat="1" applyFont="1" applyFill="1" applyBorder="1" applyAlignment="1" applyProtection="1">
      <alignment horizontal="center" vertical="top"/>
      <protection locked="0"/>
    </xf>
    <xf numFmtId="0" fontId="26" fillId="0" borderId="0" xfId="82" applyFont="1" applyAlignment="1">
      <alignment vertical="top"/>
    </xf>
    <xf numFmtId="0" fontId="15" fillId="0" borderId="0" xfId="82" applyFont="1" applyAlignment="1">
      <alignment vertical="top"/>
    </xf>
    <xf numFmtId="3" fontId="65" fillId="0" borderId="0" xfId="0" applyNumberFormat="1" applyFont="1" applyAlignment="1">
      <alignment vertical="top"/>
    </xf>
    <xf numFmtId="0" fontId="65" fillId="0" borderId="0" xfId="0" applyFont="1" applyAlignment="1">
      <alignment vertical="top"/>
    </xf>
    <xf numFmtId="168" fontId="65" fillId="0" borderId="0" xfId="22" applyNumberFormat="1" applyFont="1" applyAlignment="1">
      <alignment vertical="top"/>
    </xf>
    <xf numFmtId="3" fontId="65" fillId="0" borderId="18" xfId="0" applyNumberFormat="1" applyFont="1" applyBorder="1" applyAlignment="1">
      <alignment horizontal="right" vertical="top"/>
    </xf>
    <xf numFmtId="3" fontId="65" fillId="0" borderId="18" xfId="0" applyNumberFormat="1" applyFont="1" applyBorder="1" applyAlignment="1">
      <alignment vertical="top"/>
    </xf>
    <xf numFmtId="3" fontId="66" fillId="0" borderId="18" xfId="0" applyNumberFormat="1" applyFont="1" applyBorder="1" applyAlignment="1">
      <alignment vertical="top"/>
    </xf>
    <xf numFmtId="0" fontId="65" fillId="0" borderId="0" xfId="26" applyFont="1" applyAlignment="1">
      <alignment vertical="top"/>
    </xf>
    <xf numFmtId="3" fontId="65" fillId="3" borderId="18" xfId="0" applyNumberFormat="1" applyFont="1" applyFill="1" applyBorder="1" applyAlignment="1">
      <alignment vertical="top"/>
    </xf>
    <xf numFmtId="0" fontId="65" fillId="0" borderId="0" xfId="4" applyFont="1" applyAlignment="1">
      <alignment vertical="top"/>
    </xf>
    <xf numFmtId="0" fontId="65" fillId="0" borderId="0" xfId="8" applyFont="1" applyAlignment="1">
      <alignment vertical="top"/>
    </xf>
    <xf numFmtId="0" fontId="65" fillId="3" borderId="0" xfId="0" applyFont="1" applyFill="1" applyAlignment="1">
      <alignment vertical="top"/>
    </xf>
    <xf numFmtId="3" fontId="67" fillId="3" borderId="0" xfId="0" applyNumberFormat="1" applyFont="1" applyFill="1" applyAlignment="1">
      <alignment vertical="top"/>
    </xf>
    <xf numFmtId="3" fontId="65" fillId="0" borderId="0" xfId="0" applyNumberFormat="1" applyFont="1" applyAlignment="1">
      <alignment horizontal="right" vertical="top"/>
    </xf>
    <xf numFmtId="0" fontId="28" fillId="0" borderId="0" xfId="0" applyFont="1"/>
    <xf numFmtId="0" fontId="68" fillId="0" borderId="21" xfId="0" applyFont="1" applyBorder="1" applyAlignment="1">
      <alignment horizontal="center"/>
    </xf>
    <xf numFmtId="0" fontId="69" fillId="0" borderId="21" xfId="0" applyFont="1" applyBorder="1" applyAlignment="1">
      <alignment horizontal="center"/>
    </xf>
    <xf numFmtId="0" fontId="70" fillId="0" borderId="21" xfId="0" applyFont="1" applyBorder="1" applyAlignment="1">
      <alignment horizontal="left" wrapText="1"/>
    </xf>
    <xf numFmtId="0" fontId="0" fillId="0" borderId="21" xfId="0" applyBorder="1" applyAlignment="1">
      <alignment horizontal="center" vertical="top"/>
    </xf>
    <xf numFmtId="0" fontId="0" fillId="0" borderId="21" xfId="0" applyBorder="1" applyAlignment="1">
      <alignment vertical="top" wrapText="1"/>
    </xf>
    <xf numFmtId="0" fontId="15" fillId="0" borderId="21" xfId="0" applyFont="1" applyBorder="1" applyAlignment="1">
      <alignment horizontal="left" vertical="top"/>
    </xf>
    <xf numFmtId="0" fontId="23" fillId="0" borderId="21" xfId="0" applyFont="1" applyBorder="1" applyAlignment="1">
      <alignment horizontal="left" vertical="top" wrapText="1"/>
    </xf>
    <xf numFmtId="165" fontId="16" fillId="0" borderId="21" xfId="1" applyNumberFormat="1" applyFont="1" applyBorder="1"/>
    <xf numFmtId="0" fontId="28" fillId="0" borderId="0" xfId="67" applyFont="1" applyAlignment="1">
      <alignment vertical="top"/>
    </xf>
    <xf numFmtId="3" fontId="28" fillId="3" borderId="0" xfId="57" applyNumberFormat="1" applyFont="1" applyFill="1" applyAlignment="1">
      <alignment vertical="center"/>
    </xf>
    <xf numFmtId="0" fontId="28" fillId="3" borderId="0" xfId="57" applyFont="1" applyFill="1" applyAlignment="1">
      <alignment vertical="center"/>
    </xf>
    <xf numFmtId="3" fontId="71" fillId="3" borderId="0" xfId="57" quotePrefix="1" applyNumberFormat="1" applyFont="1" applyFill="1" applyAlignment="1">
      <alignment horizontal="left" vertical="center"/>
    </xf>
    <xf numFmtId="3" fontId="33" fillId="3" borderId="0" xfId="57" applyNumberFormat="1" applyFont="1" applyFill="1" applyAlignment="1">
      <alignment horizontal="center" vertical="center" wrapText="1"/>
    </xf>
    <xf numFmtId="0" fontId="28" fillId="0" borderId="0" xfId="56" applyFont="1" applyAlignment="1">
      <alignment vertical="top"/>
    </xf>
    <xf numFmtId="0" fontId="28" fillId="3" borderId="0" xfId="56" applyFont="1" applyFill="1" applyAlignment="1">
      <alignment vertical="top"/>
    </xf>
    <xf numFmtId="3" fontId="28" fillId="0" borderId="0" xfId="56" applyNumberFormat="1" applyFont="1" applyAlignment="1">
      <alignment vertical="top"/>
    </xf>
    <xf numFmtId="172" fontId="16" fillId="0" borderId="2" xfId="0" applyNumberFormat="1" applyFont="1" applyBorder="1" applyAlignment="1">
      <alignment horizontal="center" vertical="top"/>
    </xf>
    <xf numFmtId="37" fontId="15" fillId="0" borderId="1" xfId="83" applyNumberFormat="1" applyFont="1" applyFill="1" applyBorder="1" applyAlignment="1">
      <alignment horizontal="right" vertical="top"/>
    </xf>
    <xf numFmtId="49" fontId="16" fillId="0" borderId="1" xfId="28" applyNumberFormat="1" applyBorder="1" applyAlignment="1">
      <alignment horizontal="center" vertical="top"/>
    </xf>
    <xf numFmtId="0" fontId="16" fillId="0" borderId="1" xfId="4" applyBorder="1" applyAlignment="1">
      <alignment vertical="top" wrapText="1"/>
    </xf>
    <xf numFmtId="37" fontId="16" fillId="0" borderId="1" xfId="10" applyNumberFormat="1" applyFont="1" applyFill="1" applyBorder="1" applyAlignment="1">
      <alignment horizontal="right"/>
    </xf>
    <xf numFmtId="0" fontId="38" fillId="0" borderId="1" xfId="0" applyFont="1" applyBorder="1" applyAlignment="1">
      <alignment horizontal="left" vertical="top" wrapText="1"/>
    </xf>
    <xf numFmtId="3" fontId="39" fillId="0" borderId="1" xfId="0" applyNumberFormat="1" applyFont="1" applyBorder="1" applyAlignment="1">
      <alignment horizontal="center" vertical="top"/>
    </xf>
    <xf numFmtId="37" fontId="38" fillId="0" borderId="1" xfId="22" applyNumberFormat="1" applyFont="1" applyFill="1" applyBorder="1" applyAlignment="1">
      <alignment horizontal="right" vertical="top"/>
    </xf>
    <xf numFmtId="0" fontId="38" fillId="0" borderId="1" xfId="0" applyFont="1" applyBorder="1" applyAlignment="1">
      <alignment horizontal="left" vertical="top"/>
    </xf>
    <xf numFmtId="0" fontId="39" fillId="0" borderId="1" xfId="0" applyFont="1" applyBorder="1" applyAlignment="1">
      <alignment horizontal="center" vertical="top"/>
    </xf>
    <xf numFmtId="9" fontId="38" fillId="0" borderId="1" xfId="0" applyNumberFormat="1" applyFont="1" applyBorder="1" applyAlignment="1">
      <alignment horizontal="center" vertical="top"/>
    </xf>
    <xf numFmtId="37" fontId="38" fillId="0" borderId="1" xfId="22" applyNumberFormat="1" applyFont="1" applyBorder="1" applyAlignment="1">
      <alignment horizontal="right" vertical="top"/>
    </xf>
    <xf numFmtId="0" fontId="34" fillId="0" borderId="1" xfId="0" applyFont="1" applyBorder="1" applyAlignment="1">
      <alignment vertical="top" wrapText="1"/>
    </xf>
    <xf numFmtId="0" fontId="26" fillId="0" borderId="1" xfId="0" applyFont="1" applyBorder="1" applyAlignment="1">
      <alignment vertical="top" wrapText="1"/>
    </xf>
    <xf numFmtId="37" fontId="26" fillId="0" borderId="1" xfId="22" applyNumberFormat="1" applyFont="1" applyBorder="1" applyAlignment="1">
      <alignment horizontal="right" vertical="top"/>
    </xf>
    <xf numFmtId="37" fontId="15" fillId="0" borderId="1" xfId="57" applyNumberFormat="1" applyBorder="1" applyAlignment="1">
      <alignment horizontal="center" vertical="top"/>
    </xf>
    <xf numFmtId="37" fontId="15" fillId="0" borderId="1" xfId="57" applyNumberFormat="1" applyBorder="1" applyAlignment="1">
      <alignment horizontal="left" vertical="top" wrapText="1"/>
    </xf>
    <xf numFmtId="37" fontId="15" fillId="0" borderId="1" xfId="57" applyNumberFormat="1" applyBorder="1" applyAlignment="1">
      <alignment horizontal="center" vertical="top" wrapText="1"/>
    </xf>
    <xf numFmtId="0" fontId="15" fillId="0" borderId="0" xfId="56" applyAlignment="1">
      <alignment vertical="top" wrapText="1"/>
    </xf>
    <xf numFmtId="3" fontId="15" fillId="0" borderId="0" xfId="56" applyNumberFormat="1" applyAlignment="1">
      <alignment vertical="top"/>
    </xf>
    <xf numFmtId="0" fontId="17" fillId="0" borderId="0" xfId="56" applyFont="1" applyAlignment="1">
      <alignment horizontal="center" vertical="top"/>
    </xf>
    <xf numFmtId="0" fontId="15" fillId="3" borderId="0" xfId="57" applyFill="1" applyAlignment="1">
      <alignment vertical="top"/>
    </xf>
    <xf numFmtId="0" fontId="20" fillId="3" borderId="0" xfId="57" applyFont="1" applyFill="1" applyAlignment="1">
      <alignment vertical="top"/>
    </xf>
    <xf numFmtId="3" fontId="15" fillId="0" borderId="0" xfId="56" applyNumberFormat="1" applyAlignment="1" applyProtection="1">
      <alignment vertical="top"/>
      <protection locked="0"/>
    </xf>
    <xf numFmtId="37" fontId="17" fillId="0" borderId="0" xfId="56" applyNumberFormat="1" applyFont="1" applyAlignment="1">
      <alignment horizontal="center" vertical="top" wrapText="1"/>
    </xf>
    <xf numFmtId="0" fontId="28" fillId="3" borderId="0" xfId="57" applyFont="1" applyFill="1" applyAlignment="1">
      <alignment vertical="top"/>
    </xf>
    <xf numFmtId="37" fontId="17" fillId="0" borderId="15" xfId="56" applyNumberFormat="1" applyFont="1" applyBorder="1" applyAlignment="1">
      <alignment horizontal="center" vertical="top" wrapText="1"/>
    </xf>
    <xf numFmtId="0" fontId="61" fillId="0" borderId="11" xfId="57" applyFont="1" applyBorder="1" applyAlignment="1">
      <alignment horizontal="center" vertical="top"/>
    </xf>
    <xf numFmtId="1" fontId="61" fillId="0" borderId="11" xfId="57" applyNumberFormat="1" applyFont="1" applyBorder="1" applyAlignment="1">
      <alignment horizontal="center" vertical="top"/>
    </xf>
    <xf numFmtId="165" fontId="61" fillId="0" borderId="11" xfId="58" applyNumberFormat="1" applyFont="1" applyFill="1" applyBorder="1" applyAlignment="1">
      <alignment horizontal="center" vertical="top"/>
    </xf>
    <xf numFmtId="37" fontId="61" fillId="0" borderId="11" xfId="58" applyNumberFormat="1" applyFont="1" applyFill="1" applyBorder="1" applyAlignment="1">
      <alignment horizontal="center" vertical="top"/>
    </xf>
    <xf numFmtId="0" fontId="17" fillId="0" borderId="12" xfId="57" applyFont="1" applyBorder="1" applyAlignment="1">
      <alignment horizontal="justify" vertical="top"/>
    </xf>
    <xf numFmtId="1" fontId="15" fillId="0" borderId="11" xfId="59" applyNumberFormat="1" applyFont="1" applyFill="1" applyBorder="1" applyAlignment="1">
      <alignment horizontal="center" vertical="top"/>
    </xf>
    <xf numFmtId="165" fontId="15" fillId="0" borderId="11" xfId="58" applyNumberFormat="1" applyFont="1" applyFill="1" applyBorder="1" applyAlignment="1" applyProtection="1">
      <alignment horizontal="center" vertical="top"/>
      <protection locked="0"/>
    </xf>
    <xf numFmtId="37" fontId="15" fillId="0" borderId="11" xfId="58" applyNumberFormat="1" applyFont="1" applyFill="1" applyBorder="1" applyAlignment="1" applyProtection="1">
      <alignment horizontal="right" vertical="top"/>
      <protection locked="0"/>
    </xf>
    <xf numFmtId="0" fontId="15" fillId="0" borderId="12" xfId="57" quotePrefix="1" applyBorder="1" applyAlignment="1">
      <alignment horizontal="justify" vertical="top"/>
    </xf>
    <xf numFmtId="167" fontId="15" fillId="0" borderId="11" xfId="59" applyNumberFormat="1" applyFont="1" applyFill="1" applyBorder="1" applyAlignment="1">
      <alignment horizontal="center" vertical="top"/>
    </xf>
    <xf numFmtId="37" fontId="15" fillId="0" borderId="11" xfId="58" applyNumberFormat="1" applyFont="1" applyFill="1" applyBorder="1" applyAlignment="1">
      <alignment horizontal="right" vertical="top"/>
    </xf>
    <xf numFmtId="0" fontId="17" fillId="0" borderId="11" xfId="57" applyFont="1" applyBorder="1" applyAlignment="1">
      <alignment horizontal="justify" vertical="top"/>
    </xf>
    <xf numFmtId="0" fontId="29" fillId="0" borderId="11" xfId="57" quotePrefix="1" applyFont="1" applyBorder="1" applyAlignment="1">
      <alignment horizontal="justify" vertical="top" wrapText="1"/>
    </xf>
    <xf numFmtId="1" fontId="17" fillId="0" borderId="11" xfId="57" applyNumberFormat="1" applyFont="1" applyBorder="1" applyAlignment="1">
      <alignment vertical="top"/>
    </xf>
    <xf numFmtId="165" fontId="17" fillId="0" borderId="11" xfId="58" applyNumberFormat="1" applyFont="1" applyFill="1" applyBorder="1" applyAlignment="1">
      <alignment vertical="top"/>
    </xf>
    <xf numFmtId="1" fontId="15" fillId="0" borderId="11" xfId="57" applyNumberFormat="1" applyBorder="1" applyAlignment="1">
      <alignment vertical="top"/>
    </xf>
    <xf numFmtId="165" fontId="15" fillId="0" borderId="11" xfId="58" applyNumberFormat="1" applyFont="1" applyFill="1" applyBorder="1" applyAlignment="1">
      <alignment vertical="top"/>
    </xf>
    <xf numFmtId="0" fontId="27" fillId="0" borderId="12" xfId="57" applyFont="1" applyBorder="1" applyAlignment="1">
      <alignment horizontal="justify" vertical="top"/>
    </xf>
    <xf numFmtId="0" fontId="27" fillId="0" borderId="11" xfId="57" applyFont="1" applyBorder="1" applyAlignment="1">
      <alignment horizontal="justify" vertical="top" wrapText="1"/>
    </xf>
    <xf numFmtId="37" fontId="15" fillId="0" borderId="11" xfId="58" applyNumberFormat="1" applyFont="1" applyFill="1" applyBorder="1" applyAlignment="1">
      <alignment vertical="top"/>
    </xf>
    <xf numFmtId="165" fontId="15" fillId="0" borderId="0" xfId="58" applyNumberFormat="1" applyFont="1" applyFill="1" applyBorder="1" applyAlignment="1">
      <alignment horizontal="center" vertical="top"/>
    </xf>
    <xf numFmtId="0" fontId="17" fillId="0" borderId="11" xfId="57" applyFont="1" applyBorder="1" applyAlignment="1">
      <alignment horizontal="justify" vertical="top" wrapText="1"/>
    </xf>
    <xf numFmtId="0" fontId="27" fillId="0" borderId="12" xfId="57" applyFont="1" applyBorder="1" applyAlignment="1">
      <alignment horizontal="justify" vertical="top" wrapText="1"/>
    </xf>
    <xf numFmtId="0" fontId="15" fillId="0" borderId="12" xfId="57" applyBorder="1" applyAlignment="1">
      <alignment horizontal="justify" vertical="top" wrapText="1"/>
    </xf>
    <xf numFmtId="0" fontId="27" fillId="0" borderId="11" xfId="57" applyFont="1" applyBorder="1" applyAlignment="1">
      <alignment horizontal="justify" vertical="top"/>
    </xf>
    <xf numFmtId="0" fontId="15" fillId="0" borderId="12" xfId="57" quotePrefix="1" applyBorder="1" applyAlignment="1">
      <alignment horizontal="justify" vertical="top" wrapText="1"/>
    </xf>
    <xf numFmtId="0" fontId="15" fillId="0" borderId="14" xfId="57" quotePrefix="1" applyBorder="1" applyAlignment="1">
      <alignment horizontal="justify" vertical="top" wrapText="1"/>
    </xf>
    <xf numFmtId="0" fontId="17" fillId="0" borderId="12" xfId="57" applyFont="1" applyBorder="1" applyAlignment="1">
      <alignment horizontal="justify" vertical="top" wrapText="1"/>
    </xf>
    <xf numFmtId="0" fontId="29" fillId="3" borderId="0" xfId="57" applyFont="1" applyFill="1" applyAlignment="1">
      <alignment vertical="top"/>
    </xf>
    <xf numFmtId="167" fontId="15" fillId="0" borderId="11" xfId="57" applyNumberFormat="1" applyBorder="1" applyAlignment="1">
      <alignment horizontal="center" vertical="top"/>
    </xf>
    <xf numFmtId="165" fontId="29" fillId="3" borderId="0" xfId="60" applyNumberFormat="1" applyFont="1" applyFill="1" applyAlignment="1">
      <alignment vertical="top"/>
    </xf>
    <xf numFmtId="167" fontId="15" fillId="0" borderId="11" xfId="61" applyNumberFormat="1" applyFont="1" applyFill="1" applyBorder="1" applyAlignment="1">
      <alignment horizontal="center" vertical="top"/>
    </xf>
    <xf numFmtId="0" fontId="15" fillId="0" borderId="12" xfId="57" applyBorder="1" applyAlignment="1">
      <alignment horizontal="justify" vertical="top"/>
    </xf>
    <xf numFmtId="164" fontId="15" fillId="0" borderId="11" xfId="59" quotePrefix="1" applyFont="1" applyFill="1" applyBorder="1" applyAlignment="1">
      <alignment horizontal="center" vertical="top"/>
    </xf>
    <xf numFmtId="0" fontId="15" fillId="0" borderId="14" xfId="57" applyBorder="1" applyAlignment="1">
      <alignment horizontal="justify" vertical="top" wrapText="1"/>
    </xf>
    <xf numFmtId="165" fontId="22" fillId="0" borderId="11" xfId="58" applyNumberFormat="1" applyFont="1" applyFill="1" applyBorder="1" applyAlignment="1">
      <alignment horizontal="left" vertical="top" wrapText="1"/>
    </xf>
    <xf numFmtId="165" fontId="27" fillId="0" borderId="12" xfId="58" applyNumberFormat="1" applyFont="1" applyFill="1" applyBorder="1" applyAlignment="1">
      <alignment horizontal="left" vertical="top" wrapText="1"/>
    </xf>
    <xf numFmtId="166" fontId="15" fillId="0" borderId="11" xfId="57" applyNumberFormat="1" applyBorder="1" applyAlignment="1">
      <alignment horizontal="center" vertical="top"/>
    </xf>
    <xf numFmtId="37" fontId="15" fillId="0" borderId="11" xfId="61" applyNumberFormat="1" applyFont="1" applyFill="1" applyBorder="1" applyAlignment="1">
      <alignment horizontal="right" vertical="top"/>
    </xf>
    <xf numFmtId="0" fontId="15" fillId="0" borderId="13" xfId="67" applyBorder="1" applyAlignment="1">
      <alignment horizontal="center" vertical="top"/>
    </xf>
    <xf numFmtId="0" fontId="27" fillId="0" borderId="13" xfId="67" applyFont="1" applyBorder="1" applyAlignment="1">
      <alignment vertical="top" wrapText="1"/>
    </xf>
    <xf numFmtId="3" fontId="15" fillId="0" borderId="13" xfId="67" applyNumberFormat="1" applyBorder="1" applyAlignment="1">
      <alignment horizontal="center" vertical="top"/>
    </xf>
    <xf numFmtId="37" fontId="15" fillId="0" borderId="13" xfId="67" applyNumberFormat="1" applyBorder="1" applyAlignment="1">
      <alignment vertical="top"/>
    </xf>
    <xf numFmtId="0" fontId="15" fillId="0" borderId="13" xfId="67" applyBorder="1" applyAlignment="1">
      <alignment vertical="top" wrapText="1"/>
    </xf>
    <xf numFmtId="3" fontId="15" fillId="0" borderId="13" xfId="67" applyNumberFormat="1" applyBorder="1" applyAlignment="1">
      <alignment horizontal="right" vertical="top"/>
    </xf>
    <xf numFmtId="37" fontId="15" fillId="0" borderId="13" xfId="67" applyNumberFormat="1" applyBorder="1" applyAlignment="1">
      <alignment horizontal="right" vertical="top"/>
    </xf>
    <xf numFmtId="0" fontId="15" fillId="0" borderId="13" xfId="57" quotePrefix="1" applyBorder="1" applyAlignment="1">
      <alignment horizontal="center" vertical="top"/>
    </xf>
    <xf numFmtId="0" fontId="27" fillId="0" borderId="13" xfId="57" applyFont="1" applyBorder="1" applyAlignment="1">
      <alignment horizontal="justify" vertical="top"/>
    </xf>
    <xf numFmtId="0" fontId="15" fillId="0" borderId="13" xfId="57" applyBorder="1" applyAlignment="1">
      <alignment horizontal="center" vertical="top"/>
    </xf>
    <xf numFmtId="1" fontId="15" fillId="0" borderId="13" xfId="57" applyNumberFormat="1" applyBorder="1" applyAlignment="1">
      <alignment horizontal="center" vertical="top"/>
    </xf>
    <xf numFmtId="165" fontId="15" fillId="0" borderId="13" xfId="58" applyNumberFormat="1" applyFont="1" applyFill="1" applyBorder="1" applyAlignment="1" applyProtection="1">
      <alignment horizontal="center" vertical="top"/>
      <protection locked="0"/>
    </xf>
    <xf numFmtId="37" fontId="15" fillId="0" borderId="13" xfId="58" applyNumberFormat="1" applyFont="1" applyFill="1" applyBorder="1" applyAlignment="1" applyProtection="1">
      <alignment horizontal="right" vertical="top"/>
      <protection locked="0"/>
    </xf>
    <xf numFmtId="0" fontId="26" fillId="3" borderId="0" xfId="57" applyFont="1" applyFill="1" applyAlignment="1">
      <alignment vertical="top"/>
    </xf>
    <xf numFmtId="0" fontId="15" fillId="0" borderId="5" xfId="67" applyBorder="1" applyAlignment="1">
      <alignment vertical="top" wrapText="1"/>
    </xf>
    <xf numFmtId="165" fontId="15" fillId="0" borderId="11" xfId="58" applyNumberFormat="1" applyFont="1" applyFill="1" applyBorder="1" applyAlignment="1" applyProtection="1">
      <alignment horizontal="right" vertical="top"/>
      <protection locked="0"/>
    </xf>
    <xf numFmtId="0" fontId="26" fillId="0" borderId="0" xfId="67" applyFont="1" applyAlignment="1">
      <alignment vertical="top"/>
    </xf>
    <xf numFmtId="0" fontId="15" fillId="0" borderId="11" xfId="57" quotePrefix="1" applyBorder="1" applyAlignment="1">
      <alignment horizontal="justify" vertical="top" wrapText="1"/>
    </xf>
    <xf numFmtId="165" fontId="15" fillId="0" borderId="11" xfId="58" applyNumberFormat="1" applyFont="1" applyFill="1" applyBorder="1" applyAlignment="1" applyProtection="1">
      <alignment vertical="top"/>
      <protection locked="0"/>
    </xf>
    <xf numFmtId="37" fontId="15" fillId="0" borderId="0" xfId="58" applyNumberFormat="1" applyFont="1" applyFill="1" applyBorder="1" applyAlignment="1" applyProtection="1">
      <alignment horizontal="right" vertical="top"/>
      <protection locked="0"/>
    </xf>
    <xf numFmtId="37" fontId="15" fillId="0" borderId="0" xfId="67" applyNumberFormat="1" applyAlignment="1">
      <alignment horizontal="right" vertical="top"/>
    </xf>
    <xf numFmtId="1" fontId="15" fillId="0" borderId="11" xfId="58" applyNumberFormat="1" applyFont="1" applyFill="1" applyBorder="1" applyAlignment="1">
      <alignment horizontal="center" vertical="top"/>
    </xf>
    <xf numFmtId="172" fontId="15" fillId="0" borderId="11" xfId="62" applyNumberFormat="1" applyFont="1" applyFill="1" applyBorder="1" applyAlignment="1">
      <alignment horizontal="center" vertical="center"/>
    </xf>
    <xf numFmtId="172" fontId="15" fillId="0" borderId="11" xfId="57" applyNumberFormat="1" applyBorder="1" applyAlignment="1">
      <alignment horizontal="center" vertical="center"/>
    </xf>
    <xf numFmtId="164" fontId="15" fillId="0" borderId="22" xfId="59" applyFont="1" applyFill="1" applyBorder="1" applyAlignment="1">
      <alignment horizontal="center" vertical="top"/>
    </xf>
    <xf numFmtId="0" fontId="15" fillId="0" borderId="22" xfId="57" quotePrefix="1" applyBorder="1" applyAlignment="1">
      <alignment horizontal="justify" vertical="top" wrapText="1"/>
    </xf>
    <xf numFmtId="0" fontId="15" fillId="0" borderId="22" xfId="57" applyBorder="1" applyAlignment="1">
      <alignment horizontal="center" vertical="top"/>
    </xf>
    <xf numFmtId="1" fontId="15" fillId="0" borderId="22" xfId="57" applyNumberFormat="1" applyBorder="1" applyAlignment="1">
      <alignment horizontal="center" vertical="top"/>
    </xf>
    <xf numFmtId="165" fontId="15" fillId="0" borderId="22" xfId="58" applyNumberFormat="1" applyFont="1" applyFill="1" applyBorder="1" applyAlignment="1">
      <alignment horizontal="center" vertical="top"/>
    </xf>
    <xf numFmtId="37" fontId="15" fillId="0" borderId="22" xfId="58" applyNumberFormat="1" applyFont="1" applyFill="1" applyBorder="1" applyAlignment="1">
      <alignment vertical="top"/>
    </xf>
    <xf numFmtId="0" fontId="17" fillId="0" borderId="11" xfId="57" applyFont="1" applyBorder="1" applyAlignment="1">
      <alignment horizontal="center" vertical="top" wrapText="1"/>
    </xf>
    <xf numFmtId="37" fontId="15" fillId="0" borderId="11" xfId="56" applyNumberFormat="1" applyBorder="1" applyAlignment="1">
      <alignment vertical="top"/>
    </xf>
    <xf numFmtId="0" fontId="15" fillId="0" borderId="11" xfId="57" quotePrefix="1" applyBorder="1" applyAlignment="1">
      <alignment horizontal="center" vertical="top" wrapText="1"/>
    </xf>
    <xf numFmtId="37" fontId="15" fillId="0" borderId="11" xfId="57" applyNumberFormat="1" applyBorder="1" applyAlignment="1">
      <alignment vertical="top"/>
    </xf>
    <xf numFmtId="0" fontId="63" fillId="0" borderId="0" xfId="57" applyFont="1" applyAlignment="1">
      <alignment horizontal="center" vertical="top"/>
    </xf>
    <xf numFmtId="0" fontId="63" fillId="0" borderId="0" xfId="57" applyFont="1" applyAlignment="1">
      <alignment horizontal="justify" vertical="top"/>
    </xf>
    <xf numFmtId="0" fontId="63" fillId="0" borderId="0" xfId="57" applyFont="1" applyAlignment="1">
      <alignment horizontal="left" vertical="top"/>
    </xf>
    <xf numFmtId="1" fontId="63" fillId="0" borderId="0" xfId="57" applyNumberFormat="1" applyFont="1" applyAlignment="1">
      <alignment horizontal="center" vertical="top"/>
    </xf>
    <xf numFmtId="165" fontId="63" fillId="0" borderId="0" xfId="58" applyNumberFormat="1" applyFont="1" applyFill="1" applyBorder="1" applyAlignment="1">
      <alignment horizontal="center" vertical="top"/>
    </xf>
    <xf numFmtId="37" fontId="63" fillId="0" borderId="0" xfId="58" applyNumberFormat="1" applyFont="1" applyFill="1" applyBorder="1" applyAlignment="1">
      <alignment horizontal="right" vertical="top"/>
    </xf>
    <xf numFmtId="37" fontId="63" fillId="0" borderId="0" xfId="58" applyNumberFormat="1" applyFont="1" applyFill="1" applyBorder="1" applyAlignment="1">
      <alignment vertical="top"/>
    </xf>
    <xf numFmtId="165" fontId="63" fillId="0" borderId="0" xfId="58" applyNumberFormat="1" applyFont="1" applyFill="1" applyAlignment="1">
      <alignment horizontal="center" vertical="top"/>
    </xf>
    <xf numFmtId="37" fontId="63" fillId="0" borderId="0" xfId="58" applyNumberFormat="1" applyFont="1" applyFill="1" applyAlignment="1">
      <alignment vertical="top"/>
    </xf>
    <xf numFmtId="0" fontId="17" fillId="0" borderId="0" xfId="56" applyFont="1" applyAlignment="1">
      <alignment horizontal="center" vertical="top" wrapText="1"/>
    </xf>
    <xf numFmtId="0" fontId="72" fillId="0" borderId="0" xfId="96" applyFont="1"/>
    <xf numFmtId="0" fontId="8" fillId="0" borderId="0" xfId="96"/>
    <xf numFmtId="0" fontId="73" fillId="0" borderId="18" xfId="0" applyFont="1" applyBorder="1" applyAlignment="1">
      <alignment horizontal="center" vertical="center" wrapText="1"/>
    </xf>
    <xf numFmtId="0" fontId="73" fillId="0" borderId="0" xfId="0" applyFont="1" applyAlignment="1">
      <alignment horizontal="center" vertical="center" wrapText="1"/>
    </xf>
    <xf numFmtId="37" fontId="15" fillId="0" borderId="13" xfId="56" applyNumberFormat="1" applyBorder="1" applyAlignment="1">
      <alignment horizontal="center" vertical="top"/>
    </xf>
    <xf numFmtId="3" fontId="15" fillId="0" borderId="24" xfId="56" applyNumberFormat="1" applyBorder="1" applyAlignment="1">
      <alignment horizontal="right" vertical="top"/>
    </xf>
    <xf numFmtId="168" fontId="15" fillId="0" borderId="20" xfId="56" applyNumberFormat="1" applyBorder="1" applyAlignment="1">
      <alignment horizontal="right" vertical="top"/>
    </xf>
    <xf numFmtId="168" fontId="28" fillId="0" borderId="0" xfId="62" applyNumberFormat="1" applyFont="1" applyFill="1" applyAlignment="1">
      <alignment vertical="top"/>
    </xf>
    <xf numFmtId="3" fontId="17" fillId="0" borderId="13" xfId="56" applyNumberFormat="1" applyFont="1" applyBorder="1" applyAlignment="1" applyProtection="1">
      <alignment horizontal="center" vertical="top"/>
      <protection locked="0"/>
    </xf>
    <xf numFmtId="3" fontId="17" fillId="0" borderId="0" xfId="56" applyNumberFormat="1" applyFont="1" applyAlignment="1">
      <alignment horizontal="center" vertical="top"/>
    </xf>
    <xf numFmtId="0" fontId="17" fillId="0" borderId="13" xfId="56" applyFont="1" applyBorder="1" applyAlignment="1">
      <alignment vertical="top" wrapText="1"/>
    </xf>
    <xf numFmtId="4" fontId="15" fillId="0" borderId="13" xfId="56" applyNumberFormat="1" applyBorder="1" applyAlignment="1">
      <alignment horizontal="center" vertical="top"/>
    </xf>
    <xf numFmtId="167" fontId="15" fillId="0" borderId="13" xfId="56" applyNumberFormat="1" applyBorder="1" applyAlignment="1">
      <alignment horizontal="center" vertical="top"/>
    </xf>
    <xf numFmtId="3" fontId="15" fillId="0" borderId="0" xfId="67" applyNumberFormat="1" applyAlignment="1">
      <alignment horizontal="right" vertical="top"/>
    </xf>
    <xf numFmtId="0" fontId="15" fillId="0" borderId="10" xfId="56" applyBorder="1" applyAlignment="1">
      <alignment horizontal="left" vertical="top" wrapText="1"/>
    </xf>
    <xf numFmtId="0" fontId="33" fillId="0" borderId="0" xfId="67" applyFont="1" applyAlignment="1">
      <alignment horizontal="center" vertical="center" wrapText="1"/>
    </xf>
    <xf numFmtId="0" fontId="28" fillId="0" borderId="0" xfId="67" applyFont="1" applyAlignment="1">
      <alignment horizontal="center" vertical="center" wrapText="1"/>
    </xf>
    <xf numFmtId="3" fontId="28" fillId="0" borderId="0" xfId="67" applyNumberFormat="1" applyFont="1" applyAlignment="1">
      <alignment horizontal="center" vertical="center" wrapText="1"/>
    </xf>
    <xf numFmtId="37" fontId="15" fillId="0" borderId="13" xfId="56" applyNumberFormat="1" applyBorder="1" applyAlignment="1">
      <alignment horizontal="right" vertical="top"/>
    </xf>
    <xf numFmtId="0" fontId="28" fillId="0" borderId="0" xfId="67" applyFont="1" applyAlignment="1">
      <alignment horizontal="right" vertical="top"/>
    </xf>
    <xf numFmtId="0" fontId="30" fillId="0" borderId="0" xfId="67" applyFont="1" applyAlignment="1">
      <alignment horizontal="left" vertical="top"/>
    </xf>
    <xf numFmtId="0" fontId="17" fillId="0" borderId="13" xfId="67" applyFont="1" applyBorder="1" applyAlignment="1">
      <alignment vertical="top" wrapText="1"/>
    </xf>
    <xf numFmtId="0" fontId="15" fillId="0" borderId="11" xfId="67" applyBorder="1" applyAlignment="1">
      <alignment horizontal="center" vertical="top"/>
    </xf>
    <xf numFmtId="0" fontId="25" fillId="0" borderId="13" xfId="67" applyFont="1" applyBorder="1" applyAlignment="1">
      <alignment horizontal="left" vertical="top" wrapText="1"/>
    </xf>
    <xf numFmtId="3" fontId="15" fillId="0" borderId="11" xfId="67" applyNumberFormat="1" applyBorder="1" applyAlignment="1">
      <alignment horizontal="center" vertical="top"/>
    </xf>
    <xf numFmtId="3" fontId="28" fillId="0" borderId="0" xfId="67" applyNumberFormat="1" applyFont="1" applyAlignment="1">
      <alignment horizontal="right" vertical="top"/>
    </xf>
    <xf numFmtId="0" fontId="31" fillId="0" borderId="0" xfId="67" applyFont="1" applyAlignment="1">
      <alignment vertical="top"/>
    </xf>
    <xf numFmtId="0" fontId="15" fillId="0" borderId="13" xfId="67" applyBorder="1" applyAlignment="1">
      <alignment horizontal="left" vertical="top" wrapText="1"/>
    </xf>
    <xf numFmtId="0" fontId="28" fillId="0" borderId="0" xfId="56" applyFont="1" applyAlignment="1">
      <alignment horizontal="center" vertical="top"/>
    </xf>
    <xf numFmtId="0" fontId="27" fillId="0" borderId="13" xfId="56" applyFont="1" applyBorder="1" applyAlignment="1">
      <alignment vertical="top" wrapText="1"/>
    </xf>
    <xf numFmtId="0" fontId="15" fillId="0" borderId="13" xfId="67" quotePrefix="1" applyBorder="1" applyAlignment="1">
      <alignment horizontal="center" vertical="top"/>
    </xf>
    <xf numFmtId="0" fontId="15" fillId="0" borderId="13" xfId="67" applyBorder="1" applyAlignment="1">
      <alignment horizontal="center"/>
    </xf>
    <xf numFmtId="3" fontId="15" fillId="0" borderId="13" xfId="67" applyNumberFormat="1" applyBorder="1" applyAlignment="1">
      <alignment horizontal="center"/>
    </xf>
    <xf numFmtId="3" fontId="15" fillId="0" borderId="13" xfId="67" applyNumberFormat="1" applyBorder="1" applyAlignment="1">
      <alignment horizontal="right"/>
    </xf>
    <xf numFmtId="3" fontId="15" fillId="0" borderId="0" xfId="67" applyNumberFormat="1" applyAlignment="1">
      <alignment horizontal="right"/>
    </xf>
    <xf numFmtId="0" fontId="15" fillId="0" borderId="10" xfId="67" applyBorder="1" applyAlignment="1">
      <alignment vertical="top" wrapText="1"/>
    </xf>
    <xf numFmtId="0" fontId="17" fillId="0" borderId="13" xfId="56" quotePrefix="1" applyFont="1" applyBorder="1" applyAlignment="1">
      <alignment horizontal="left" vertical="top" wrapText="1"/>
    </xf>
    <xf numFmtId="0" fontId="33" fillId="0" borderId="0" xfId="56" applyFont="1" applyAlignment="1">
      <alignment horizontal="center" vertical="top"/>
    </xf>
    <xf numFmtId="3" fontId="28" fillId="0" borderId="0" xfId="56" applyNumberFormat="1" applyFont="1" applyAlignment="1">
      <alignment horizontal="center" vertical="top"/>
    </xf>
    <xf numFmtId="3" fontId="15" fillId="0" borderId="11" xfId="67" applyNumberFormat="1" applyBorder="1" applyAlignment="1">
      <alignment horizontal="right" vertical="top"/>
    </xf>
    <xf numFmtId="165" fontId="28" fillId="0" borderId="0" xfId="58" applyNumberFormat="1" applyFont="1" applyFill="1" applyBorder="1" applyAlignment="1">
      <alignment horizontal="center" vertical="top"/>
    </xf>
    <xf numFmtId="0" fontId="28" fillId="0" borderId="2" xfId="67" applyFont="1" applyBorder="1" applyAlignment="1">
      <alignment vertical="top" wrapText="1"/>
    </xf>
    <xf numFmtId="0" fontId="15" fillId="0" borderId="13" xfId="67" applyBorder="1" applyAlignment="1">
      <alignment horizontal="left" vertical="top"/>
    </xf>
    <xf numFmtId="0" fontId="22" fillId="0" borderId="13" xfId="67" applyFont="1" applyBorder="1" applyAlignment="1">
      <alignment vertical="top" wrapText="1"/>
    </xf>
    <xf numFmtId="3" fontId="32" fillId="0" borderId="13" xfId="67" applyNumberFormat="1" applyFont="1" applyBorder="1" applyAlignment="1">
      <alignment horizontal="center" vertical="top"/>
    </xf>
    <xf numFmtId="3" fontId="15" fillId="0" borderId="0" xfId="67" applyNumberFormat="1" applyAlignment="1">
      <alignment vertical="top"/>
    </xf>
    <xf numFmtId="0" fontId="22" fillId="0" borderId="13" xfId="67" applyFont="1" applyBorder="1" applyAlignment="1">
      <alignment vertical="top"/>
    </xf>
    <xf numFmtId="0" fontId="59" fillId="0" borderId="13" xfId="67" applyFont="1" applyBorder="1" applyAlignment="1">
      <alignment vertical="top" wrapText="1"/>
    </xf>
    <xf numFmtId="0" fontId="15" fillId="0" borderId="17" xfId="67" applyBorder="1" applyAlignment="1">
      <alignment vertical="top" wrapText="1"/>
    </xf>
    <xf numFmtId="167" fontId="15" fillId="0" borderId="0" xfId="67" applyNumberFormat="1" applyAlignment="1">
      <alignment vertical="top"/>
    </xf>
    <xf numFmtId="3" fontId="17" fillId="0" borderId="0" xfId="56" applyNumberFormat="1" applyFont="1" applyAlignment="1">
      <alignment horizontal="right" vertical="top"/>
    </xf>
    <xf numFmtId="169" fontId="15" fillId="0" borderId="13" xfId="62" applyNumberFormat="1" applyFont="1" applyFill="1" applyBorder="1" applyAlignment="1">
      <alignment horizontal="center" vertical="top"/>
    </xf>
    <xf numFmtId="165" fontId="15" fillId="0" borderId="0" xfId="61" applyNumberFormat="1" applyFont="1" applyFill="1" applyBorder="1" applyAlignment="1">
      <alignment horizontal="right" vertical="top"/>
    </xf>
    <xf numFmtId="165" fontId="17" fillId="0" borderId="0" xfId="61" applyNumberFormat="1" applyFont="1" applyFill="1" applyBorder="1" applyAlignment="1">
      <alignment horizontal="right" vertical="center"/>
    </xf>
    <xf numFmtId="4" fontId="15" fillId="0" borderId="0" xfId="56" applyNumberFormat="1" applyAlignment="1">
      <alignment horizontal="center" vertical="top"/>
    </xf>
    <xf numFmtId="165" fontId="15" fillId="0" borderId="0" xfId="58" applyNumberFormat="1" applyFont="1" applyFill="1" applyBorder="1" applyAlignment="1">
      <alignment horizontal="right" vertical="top"/>
    </xf>
    <xf numFmtId="165" fontId="15" fillId="0" borderId="0" xfId="58" applyNumberFormat="1" applyFont="1" applyFill="1" applyAlignment="1">
      <alignment horizontal="right" vertical="top"/>
    </xf>
    <xf numFmtId="165" fontId="15" fillId="0" borderId="25" xfId="1" applyNumberFormat="1" applyFont="1" applyFill="1" applyBorder="1" applyAlignment="1">
      <alignment horizontal="center"/>
    </xf>
    <xf numFmtId="167" fontId="15" fillId="0" borderId="26" xfId="0" applyNumberFormat="1" applyFont="1" applyBorder="1" applyAlignment="1">
      <alignment horizontal="center" vertical="top"/>
    </xf>
    <xf numFmtId="165" fontId="15" fillId="0" borderId="26" xfId="1" applyNumberFormat="1" applyFont="1" applyFill="1" applyBorder="1" applyAlignment="1">
      <alignment horizontal="center"/>
    </xf>
    <xf numFmtId="167" fontId="15" fillId="0" borderId="27" xfId="0" applyNumberFormat="1" applyFont="1" applyBorder="1" applyAlignment="1">
      <alignment horizontal="center" vertical="top"/>
    </xf>
    <xf numFmtId="165" fontId="15" fillId="0" borderId="27" xfId="1" applyNumberFormat="1" applyFont="1" applyFill="1" applyBorder="1" applyAlignment="1">
      <alignment horizontal="center"/>
    </xf>
    <xf numFmtId="167" fontId="15" fillId="0" borderId="25" xfId="0" applyNumberFormat="1" applyFont="1" applyBorder="1" applyAlignment="1">
      <alignment horizontal="center" vertical="top"/>
    </xf>
    <xf numFmtId="165" fontId="15" fillId="0" borderId="26" xfId="1" applyNumberFormat="1" applyFont="1" applyBorder="1" applyAlignment="1">
      <alignment horizontal="center"/>
    </xf>
    <xf numFmtId="0" fontId="17" fillId="0" borderId="7" xfId="0" applyFont="1" applyBorder="1" applyAlignment="1">
      <alignment horizontal="center" vertical="top" wrapText="1"/>
    </xf>
    <xf numFmtId="0" fontId="15" fillId="0" borderId="25" xfId="0" applyFont="1" applyBorder="1" applyAlignment="1">
      <alignment horizontal="left" vertical="top" wrapText="1"/>
    </xf>
    <xf numFmtId="0" fontId="15" fillId="0" borderId="25" xfId="0" applyFont="1" applyBorder="1" applyAlignment="1">
      <alignment horizontal="center" vertical="top" wrapText="1"/>
    </xf>
    <xf numFmtId="165" fontId="15" fillId="0" borderId="25" xfId="1" applyNumberFormat="1" applyFont="1" applyBorder="1" applyAlignment="1">
      <alignment horizontal="center"/>
    </xf>
    <xf numFmtId="0" fontId="15" fillId="0" borderId="26" xfId="0" applyFont="1" applyBorder="1" applyAlignment="1">
      <alignment horizontal="left" vertical="top" wrapText="1"/>
    </xf>
    <xf numFmtId="0" fontId="15" fillId="0" borderId="26" xfId="0" applyFont="1" applyBorder="1" applyAlignment="1">
      <alignment horizontal="center" vertical="top" wrapText="1"/>
    </xf>
    <xf numFmtId="0" fontId="58" fillId="0" borderId="13" xfId="56" applyFont="1" applyBorder="1" applyAlignment="1">
      <alignment horizontal="left" vertical="top" wrapText="1"/>
    </xf>
    <xf numFmtId="0" fontId="29" fillId="0" borderId="11" xfId="56" applyFont="1" applyBorder="1" applyAlignment="1">
      <alignment horizontal="center" vertical="top"/>
    </xf>
    <xf numFmtId="0" fontId="29" fillId="0" borderId="0" xfId="56" quotePrefix="1" applyFont="1" applyAlignment="1">
      <alignment horizontal="left" vertical="top" wrapText="1"/>
    </xf>
    <xf numFmtId="0" fontId="16" fillId="0" borderId="21" xfId="0" applyFont="1" applyBorder="1" applyAlignment="1">
      <alignment horizontal="center" vertical="top"/>
    </xf>
    <xf numFmtId="167" fontId="16" fillId="0" borderId="21" xfId="0" applyNumberFormat="1" applyFont="1" applyBorder="1" applyAlignment="1">
      <alignment horizontal="center" vertical="top"/>
    </xf>
    <xf numFmtId="165" fontId="16" fillId="0" borderId="21" xfId="1" applyNumberFormat="1" applyFont="1" applyFill="1" applyBorder="1"/>
    <xf numFmtId="165" fontId="16" fillId="0" borderId="21" xfId="1" applyNumberFormat="1" applyFont="1" applyFill="1" applyBorder="1" applyAlignment="1">
      <alignment horizontal="center"/>
    </xf>
    <xf numFmtId="167" fontId="17" fillId="0" borderId="21" xfId="0" applyNumberFormat="1" applyFont="1" applyBorder="1" applyAlignment="1">
      <alignment horizontal="center" vertical="top"/>
    </xf>
    <xf numFmtId="0" fontId="17" fillId="0" borderId="21" xfId="0" applyFont="1" applyBorder="1" applyAlignment="1">
      <alignment horizontal="left" vertical="top" wrapText="1"/>
    </xf>
    <xf numFmtId="165" fontId="15" fillId="0" borderId="21" xfId="1" applyNumberFormat="1" applyFont="1" applyFill="1" applyBorder="1" applyAlignment="1">
      <alignment horizontal="center"/>
    </xf>
    <xf numFmtId="41" fontId="16" fillId="0" borderId="21" xfId="0" applyNumberFormat="1" applyFont="1" applyBorder="1" applyAlignment="1">
      <alignment horizontal="right" indent="2"/>
    </xf>
    <xf numFmtId="0" fontId="17" fillId="0" borderId="31" xfId="0" applyFont="1" applyBorder="1" applyAlignment="1">
      <alignment horizontal="left" vertical="top"/>
    </xf>
    <xf numFmtId="0" fontId="16" fillId="0" borderId="31" xfId="0" applyFont="1" applyBorder="1" applyAlignment="1">
      <alignment horizontal="left" vertical="top" wrapText="1"/>
    </xf>
    <xf numFmtId="0" fontId="17" fillId="0" borderId="31" xfId="0" applyFont="1" applyBorder="1" applyAlignment="1">
      <alignment horizontal="left" vertical="top" wrapText="1"/>
    </xf>
    <xf numFmtId="0" fontId="17" fillId="0" borderId="2" xfId="0" applyFont="1" applyBorder="1" applyAlignment="1">
      <alignment horizontal="left" vertical="top"/>
    </xf>
    <xf numFmtId="0" fontId="15" fillId="0" borderId="2" xfId="0" applyFont="1" applyBorder="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5" fillId="0" borderId="0" xfId="0" applyFont="1" applyAlignment="1">
      <alignment horizontal="left" vertical="top"/>
    </xf>
    <xf numFmtId="3" fontId="66" fillId="0" borderId="31" xfId="0" applyNumberFormat="1" applyFont="1" applyBorder="1" applyAlignment="1">
      <alignment vertical="top"/>
    </xf>
    <xf numFmtId="0" fontId="17" fillId="0" borderId="7" xfId="0" applyFont="1" applyBorder="1" applyAlignment="1">
      <alignment horizontal="center"/>
    </xf>
    <xf numFmtId="37" fontId="17" fillId="0" borderId="0" xfId="4" applyNumberFormat="1" applyFont="1" applyAlignment="1">
      <alignment horizontal="center" vertical="top" wrapText="1"/>
    </xf>
    <xf numFmtId="37" fontId="17" fillId="0" borderId="13" xfId="56" applyNumberFormat="1" applyFont="1" applyBorder="1" applyAlignment="1">
      <alignment horizontal="center" vertical="top"/>
    </xf>
    <xf numFmtId="37" fontId="15" fillId="0" borderId="13" xfId="67" applyNumberFormat="1" applyBorder="1" applyAlignment="1">
      <alignment horizontal="right"/>
    </xf>
    <xf numFmtId="37" fontId="15" fillId="0" borderId="17" xfId="67" applyNumberFormat="1" applyBorder="1" applyAlignment="1">
      <alignment vertical="top"/>
    </xf>
    <xf numFmtId="37" fontId="15" fillId="0" borderId="13" xfId="61" applyNumberFormat="1" applyFont="1" applyFill="1" applyBorder="1" applyAlignment="1">
      <alignment horizontal="right" vertical="top"/>
    </xf>
    <xf numFmtId="37" fontId="15" fillId="0" borderId="13" xfId="56" applyNumberFormat="1" applyBorder="1" applyAlignment="1">
      <alignment vertical="top"/>
    </xf>
    <xf numFmtId="37" fontId="15" fillId="0" borderId="0" xfId="58" applyNumberFormat="1" applyFont="1" applyFill="1" applyBorder="1" applyAlignment="1">
      <alignment horizontal="right" vertical="top"/>
    </xf>
    <xf numFmtId="37" fontId="15" fillId="0" borderId="0" xfId="58" applyNumberFormat="1" applyFont="1" applyFill="1" applyAlignment="1">
      <alignment horizontal="right" vertical="top"/>
    </xf>
    <xf numFmtId="0" fontId="15" fillId="0" borderId="32" xfId="57" quotePrefix="1" applyBorder="1" applyAlignment="1">
      <alignment horizontal="center" vertical="top"/>
    </xf>
    <xf numFmtId="0" fontId="15" fillId="0" borderId="32" xfId="57" quotePrefix="1" applyBorder="1" applyAlignment="1">
      <alignment horizontal="justify" vertical="top" wrapText="1"/>
    </xf>
    <xf numFmtId="0" fontId="15" fillId="0" borderId="32" xfId="57" applyBorder="1" applyAlignment="1">
      <alignment horizontal="center" vertical="top"/>
    </xf>
    <xf numFmtId="1" fontId="15" fillId="0" borderId="32" xfId="57" applyNumberFormat="1" applyBorder="1" applyAlignment="1">
      <alignment horizontal="center" vertical="top"/>
    </xf>
    <xf numFmtId="165" fontId="15" fillId="0" borderId="32" xfId="58" applyNumberFormat="1" applyFont="1" applyFill="1" applyBorder="1" applyAlignment="1" applyProtection="1">
      <alignment horizontal="center" vertical="top"/>
      <protection locked="0"/>
    </xf>
    <xf numFmtId="0" fontId="15" fillId="0" borderId="32" xfId="57" applyBorder="1" applyAlignment="1">
      <alignment vertical="top"/>
    </xf>
    <xf numFmtId="1" fontId="15" fillId="0" borderId="32" xfId="57" applyNumberFormat="1" applyBorder="1" applyAlignment="1">
      <alignment vertical="top"/>
    </xf>
    <xf numFmtId="165" fontId="15" fillId="0" borderId="32" xfId="58" applyNumberFormat="1" applyFont="1" applyFill="1" applyBorder="1" applyAlignment="1">
      <alignment vertical="top"/>
    </xf>
    <xf numFmtId="37" fontId="15" fillId="0" borderId="32" xfId="58" applyNumberFormat="1" applyFont="1" applyFill="1" applyBorder="1" applyAlignment="1">
      <alignment horizontal="right" vertical="top"/>
    </xf>
    <xf numFmtId="0" fontId="15" fillId="0" borderId="33" xfId="57" applyBorder="1" applyAlignment="1">
      <alignment horizontal="justify" vertical="top" wrapText="1"/>
    </xf>
    <xf numFmtId="37" fontId="15" fillId="0" borderId="32" xfId="58" applyNumberFormat="1" applyFont="1" applyFill="1" applyBorder="1" applyAlignment="1">
      <alignment vertical="top"/>
    </xf>
    <xf numFmtId="0" fontId="15" fillId="0" borderId="33" xfId="57" quotePrefix="1" applyBorder="1" applyAlignment="1">
      <alignment horizontal="justify" vertical="top" wrapText="1"/>
    </xf>
    <xf numFmtId="37" fontId="17" fillId="0" borderId="20" xfId="56" applyNumberFormat="1" applyFont="1" applyBorder="1" applyAlignment="1" applyProtection="1">
      <alignment horizontal="center"/>
      <protection locked="0"/>
    </xf>
    <xf numFmtId="37" fontId="15" fillId="0" borderId="20" xfId="56" applyNumberFormat="1" applyBorder="1" applyAlignment="1">
      <alignment horizontal="right" vertical="top"/>
    </xf>
    <xf numFmtId="37" fontId="15" fillId="0" borderId="23" xfId="56" applyNumberFormat="1" applyBorder="1" applyAlignment="1">
      <alignment horizontal="right" vertical="top"/>
    </xf>
    <xf numFmtId="37" fontId="15" fillId="0" borderId="13" xfId="56" applyNumberFormat="1" applyBorder="1" applyAlignment="1">
      <alignment horizontal="right"/>
    </xf>
    <xf numFmtId="37" fontId="15" fillId="0" borderId="20" xfId="56" applyNumberFormat="1" applyBorder="1" applyAlignment="1">
      <alignment horizontal="right"/>
    </xf>
    <xf numFmtId="37" fontId="15" fillId="0" borderId="20" xfId="58" applyNumberFormat="1" applyFont="1" applyFill="1" applyBorder="1" applyAlignment="1" applyProtection="1">
      <alignment horizontal="right" vertical="top"/>
      <protection locked="0"/>
    </xf>
    <xf numFmtId="37" fontId="43" fillId="0" borderId="20" xfId="61" applyNumberFormat="1" applyFont="1" applyFill="1" applyBorder="1" applyAlignment="1">
      <alignment horizontal="right" vertical="top"/>
    </xf>
    <xf numFmtId="37" fontId="15" fillId="0" borderId="20" xfId="56" applyNumberFormat="1" applyBorder="1" applyAlignment="1">
      <alignment vertical="top"/>
    </xf>
    <xf numFmtId="37" fontId="8" fillId="0" borderId="0" xfId="96" applyNumberFormat="1"/>
    <xf numFmtId="0" fontId="15" fillId="0" borderId="32" xfId="56" applyBorder="1" applyAlignment="1">
      <alignment horizontal="left" vertical="top" wrapText="1"/>
    </xf>
    <xf numFmtId="0" fontId="17" fillId="0" borderId="13" xfId="26" applyFont="1" applyBorder="1" applyAlignment="1">
      <alignment horizontal="center" vertical="top"/>
    </xf>
    <xf numFmtId="0" fontId="15" fillId="0" borderId="13" xfId="26" quotePrefix="1" applyFont="1" applyBorder="1" applyAlignment="1">
      <alignment horizontal="left" vertical="top" wrapText="1"/>
    </xf>
    <xf numFmtId="4" fontId="17" fillId="0" borderId="13" xfId="26" applyNumberFormat="1" applyFont="1" applyBorder="1" applyAlignment="1">
      <alignment horizontal="center" vertical="top"/>
    </xf>
    <xf numFmtId="164" fontId="17" fillId="0" borderId="13" xfId="10" applyFont="1" applyBorder="1" applyAlignment="1">
      <alignment horizontal="centerContinuous" vertical="top"/>
    </xf>
    <xf numFmtId="164" fontId="16" fillId="0" borderId="13" xfId="10" applyFont="1" applyBorder="1" applyAlignment="1">
      <alignment vertical="top"/>
    </xf>
    <xf numFmtId="0" fontId="16" fillId="0" borderId="13" xfId="26" quotePrefix="1" applyBorder="1" applyAlignment="1">
      <alignment horizontal="left" vertical="top" wrapText="1"/>
    </xf>
    <xf numFmtId="0" fontId="16" fillId="0" borderId="13" xfId="26" applyBorder="1" applyAlignment="1">
      <alignment horizontal="center" vertical="top"/>
    </xf>
    <xf numFmtId="0" fontId="21" fillId="0" borderId="13" xfId="26" applyFont="1" applyBorder="1" applyAlignment="1">
      <alignment vertical="top" wrapText="1"/>
    </xf>
    <xf numFmtId="4" fontId="16" fillId="0" borderId="13" xfId="26" applyNumberFormat="1" applyBorder="1" applyAlignment="1">
      <alignment horizontal="center" vertical="top"/>
    </xf>
    <xf numFmtId="164" fontId="16" fillId="0" borderId="13" xfId="10" applyFont="1" applyBorder="1" applyAlignment="1">
      <alignment horizontal="centerContinuous" vertical="top"/>
    </xf>
    <xf numFmtId="0" fontId="16" fillId="0" borderId="13" xfId="26" applyBorder="1" applyAlignment="1">
      <alignment vertical="top" wrapText="1"/>
    </xf>
    <xf numFmtId="166" fontId="16" fillId="4" borderId="13" xfId="23" applyNumberFormat="1" applyFont="1" applyFill="1" applyBorder="1" applyAlignment="1">
      <alignment horizontal="center" vertical="top"/>
    </xf>
    <xf numFmtId="3" fontId="16" fillId="0" borderId="13" xfId="10" applyNumberFormat="1" applyFont="1" applyBorder="1" applyAlignment="1">
      <alignment horizontal="right" vertical="top"/>
    </xf>
    <xf numFmtId="2" fontId="16" fillId="4" borderId="13" xfId="23" applyNumberFormat="1" applyFont="1" applyFill="1" applyBorder="1" applyAlignment="1">
      <alignment horizontal="center" vertical="top"/>
    </xf>
    <xf numFmtId="0" fontId="16" fillId="4" borderId="13" xfId="26" applyFill="1" applyBorder="1" applyAlignment="1">
      <alignment horizontal="center" vertical="top"/>
    </xf>
    <xf numFmtId="0" fontId="21" fillId="4" borderId="13" xfId="26" applyFont="1" applyFill="1" applyBorder="1" applyAlignment="1">
      <alignment vertical="top" wrapText="1"/>
    </xf>
    <xf numFmtId="1" fontId="16" fillId="4" borderId="13" xfId="26" applyNumberFormat="1" applyFill="1" applyBorder="1" applyAlignment="1">
      <alignment horizontal="center" vertical="top"/>
    </xf>
    <xf numFmtId="3" fontId="16" fillId="3" borderId="13" xfId="10" applyNumberFormat="1" applyFont="1" applyFill="1" applyBorder="1" applyAlignment="1">
      <alignment horizontal="right" vertical="top"/>
    </xf>
    <xf numFmtId="0" fontId="23" fillId="4" borderId="13" xfId="26" applyFont="1" applyFill="1" applyBorder="1" applyAlignment="1">
      <alignment horizontal="left" vertical="top" wrapText="1"/>
    </xf>
    <xf numFmtId="0" fontId="16" fillId="4" borderId="13" xfId="26" applyFill="1" applyBorder="1" applyAlignment="1">
      <alignment horizontal="left" vertical="top" wrapText="1"/>
    </xf>
    <xf numFmtId="2" fontId="16" fillId="4" borderId="13" xfId="26" applyNumberFormat="1" applyFill="1" applyBorder="1" applyAlignment="1">
      <alignment horizontal="center" vertical="top"/>
    </xf>
    <xf numFmtId="0" fontId="17" fillId="0" borderId="13" xfId="26" applyFont="1" applyBorder="1" applyAlignment="1">
      <alignment vertical="top" wrapText="1"/>
    </xf>
    <xf numFmtId="2" fontId="17" fillId="0" borderId="13" xfId="26" applyNumberFormat="1" applyFont="1" applyBorder="1" applyAlignment="1">
      <alignment horizontal="center" vertical="top"/>
    </xf>
    <xf numFmtId="0" fontId="16" fillId="0" borderId="13" xfId="26" applyBorder="1" applyAlignment="1">
      <alignment vertical="top"/>
    </xf>
    <xf numFmtId="2" fontId="16" fillId="0" borderId="13" xfId="26" applyNumberFormat="1" applyBorder="1" applyAlignment="1">
      <alignment horizontal="center" vertical="top"/>
    </xf>
    <xf numFmtId="0" fontId="16" fillId="0" borderId="13" xfId="26" applyBorder="1" applyAlignment="1">
      <alignment horizontal="left" vertical="top"/>
    </xf>
    <xf numFmtId="0" fontId="17" fillId="0" borderId="13" xfId="26" applyFont="1" applyBorder="1" applyAlignment="1">
      <alignment horizontal="left" vertical="top" wrapText="1"/>
    </xf>
    <xf numFmtId="0" fontId="16" fillId="0" borderId="13" xfId="26" applyBorder="1" applyAlignment="1">
      <alignment horizontal="left" vertical="top" wrapText="1"/>
    </xf>
    <xf numFmtId="0" fontId="23" fillId="0" borderId="13" xfId="26" applyFont="1" applyBorder="1" applyAlignment="1">
      <alignment horizontal="left" vertical="top" wrapText="1"/>
    </xf>
    <xf numFmtId="165" fontId="16" fillId="0" borderId="13" xfId="10" applyNumberFormat="1" applyFont="1" applyFill="1" applyBorder="1" applyAlignment="1">
      <alignment horizontal="right" vertical="top"/>
    </xf>
    <xf numFmtId="0" fontId="23" fillId="0" borderId="13" xfId="26" quotePrefix="1" applyFont="1" applyBorder="1" applyAlignment="1">
      <alignment horizontal="left" vertical="top" wrapText="1"/>
    </xf>
    <xf numFmtId="0" fontId="16" fillId="0" borderId="13" xfId="26" quotePrefix="1" applyBorder="1" applyAlignment="1">
      <alignment horizontal="center" vertical="top"/>
    </xf>
    <xf numFmtId="3" fontId="16" fillId="0" borderId="13" xfId="10" applyNumberFormat="1" applyFont="1" applyFill="1" applyBorder="1" applyAlignment="1">
      <alignment horizontal="right" vertical="top"/>
    </xf>
    <xf numFmtId="0" fontId="21" fillId="0" borderId="13" xfId="26" applyFont="1" applyBorder="1" applyAlignment="1">
      <alignment horizontal="left" vertical="top" wrapText="1"/>
    </xf>
    <xf numFmtId="3" fontId="16" fillId="0" borderId="13" xfId="26" applyNumberFormat="1" applyBorder="1" applyAlignment="1">
      <alignment horizontal="center" vertical="top"/>
    </xf>
    <xf numFmtId="172" fontId="16" fillId="4" borderId="13" xfId="26" applyNumberFormat="1" applyFill="1" applyBorder="1" applyAlignment="1">
      <alignment horizontal="center" vertical="top"/>
    </xf>
    <xf numFmtId="3" fontId="16" fillId="4" borderId="13" xfId="10" applyNumberFormat="1" applyFont="1" applyFill="1" applyBorder="1" applyAlignment="1">
      <alignment horizontal="right" vertical="top"/>
    </xf>
    <xf numFmtId="0" fontId="17" fillId="4" borderId="13" xfId="26" applyFont="1" applyFill="1" applyBorder="1" applyAlignment="1">
      <alignment vertical="top" wrapText="1"/>
    </xf>
    <xf numFmtId="0" fontId="23" fillId="4" borderId="13" xfId="26" quotePrefix="1" applyFont="1" applyFill="1" applyBorder="1" applyAlignment="1">
      <alignment horizontal="left" vertical="top" wrapText="1"/>
    </xf>
    <xf numFmtId="4" fontId="16" fillId="4" borderId="13" xfId="26" applyNumberFormat="1" applyFill="1" applyBorder="1" applyAlignment="1">
      <alignment horizontal="center" vertical="top"/>
    </xf>
    <xf numFmtId="164" fontId="16" fillId="3" borderId="13" xfId="10" applyFont="1" applyFill="1" applyBorder="1" applyAlignment="1">
      <alignment horizontal="center" vertical="top"/>
    </xf>
    <xf numFmtId="0" fontId="16" fillId="4" borderId="13" xfId="26" quotePrefix="1" applyFill="1" applyBorder="1" applyAlignment="1">
      <alignment horizontal="center" vertical="top"/>
    </xf>
    <xf numFmtId="0" fontId="17" fillId="4" borderId="13" xfId="26" applyFont="1" applyFill="1" applyBorder="1" applyAlignment="1">
      <alignment horizontal="left" vertical="top" wrapText="1"/>
    </xf>
    <xf numFmtId="0" fontId="21" fillId="4" borderId="13" xfId="26" applyFont="1" applyFill="1" applyBorder="1" applyAlignment="1">
      <alignment horizontal="left" vertical="top" wrapText="1"/>
    </xf>
    <xf numFmtId="172" fontId="16" fillId="0" borderId="13" xfId="26" applyNumberFormat="1" applyBorder="1" applyAlignment="1">
      <alignment horizontal="center" vertical="top"/>
    </xf>
    <xf numFmtId="0" fontId="16" fillId="4" borderId="13" xfId="26" applyFill="1" applyBorder="1" applyAlignment="1">
      <alignment vertical="top" wrapText="1"/>
    </xf>
    <xf numFmtId="0" fontId="29" fillId="4" borderId="13" xfId="26" applyFont="1" applyFill="1" applyBorder="1" applyAlignment="1">
      <alignment horizontal="left" vertical="top" wrapText="1"/>
    </xf>
    <xf numFmtId="167" fontId="16" fillId="4" borderId="13" xfId="26" applyNumberFormat="1" applyFill="1" applyBorder="1" applyAlignment="1">
      <alignment horizontal="center" vertical="top"/>
    </xf>
    <xf numFmtId="0" fontId="16" fillId="0" borderId="13" xfId="8" applyBorder="1" applyAlignment="1">
      <alignment vertical="top" wrapText="1"/>
    </xf>
    <xf numFmtId="0" fontId="29" fillId="4" borderId="13" xfId="26" applyFont="1" applyFill="1" applyBorder="1" applyAlignment="1">
      <alignment horizontal="center" vertical="top"/>
    </xf>
    <xf numFmtId="2" fontId="29" fillId="4" borderId="13" xfId="26" applyNumberFormat="1" applyFont="1" applyFill="1" applyBorder="1" applyAlignment="1">
      <alignment horizontal="center" vertical="top"/>
    </xf>
    <xf numFmtId="0" fontId="29" fillId="4" borderId="13" xfId="26" applyFont="1" applyFill="1" applyBorder="1" applyAlignment="1">
      <alignment vertical="top" wrapText="1"/>
    </xf>
    <xf numFmtId="0" fontId="57" fillId="4" borderId="13" xfId="26" applyFont="1" applyFill="1" applyBorder="1" applyAlignment="1">
      <alignment vertical="top" wrapText="1"/>
    </xf>
    <xf numFmtId="0" fontId="58" fillId="4" borderId="13" xfId="26" applyFont="1" applyFill="1" applyBorder="1" applyAlignment="1">
      <alignment horizontal="left" vertical="top" wrapText="1"/>
    </xf>
    <xf numFmtId="0" fontId="15" fillId="0" borderId="13" xfId="26" applyFont="1" applyBorder="1" applyAlignment="1">
      <alignment vertical="top" wrapText="1"/>
    </xf>
    <xf numFmtId="0" fontId="16" fillId="0" borderId="13" xfId="8" applyBorder="1" applyAlignment="1">
      <alignment horizontal="center" vertical="top"/>
    </xf>
    <xf numFmtId="0" fontId="16" fillId="0" borderId="13" xfId="8" applyBorder="1" applyAlignment="1">
      <alignment horizontal="justify" vertical="top"/>
    </xf>
    <xf numFmtId="165" fontId="16" fillId="0" borderId="13" xfId="41" applyNumberFormat="1" applyFont="1" applyFill="1" applyBorder="1" applyAlignment="1">
      <alignment horizontal="right" vertical="top"/>
    </xf>
    <xf numFmtId="0" fontId="58" fillId="3" borderId="13" xfId="26" applyFont="1" applyFill="1" applyBorder="1" applyAlignment="1">
      <alignment horizontal="left" vertical="top" wrapText="1"/>
    </xf>
    <xf numFmtId="3" fontId="16" fillId="0" borderId="13" xfId="10" applyNumberFormat="1" applyFont="1" applyBorder="1" applyAlignment="1">
      <alignment horizontal="center" vertical="top"/>
    </xf>
    <xf numFmtId="3" fontId="16" fillId="4" borderId="13" xfId="10" applyNumberFormat="1" applyFont="1" applyFill="1" applyBorder="1" applyAlignment="1">
      <alignment vertical="top"/>
    </xf>
    <xf numFmtId="3" fontId="29" fillId="4" borderId="13" xfId="10" applyNumberFormat="1" applyFont="1" applyFill="1" applyBorder="1" applyAlignment="1">
      <alignment horizontal="right" vertical="top"/>
    </xf>
    <xf numFmtId="0" fontId="23" fillId="0" borderId="13" xfId="26" applyFont="1" applyBorder="1" applyAlignment="1">
      <alignment horizontal="left" vertical="top" wrapText="1" shrinkToFit="1"/>
    </xf>
    <xf numFmtId="0" fontId="16" fillId="4" borderId="13" xfId="26" quotePrefix="1" applyFill="1" applyBorder="1" applyAlignment="1">
      <alignment horizontal="left" vertical="top" wrapText="1"/>
    </xf>
    <xf numFmtId="0" fontId="16" fillId="4" borderId="13" xfId="26" applyFill="1" applyBorder="1" applyAlignment="1">
      <alignment horizontal="left" vertical="top"/>
    </xf>
    <xf numFmtId="0" fontId="29" fillId="4" borderId="13" xfId="26" quotePrefix="1" applyFont="1" applyFill="1" applyBorder="1" applyAlignment="1">
      <alignment horizontal="center" vertical="top"/>
    </xf>
    <xf numFmtId="0" fontId="29" fillId="0" borderId="13" xfId="26" applyFont="1" applyBorder="1" applyAlignment="1">
      <alignment horizontal="center" vertical="top"/>
    </xf>
    <xf numFmtId="0" fontId="57" fillId="0" borderId="13" xfId="26" applyFont="1" applyBorder="1" applyAlignment="1">
      <alignment vertical="top" wrapText="1"/>
    </xf>
    <xf numFmtId="2" fontId="29" fillId="0" borderId="13" xfId="26" applyNumberFormat="1" applyFont="1" applyBorder="1" applyAlignment="1">
      <alignment horizontal="center" vertical="top"/>
    </xf>
    <xf numFmtId="0" fontId="15" fillId="4" borderId="13" xfId="26" applyFont="1" applyFill="1" applyBorder="1" applyAlignment="1">
      <alignment horizontal="center" vertical="top"/>
    </xf>
    <xf numFmtId="1" fontId="29" fillId="0" borderId="13" xfId="26" applyNumberFormat="1" applyFont="1" applyBorder="1" applyAlignment="1">
      <alignment horizontal="center" vertical="top"/>
    </xf>
    <xf numFmtId="0" fontId="23" fillId="0" borderId="13" xfId="8" applyFont="1" applyBorder="1" applyAlignment="1">
      <alignment horizontal="left" vertical="top" wrapText="1"/>
    </xf>
    <xf numFmtId="0" fontId="16" fillId="0" borderId="13" xfId="8" applyBorder="1" applyAlignment="1">
      <alignment horizontal="left" vertical="top" wrapText="1"/>
    </xf>
    <xf numFmtId="0" fontId="23" fillId="0" borderId="13" xfId="26" applyFont="1" applyBorder="1" applyAlignment="1">
      <alignment vertical="top" wrapText="1"/>
    </xf>
    <xf numFmtId="3" fontId="29" fillId="4" borderId="13" xfId="26" applyNumberFormat="1" applyFont="1" applyFill="1" applyBorder="1" applyAlignment="1">
      <alignment horizontal="center" vertical="top"/>
    </xf>
    <xf numFmtId="0" fontId="29" fillId="0" borderId="13" xfId="26" applyFont="1" applyBorder="1" applyAlignment="1">
      <alignment vertical="top" wrapText="1"/>
    </xf>
    <xf numFmtId="0" fontId="15" fillId="4" borderId="13" xfId="8" applyFont="1" applyFill="1" applyBorder="1" applyAlignment="1">
      <alignment horizontal="left" vertical="top" wrapText="1"/>
    </xf>
    <xf numFmtId="0" fontId="16" fillId="4" borderId="13" xfId="8" applyFill="1" applyBorder="1" applyAlignment="1">
      <alignment horizontal="left" vertical="top" wrapText="1"/>
    </xf>
    <xf numFmtId="0" fontId="16" fillId="0" borderId="13" xfId="26" applyBorder="1" applyAlignment="1">
      <alignment horizontal="justify" vertical="top" wrapText="1"/>
    </xf>
    <xf numFmtId="0" fontId="29" fillId="0" borderId="13" xfId="8" applyFont="1" applyBorder="1" applyAlignment="1">
      <alignment vertical="top" wrapText="1"/>
    </xf>
    <xf numFmtId="3" fontId="29" fillId="0" borderId="13" xfId="26" applyNumberFormat="1" applyFont="1" applyBorder="1" applyAlignment="1">
      <alignment horizontal="center" vertical="top"/>
    </xf>
    <xf numFmtId="0" fontId="29" fillId="0" borderId="13" xfId="42" applyFont="1" applyBorder="1" applyAlignment="1">
      <alignment vertical="top" wrapText="1"/>
    </xf>
    <xf numFmtId="0" fontId="16" fillId="4" borderId="13" xfId="4" applyFill="1" applyBorder="1" applyAlignment="1">
      <alignment horizontal="center" vertical="top"/>
    </xf>
    <xf numFmtId="1" fontId="16" fillId="4" borderId="13" xfId="4" applyNumberFormat="1" applyFill="1" applyBorder="1" applyAlignment="1">
      <alignment horizontal="center" vertical="top"/>
    </xf>
    <xf numFmtId="0" fontId="16" fillId="0" borderId="13" xfId="43" applyBorder="1" applyAlignment="1" applyProtection="1">
      <alignment horizontal="left" vertical="top" wrapText="1"/>
      <protection locked="0"/>
    </xf>
    <xf numFmtId="0" fontId="16" fillId="0" borderId="13" xfId="4" applyBorder="1" applyAlignment="1">
      <alignment horizontal="justify" vertical="top" wrapText="1"/>
    </xf>
    <xf numFmtId="1" fontId="16" fillId="0" borderId="13" xfId="26" applyNumberFormat="1" applyBorder="1" applyAlignment="1">
      <alignment horizontal="center" vertical="top"/>
    </xf>
    <xf numFmtId="0" fontId="16" fillId="0" borderId="13" xfId="26" applyBorder="1" applyAlignment="1">
      <alignment horizontal="centerContinuous" vertical="top"/>
    </xf>
    <xf numFmtId="0" fontId="15" fillId="0" borderId="13" xfId="26" applyFont="1" applyBorder="1" applyAlignment="1">
      <alignment horizontal="left" vertical="top" wrapText="1"/>
    </xf>
    <xf numFmtId="1" fontId="29" fillId="4" borderId="13" xfId="26" applyNumberFormat="1" applyFont="1" applyFill="1" applyBorder="1" applyAlignment="1">
      <alignment horizontal="center" vertical="top"/>
    </xf>
    <xf numFmtId="0" fontId="29" fillId="0" borderId="13" xfId="57" applyFont="1" applyBorder="1" applyAlignment="1">
      <alignment vertical="top" wrapText="1"/>
    </xf>
    <xf numFmtId="9" fontId="29" fillId="0" borderId="13" xfId="24" applyFont="1" applyFill="1" applyBorder="1" applyAlignment="1">
      <alignment horizontal="center" vertical="top"/>
    </xf>
    <xf numFmtId="0" fontId="16" fillId="0" borderId="13" xfId="9" applyBorder="1" applyAlignment="1">
      <alignment horizontal="center" vertical="top"/>
    </xf>
    <xf numFmtId="0" fontId="16" fillId="0" borderId="13" xfId="9" quotePrefix="1" applyBorder="1" applyAlignment="1">
      <alignment horizontal="left" vertical="top" wrapText="1"/>
    </xf>
    <xf numFmtId="1" fontId="16" fillId="0" borderId="13" xfId="9" applyNumberFormat="1" applyBorder="1" applyAlignment="1">
      <alignment horizontal="center" vertical="top"/>
    </xf>
    <xf numFmtId="38" fontId="16" fillId="0" borderId="13" xfId="10" applyNumberFormat="1" applyFont="1" applyFill="1" applyBorder="1" applyAlignment="1">
      <alignment horizontal="right" vertical="top"/>
    </xf>
    <xf numFmtId="38" fontId="16" fillId="0" borderId="13" xfId="10" applyNumberFormat="1" applyFont="1" applyFill="1" applyBorder="1" applyAlignment="1" applyProtection="1">
      <alignment vertical="top"/>
      <protection locked="0"/>
    </xf>
    <xf numFmtId="0" fontId="21" fillId="0" borderId="13" xfId="74" applyFont="1" applyBorder="1" applyAlignment="1">
      <alignment horizontal="left" vertical="top" wrapText="1"/>
    </xf>
    <xf numFmtId="0" fontId="16" fillId="0" borderId="13" xfId="12" quotePrefix="1" applyBorder="1" applyAlignment="1">
      <alignment horizontal="center" vertical="top" wrapText="1"/>
    </xf>
    <xf numFmtId="0" fontId="16" fillId="0" borderId="13" xfId="12" applyBorder="1" applyAlignment="1">
      <alignment horizontal="center" vertical="top"/>
    </xf>
    <xf numFmtId="0" fontId="20" fillId="0" borderId="13" xfId="21" applyFont="1" applyBorder="1" applyAlignment="1">
      <alignment vertical="top"/>
    </xf>
    <xf numFmtId="0" fontId="16" fillId="0" borderId="13" xfId="9" applyBorder="1" applyAlignment="1">
      <alignment vertical="top"/>
    </xf>
    <xf numFmtId="0" fontId="17" fillId="0" borderId="13" xfId="57" applyFont="1" applyBorder="1" applyAlignment="1">
      <alignment vertical="top"/>
    </xf>
    <xf numFmtId="0" fontId="17" fillId="0" borderId="13" xfId="57" applyFont="1" applyBorder="1" applyAlignment="1">
      <alignment horizontal="left" vertical="top" wrapText="1"/>
    </xf>
    <xf numFmtId="0" fontId="17" fillId="0" borderId="13" xfId="57" applyFont="1" applyBorder="1" applyAlignment="1">
      <alignment horizontal="center" vertical="top"/>
    </xf>
    <xf numFmtId="4" fontId="17" fillId="0" borderId="13" xfId="57" applyNumberFormat="1" applyFont="1" applyBorder="1" applyAlignment="1">
      <alignment horizontal="center" vertical="top"/>
    </xf>
    <xf numFmtId="164" fontId="17" fillId="0" borderId="13" xfId="58" applyFont="1" applyBorder="1" applyAlignment="1">
      <alignment horizontal="centerContinuous" vertical="top"/>
    </xf>
    <xf numFmtId="164" fontId="15" fillId="0" borderId="13" xfId="58" applyFont="1" applyBorder="1" applyAlignment="1">
      <alignment vertical="top"/>
    </xf>
    <xf numFmtId="0" fontId="15" fillId="0" borderId="13" xfId="57" quotePrefix="1" applyBorder="1" applyAlignment="1">
      <alignment horizontal="left" vertical="top" wrapText="1"/>
    </xf>
    <xf numFmtId="0" fontId="21" fillId="0" borderId="13" xfId="57" applyFont="1" applyBorder="1" applyAlignment="1">
      <alignment vertical="top"/>
    </xf>
    <xf numFmtId="4" fontId="15" fillId="0" borderId="13" xfId="57" applyNumberFormat="1" applyBorder="1" applyAlignment="1">
      <alignment horizontal="center" vertical="top"/>
    </xf>
    <xf numFmtId="164" fontId="15" fillId="0" borderId="13" xfId="58" applyFont="1" applyBorder="1" applyAlignment="1">
      <alignment horizontal="centerContinuous" vertical="top"/>
    </xf>
    <xf numFmtId="0" fontId="15" fillId="0" borderId="13" xfId="57" applyBorder="1" applyAlignment="1">
      <alignment vertical="top"/>
    </xf>
    <xf numFmtId="166" fontId="15" fillId="4" borderId="13" xfId="61" applyNumberFormat="1" applyFont="1" applyFill="1" applyBorder="1" applyAlignment="1">
      <alignment horizontal="center" vertical="top"/>
    </xf>
    <xf numFmtId="3" fontId="15" fillId="0" borderId="13" xfId="58" applyNumberFormat="1" applyFont="1" applyBorder="1" applyAlignment="1">
      <alignment horizontal="centerContinuous" vertical="top"/>
    </xf>
    <xf numFmtId="3" fontId="15" fillId="0" borderId="13" xfId="58" applyNumberFormat="1" applyFont="1" applyBorder="1" applyAlignment="1">
      <alignment vertical="top"/>
    </xf>
    <xf numFmtId="0" fontId="15" fillId="4" borderId="13" xfId="57" applyFill="1" applyBorder="1" applyAlignment="1">
      <alignment horizontal="center" vertical="top"/>
    </xf>
    <xf numFmtId="0" fontId="21" fillId="4" borderId="13" xfId="57" applyFont="1" applyFill="1" applyBorder="1" applyAlignment="1">
      <alignment vertical="top"/>
    </xf>
    <xf numFmtId="1" fontId="15" fillId="4" borderId="13" xfId="57" applyNumberFormat="1" applyFill="1" applyBorder="1" applyAlignment="1">
      <alignment horizontal="center" vertical="top"/>
    </xf>
    <xf numFmtId="3" fontId="15" fillId="3" borderId="13" xfId="58" applyNumberFormat="1" applyFont="1" applyFill="1" applyBorder="1" applyAlignment="1">
      <alignment horizontal="right" vertical="top"/>
    </xf>
    <xf numFmtId="0" fontId="23" fillId="4" borderId="13" xfId="57" applyFont="1" applyFill="1" applyBorder="1" applyAlignment="1">
      <alignment horizontal="left" vertical="top" wrapText="1"/>
    </xf>
    <xf numFmtId="0" fontId="15" fillId="4" borderId="13" xfId="57" applyFill="1" applyBorder="1" applyAlignment="1">
      <alignment horizontal="left" vertical="top" wrapText="1"/>
    </xf>
    <xf numFmtId="0" fontId="15" fillId="4" borderId="13" xfId="57" applyFill="1" applyBorder="1" applyAlignment="1">
      <alignment vertical="top"/>
    </xf>
    <xf numFmtId="2" fontId="15" fillId="4" borderId="13" xfId="57" applyNumberFormat="1" applyFill="1" applyBorder="1" applyAlignment="1">
      <alignment horizontal="center" vertical="top"/>
    </xf>
    <xf numFmtId="2" fontId="17" fillId="0" borderId="13" xfId="57" applyNumberFormat="1" applyFont="1" applyBorder="1" applyAlignment="1">
      <alignment horizontal="center" vertical="top"/>
    </xf>
    <xf numFmtId="2" fontId="15" fillId="0" borderId="13" xfId="57" applyNumberFormat="1" applyBorder="1" applyAlignment="1">
      <alignment horizontal="center" vertical="top"/>
    </xf>
    <xf numFmtId="0" fontId="15" fillId="0" borderId="13" xfId="57" applyBorder="1" applyAlignment="1">
      <alignment horizontal="left" vertical="top"/>
    </xf>
    <xf numFmtId="0" fontId="15" fillId="0" borderId="13" xfId="57" applyBorder="1" applyAlignment="1">
      <alignment horizontal="left" vertical="top" wrapText="1"/>
    </xf>
    <xf numFmtId="0" fontId="23" fillId="0" borderId="13" xfId="57" applyFont="1" applyBorder="1" applyAlignment="1">
      <alignment horizontal="left" vertical="top" wrapText="1"/>
    </xf>
    <xf numFmtId="165" fontId="15" fillId="0" borderId="13" xfId="58" applyNumberFormat="1" applyFont="1" applyFill="1" applyBorder="1" applyAlignment="1">
      <alignment horizontal="right" vertical="top"/>
    </xf>
    <xf numFmtId="0" fontId="23" fillId="0" borderId="13" xfId="57" quotePrefix="1" applyFont="1" applyBorder="1" applyAlignment="1">
      <alignment horizontal="left" vertical="top" wrapText="1"/>
    </xf>
    <xf numFmtId="0" fontId="21" fillId="0" borderId="13" xfId="57" applyFont="1" applyBorder="1" applyAlignment="1">
      <alignment horizontal="left" vertical="top" wrapText="1"/>
    </xf>
    <xf numFmtId="3" fontId="15" fillId="0" borderId="13" xfId="57" applyNumberFormat="1" applyBorder="1" applyAlignment="1">
      <alignment horizontal="center" vertical="top"/>
    </xf>
    <xf numFmtId="3" fontId="15" fillId="0" borderId="13" xfId="58" applyNumberFormat="1" applyFont="1" applyBorder="1" applyAlignment="1">
      <alignment horizontal="center" vertical="top"/>
    </xf>
    <xf numFmtId="172" fontId="15" fillId="4" borderId="13" xfId="57" applyNumberFormat="1" applyFill="1" applyBorder="1" applyAlignment="1">
      <alignment horizontal="center" vertical="top"/>
    </xf>
    <xf numFmtId="3" fontId="15" fillId="4" borderId="13" xfId="58" applyNumberFormat="1" applyFont="1" applyFill="1" applyBorder="1" applyAlignment="1">
      <alignment horizontal="right" vertical="top"/>
    </xf>
    <xf numFmtId="0" fontId="23" fillId="4" borderId="13" xfId="57" quotePrefix="1" applyFont="1" applyFill="1" applyBorder="1" applyAlignment="1">
      <alignment horizontal="left" vertical="top" wrapText="1"/>
    </xf>
    <xf numFmtId="4" fontId="15" fillId="4" borderId="13" xfId="57" applyNumberFormat="1" applyFill="1" applyBorder="1" applyAlignment="1">
      <alignment horizontal="center" vertical="top"/>
    </xf>
    <xf numFmtId="164" fontId="15" fillId="3" borderId="13" xfId="58" applyFont="1" applyFill="1" applyBorder="1" applyAlignment="1">
      <alignment horizontal="center" vertical="top"/>
    </xf>
    <xf numFmtId="0" fontId="15" fillId="4" borderId="13" xfId="57" quotePrefix="1" applyFill="1" applyBorder="1" applyAlignment="1">
      <alignment horizontal="center" vertical="top"/>
    </xf>
    <xf numFmtId="0" fontId="17" fillId="4" borderId="13" xfId="57" applyFont="1" applyFill="1" applyBorder="1" applyAlignment="1">
      <alignment horizontal="left" vertical="top" wrapText="1"/>
    </xf>
    <xf numFmtId="172" fontId="15" fillId="0" borderId="13" xfId="57" applyNumberFormat="1" applyBorder="1" applyAlignment="1">
      <alignment horizontal="center" vertical="top"/>
    </xf>
    <xf numFmtId="0" fontId="21" fillId="4" borderId="13" xfId="57" applyFont="1" applyFill="1" applyBorder="1" applyAlignment="1">
      <alignment horizontal="left" vertical="top" wrapText="1"/>
    </xf>
    <xf numFmtId="0" fontId="17" fillId="4" borderId="13" xfId="57" applyFont="1" applyFill="1" applyBorder="1" applyAlignment="1">
      <alignment vertical="top"/>
    </xf>
    <xf numFmtId="0" fontId="29" fillId="4" borderId="13" xfId="57" applyFont="1" applyFill="1" applyBorder="1" applyAlignment="1">
      <alignment horizontal="left" vertical="top" wrapText="1"/>
    </xf>
    <xf numFmtId="0" fontId="21" fillId="0" borderId="13" xfId="57" applyFont="1" applyBorder="1" applyAlignment="1">
      <alignment vertical="top" wrapText="1"/>
    </xf>
    <xf numFmtId="167" fontId="15" fillId="4" borderId="13" xfId="57" applyNumberFormat="1" applyFill="1" applyBorder="1" applyAlignment="1">
      <alignment horizontal="center" vertical="top"/>
    </xf>
    <xf numFmtId="0" fontId="15" fillId="0" borderId="13" xfId="57" applyBorder="1" applyAlignment="1">
      <alignment vertical="top" wrapText="1"/>
    </xf>
    <xf numFmtId="0" fontId="29" fillId="4" borderId="13" xfId="57" applyFont="1" applyFill="1" applyBorder="1" applyAlignment="1">
      <alignment horizontal="center" vertical="top"/>
    </xf>
    <xf numFmtId="0" fontId="21" fillId="4" borderId="13" xfId="57" applyFont="1" applyFill="1" applyBorder="1" applyAlignment="1">
      <alignment horizontal="left" vertical="top"/>
    </xf>
    <xf numFmtId="2" fontId="29" fillId="4" borderId="13" xfId="57" applyNumberFormat="1" applyFont="1" applyFill="1" applyBorder="1" applyAlignment="1">
      <alignment horizontal="center" vertical="top"/>
    </xf>
    <xf numFmtId="0" fontId="17" fillId="0" borderId="13" xfId="57" applyFont="1" applyBorder="1" applyAlignment="1">
      <alignment vertical="top" wrapText="1"/>
    </xf>
    <xf numFmtId="0" fontId="57" fillId="4" borderId="13" xfId="57" applyFont="1" applyFill="1" applyBorder="1" applyAlignment="1">
      <alignment vertical="top"/>
    </xf>
    <xf numFmtId="0" fontId="29" fillId="4" borderId="13" xfId="57" applyFont="1" applyFill="1" applyBorder="1" applyAlignment="1">
      <alignment vertical="top"/>
    </xf>
    <xf numFmtId="0" fontId="58" fillId="4" borderId="13" xfId="57" applyFont="1" applyFill="1" applyBorder="1" applyAlignment="1">
      <alignment horizontal="left" vertical="top" wrapText="1"/>
    </xf>
    <xf numFmtId="3" fontId="15" fillId="4" borderId="13" xfId="58" applyNumberFormat="1" applyFont="1" applyFill="1" applyBorder="1" applyAlignment="1">
      <alignment vertical="top"/>
    </xf>
    <xf numFmtId="3" fontId="29" fillId="4" borderId="13" xfId="58" applyNumberFormat="1" applyFont="1" applyFill="1" applyBorder="1" applyAlignment="1">
      <alignment horizontal="right" vertical="top"/>
    </xf>
    <xf numFmtId="0" fontId="58" fillId="3" borderId="13" xfId="57" applyFont="1" applyFill="1" applyBorder="1" applyAlignment="1">
      <alignment horizontal="left" vertical="top" wrapText="1"/>
    </xf>
    <xf numFmtId="0" fontId="15" fillId="4" borderId="13" xfId="57" quotePrefix="1" applyFill="1" applyBorder="1" applyAlignment="1">
      <alignment horizontal="left" vertical="top" wrapText="1"/>
    </xf>
    <xf numFmtId="0" fontId="15" fillId="4" borderId="13" xfId="57" applyFill="1" applyBorder="1" applyAlignment="1">
      <alignment horizontal="left" vertical="top"/>
    </xf>
    <xf numFmtId="0" fontId="29" fillId="4" borderId="13" xfId="57" quotePrefix="1" applyFont="1" applyFill="1" applyBorder="1" applyAlignment="1">
      <alignment horizontal="center" vertical="top"/>
    </xf>
    <xf numFmtId="0" fontId="29" fillId="0" borderId="13" xfId="57" applyFont="1" applyBorder="1" applyAlignment="1">
      <alignment horizontal="center" vertical="top"/>
    </xf>
    <xf numFmtId="0" fontId="57" fillId="0" borderId="13" xfId="57" applyFont="1" applyBorder="1" applyAlignment="1">
      <alignment vertical="top"/>
    </xf>
    <xf numFmtId="2" fontId="29" fillId="0" borderId="13" xfId="57" applyNumberFormat="1" applyFont="1" applyBorder="1" applyAlignment="1">
      <alignment horizontal="center" vertical="top"/>
    </xf>
    <xf numFmtId="0" fontId="23" fillId="0" borderId="13" xfId="67" applyFont="1" applyBorder="1" applyAlignment="1">
      <alignment horizontal="left" vertical="top" wrapText="1"/>
    </xf>
    <xf numFmtId="1" fontId="29" fillId="0" borderId="13" xfId="57" applyNumberFormat="1" applyFont="1" applyBorder="1" applyAlignment="1">
      <alignment horizontal="center" vertical="top"/>
    </xf>
    <xf numFmtId="0" fontId="23" fillId="0" borderId="13" xfId="57" applyFont="1" applyBorder="1" applyAlignment="1">
      <alignment vertical="top" wrapText="1"/>
    </xf>
    <xf numFmtId="0" fontId="29" fillId="4" borderId="13" xfId="57" applyFont="1" applyFill="1" applyBorder="1" applyAlignment="1">
      <alignment vertical="top" wrapText="1"/>
    </xf>
    <xf numFmtId="3" fontId="29" fillId="4" borderId="13" xfId="57" applyNumberFormat="1" applyFont="1" applyFill="1" applyBorder="1" applyAlignment="1">
      <alignment horizontal="center" vertical="top"/>
    </xf>
    <xf numFmtId="0" fontId="15" fillId="4" borderId="13" xfId="67" applyFill="1" applyBorder="1" applyAlignment="1">
      <alignment horizontal="left" vertical="top" wrapText="1"/>
    </xf>
    <xf numFmtId="0" fontId="15" fillId="0" borderId="13" xfId="57" applyBorder="1" applyAlignment="1">
      <alignment horizontal="justify" vertical="top" wrapText="1"/>
    </xf>
    <xf numFmtId="0" fontId="29" fillId="0" borderId="13" xfId="67" applyFont="1" applyBorder="1" applyAlignment="1">
      <alignment vertical="top" wrapText="1"/>
    </xf>
    <xf numFmtId="3" fontId="29" fillId="0" borderId="13" xfId="57" applyNumberFormat="1" applyFont="1" applyBorder="1" applyAlignment="1">
      <alignment horizontal="center" vertical="top"/>
    </xf>
    <xf numFmtId="0" fontId="29" fillId="0" borderId="13" xfId="71" applyFont="1" applyBorder="1" applyAlignment="1">
      <alignment vertical="top" wrapText="1"/>
    </xf>
    <xf numFmtId="0" fontId="15" fillId="4" borderId="13" xfId="56" applyFill="1" applyBorder="1" applyAlignment="1">
      <alignment horizontal="center" vertical="top"/>
    </xf>
    <xf numFmtId="1" fontId="15" fillId="4" borderId="13" xfId="56" applyNumberFormat="1" applyFill="1" applyBorder="1" applyAlignment="1">
      <alignment horizontal="center" vertical="top"/>
    </xf>
    <xf numFmtId="0" fontId="15" fillId="0" borderId="13" xfId="72" applyBorder="1" applyAlignment="1" applyProtection="1">
      <alignment horizontal="left" vertical="top" wrapText="1"/>
      <protection locked="0"/>
    </xf>
    <xf numFmtId="0" fontId="15" fillId="0" borderId="13" xfId="56" applyBorder="1" applyAlignment="1">
      <alignment horizontal="justify" vertical="top" wrapText="1"/>
    </xf>
    <xf numFmtId="0" fontId="15" fillId="0" borderId="13" xfId="57" applyBorder="1" applyAlignment="1">
      <alignment horizontal="centerContinuous" vertical="top"/>
    </xf>
    <xf numFmtId="165" fontId="15" fillId="0" borderId="13" xfId="58" applyNumberFormat="1" applyFont="1" applyBorder="1" applyAlignment="1">
      <alignment horizontal="right" vertical="top"/>
    </xf>
    <xf numFmtId="165" fontId="15" fillId="0" borderId="13" xfId="58" applyNumberFormat="1" applyFont="1" applyFill="1" applyBorder="1" applyAlignment="1" applyProtection="1">
      <alignment horizontal="right" vertical="top"/>
      <protection locked="0"/>
    </xf>
    <xf numFmtId="0" fontId="15" fillId="0" borderId="13" xfId="73" applyBorder="1" applyAlignment="1">
      <alignment horizontal="center" vertical="top"/>
    </xf>
    <xf numFmtId="0" fontId="15" fillId="0" borderId="13" xfId="73" quotePrefix="1" applyBorder="1" applyAlignment="1">
      <alignment horizontal="left" vertical="top" wrapText="1"/>
    </xf>
    <xf numFmtId="1" fontId="15" fillId="0" borderId="13" xfId="73" applyNumberFormat="1" applyBorder="1" applyAlignment="1">
      <alignment horizontal="center" vertical="top"/>
    </xf>
    <xf numFmtId="38" fontId="15" fillId="0" borderId="13" xfId="58" applyNumberFormat="1" applyFont="1" applyFill="1" applyBorder="1" applyAlignment="1">
      <alignment horizontal="right" vertical="top"/>
    </xf>
    <xf numFmtId="38" fontId="15" fillId="0" borderId="13" xfId="58" applyNumberFormat="1" applyFont="1" applyFill="1" applyBorder="1" applyAlignment="1" applyProtection="1">
      <alignment vertical="top"/>
      <protection locked="0"/>
    </xf>
    <xf numFmtId="0" fontId="15" fillId="0" borderId="13" xfId="73" applyBorder="1" applyAlignment="1">
      <alignment vertical="top"/>
    </xf>
    <xf numFmtId="164" fontId="15" fillId="0" borderId="13" xfId="58" applyFont="1" applyFill="1" applyBorder="1" applyAlignment="1">
      <alignment horizontal="centerContinuous" vertical="top"/>
    </xf>
    <xf numFmtId="173" fontId="15" fillId="4" borderId="13" xfId="61" applyNumberFormat="1" applyFont="1" applyFill="1" applyBorder="1" applyAlignment="1">
      <alignment horizontal="center" vertical="top"/>
    </xf>
    <xf numFmtId="2" fontId="15" fillId="4" borderId="13" xfId="61" applyNumberFormat="1" applyFont="1" applyFill="1" applyBorder="1" applyAlignment="1">
      <alignment horizontal="center" vertical="top"/>
    </xf>
    <xf numFmtId="3" fontId="15" fillId="0" borderId="13" xfId="58" applyNumberFormat="1" applyFont="1" applyFill="1" applyBorder="1" applyAlignment="1">
      <alignment horizontal="center" vertical="top"/>
    </xf>
    <xf numFmtId="3" fontId="15" fillId="0" borderId="13" xfId="58" applyNumberFormat="1" applyFont="1" applyFill="1" applyBorder="1" applyAlignment="1">
      <alignment vertical="top"/>
    </xf>
    <xf numFmtId="166" fontId="15" fillId="4" borderId="13" xfId="77" applyNumberFormat="1" applyFill="1" applyBorder="1" applyAlignment="1">
      <alignment horizontal="center" vertical="top"/>
    </xf>
    <xf numFmtId="0" fontId="23" fillId="4" borderId="13" xfId="57" applyFont="1" applyFill="1" applyBorder="1" applyAlignment="1">
      <alignment horizontal="left" vertical="top"/>
    </xf>
    <xf numFmtId="0" fontId="57" fillId="0" borderId="13" xfId="67" applyFont="1" applyBorder="1" applyAlignment="1">
      <alignment vertical="top"/>
    </xf>
    <xf numFmtId="0" fontId="15" fillId="0" borderId="13" xfId="57" quotePrefix="1" applyBorder="1" applyAlignment="1">
      <alignment vertical="top" wrapText="1"/>
    </xf>
    <xf numFmtId="0" fontId="29" fillId="0" borderId="13" xfId="57" applyFont="1" applyBorder="1" applyAlignment="1">
      <alignment vertical="top"/>
    </xf>
    <xf numFmtId="0" fontId="15" fillId="0" borderId="13" xfId="57" applyBorder="1" applyAlignment="1">
      <alignment horizontal="justify" vertical="top"/>
    </xf>
    <xf numFmtId="165" fontId="15" fillId="0" borderId="13" xfId="78" applyNumberFormat="1" applyFont="1" applyFill="1" applyBorder="1" applyAlignment="1">
      <alignment vertical="top"/>
    </xf>
    <xf numFmtId="0" fontId="15" fillId="0" borderId="13" xfId="67" quotePrefix="1" applyBorder="1" applyAlignment="1">
      <alignment vertical="top" wrapText="1"/>
    </xf>
    <xf numFmtId="0" fontId="15" fillId="0" borderId="13" xfId="79" applyBorder="1" applyAlignment="1">
      <alignment horizontal="left" vertical="top" wrapText="1"/>
    </xf>
    <xf numFmtId="0" fontId="15" fillId="0" borderId="13" xfId="79" applyBorder="1" applyAlignment="1">
      <alignment horizontal="center" vertical="top"/>
    </xf>
    <xf numFmtId="3" fontId="15" fillId="0" borderId="13" xfId="79" applyNumberFormat="1" applyBorder="1" applyAlignment="1">
      <alignment horizontal="center" vertical="top"/>
    </xf>
    <xf numFmtId="165" fontId="15" fillId="0" borderId="13" xfId="58" applyNumberFormat="1" applyFont="1" applyFill="1" applyBorder="1" applyAlignment="1">
      <alignment horizontal="center" vertical="top"/>
    </xf>
    <xf numFmtId="1" fontId="29" fillId="4" borderId="13" xfId="57" applyNumberFormat="1" applyFont="1" applyFill="1" applyBorder="1" applyAlignment="1">
      <alignment horizontal="center" vertical="top"/>
    </xf>
    <xf numFmtId="0" fontId="17" fillId="4" borderId="13" xfId="57" applyFont="1" applyFill="1" applyBorder="1" applyAlignment="1">
      <alignment horizontal="center" vertical="top"/>
    </xf>
    <xf numFmtId="2" fontId="17" fillId="4" borderId="13" xfId="57" applyNumberFormat="1" applyFont="1" applyFill="1" applyBorder="1" applyAlignment="1">
      <alignment horizontal="center" vertical="top"/>
    </xf>
    <xf numFmtId="38" fontId="15" fillId="0" borderId="13" xfId="58" applyNumberFormat="1" applyFont="1" applyFill="1" applyBorder="1" applyAlignment="1">
      <alignment vertical="top"/>
    </xf>
    <xf numFmtId="0" fontId="20" fillId="0" borderId="13" xfId="76" applyFont="1" applyBorder="1" applyAlignment="1">
      <alignment vertical="top"/>
    </xf>
    <xf numFmtId="0" fontId="15" fillId="0" borderId="13" xfId="74" applyBorder="1" applyAlignment="1">
      <alignment horizontal="center" vertical="top"/>
    </xf>
    <xf numFmtId="38" fontId="17" fillId="0" borderId="35" xfId="58" applyNumberFormat="1" applyFont="1" applyFill="1" applyBorder="1" applyAlignment="1">
      <alignment vertical="top"/>
    </xf>
    <xf numFmtId="3" fontId="17" fillId="4" borderId="35" xfId="58" applyNumberFormat="1" applyFont="1" applyFill="1" applyBorder="1" applyAlignment="1">
      <alignment horizontal="right" vertical="top"/>
    </xf>
    <xf numFmtId="3" fontId="17" fillId="0" borderId="35" xfId="56" applyNumberFormat="1" applyFont="1" applyBorder="1" applyAlignment="1">
      <alignment horizontal="right" vertical="top"/>
    </xf>
    <xf numFmtId="0" fontId="44" fillId="0" borderId="13" xfId="30" applyFont="1" applyBorder="1" applyAlignment="1" applyProtection="1">
      <alignment horizontal="center" vertical="top"/>
    </xf>
    <xf numFmtId="0" fontId="44" fillId="0" borderId="13" xfId="30" applyFont="1" applyBorder="1" applyAlignment="1" applyProtection="1">
      <alignment horizontal="left" vertical="top" wrapText="1"/>
    </xf>
    <xf numFmtId="4" fontId="44" fillId="0" borderId="13" xfId="30" applyNumberFormat="1" applyFont="1" applyBorder="1" applyAlignment="1" applyProtection="1">
      <alignment horizontal="center" vertical="top"/>
    </xf>
    <xf numFmtId="171" fontId="44" fillId="0" borderId="13" xfId="31" applyNumberFormat="1" applyFont="1" applyFill="1" applyBorder="1" applyAlignment="1">
      <alignment horizontal="right" vertical="top"/>
    </xf>
    <xf numFmtId="171" fontId="42" fillId="0" borderId="13" xfId="31" applyNumberFormat="1" applyFont="1" applyFill="1" applyBorder="1" applyAlignment="1">
      <alignment horizontal="right" vertical="top"/>
    </xf>
    <xf numFmtId="0" fontId="42" fillId="0" borderId="13" xfId="30" applyFont="1" applyBorder="1" applyAlignment="1" applyProtection="1">
      <alignment horizontal="left" vertical="top" wrapText="1"/>
    </xf>
    <xf numFmtId="172" fontId="44" fillId="0" borderId="13" xfId="30" applyNumberFormat="1" applyFont="1" applyBorder="1" applyAlignment="1" applyProtection="1">
      <alignment horizontal="center" vertical="top"/>
    </xf>
    <xf numFmtId="0" fontId="44" fillId="0" borderId="13" xfId="30" applyFont="1" applyBorder="1" applyAlignment="1" applyProtection="1">
      <alignment vertical="top"/>
    </xf>
    <xf numFmtId="0" fontId="42" fillId="0" borderId="13" xfId="30" applyFont="1" applyBorder="1" applyAlignment="1" applyProtection="1">
      <alignment horizontal="center" vertical="top"/>
    </xf>
    <xf numFmtId="0" fontId="45" fillId="0" borderId="13" xfId="30" applyFont="1" applyBorder="1" applyAlignment="1" applyProtection="1">
      <alignment vertical="top" wrapText="1"/>
    </xf>
    <xf numFmtId="172" fontId="42" fillId="0" borderId="13" xfId="30" applyNumberFormat="1" applyFont="1" applyBorder="1" applyAlignment="1" applyProtection="1">
      <alignment horizontal="center" vertical="top"/>
    </xf>
    <xf numFmtId="0" fontId="42" fillId="0" borderId="13" xfId="30" applyFont="1" applyBorder="1" applyAlignment="1" applyProtection="1">
      <alignment vertical="top" wrapText="1"/>
    </xf>
    <xf numFmtId="3" fontId="42" fillId="0" borderId="13" xfId="32" applyNumberFormat="1" applyFont="1" applyFill="1" applyBorder="1" applyAlignment="1">
      <alignment horizontal="center" vertical="top"/>
    </xf>
    <xf numFmtId="0" fontId="45" fillId="0" borderId="13" xfId="30" applyFont="1" applyBorder="1" applyAlignment="1" applyProtection="1">
      <alignment vertical="top"/>
    </xf>
    <xf numFmtId="4" fontId="42" fillId="0" borderId="13" xfId="30" applyNumberFormat="1" applyFont="1" applyBorder="1" applyAlignment="1" applyProtection="1">
      <alignment horizontal="center" vertical="top"/>
    </xf>
    <xf numFmtId="0" fontId="47" fillId="0" borderId="13" xfId="30" applyFont="1" applyBorder="1" applyAlignment="1" applyProtection="1">
      <alignment horizontal="left" vertical="top" wrapText="1"/>
    </xf>
    <xf numFmtId="3" fontId="42" fillId="0" borderId="13" xfId="30" applyNumberFormat="1" applyFont="1" applyBorder="1" applyAlignment="1" applyProtection="1">
      <alignment horizontal="center" vertical="top"/>
    </xf>
    <xf numFmtId="165" fontId="29" fillId="0" borderId="13" xfId="80" applyNumberFormat="1" applyFont="1" applyFill="1" applyBorder="1" applyAlignment="1">
      <alignment horizontal="right" vertical="top"/>
    </xf>
    <xf numFmtId="0" fontId="29" fillId="0" borderId="13" xfId="0" applyFont="1" applyBorder="1" applyAlignment="1">
      <alignment horizontal="center" vertical="top"/>
    </xf>
    <xf numFmtId="0" fontId="29" fillId="0" borderId="13" xfId="0" applyFont="1" applyBorder="1" applyAlignment="1">
      <alignment horizontal="left" vertical="top" wrapText="1"/>
    </xf>
    <xf numFmtId="3" fontId="29" fillId="0" borderId="13" xfId="0" applyNumberFormat="1" applyFont="1" applyBorder="1" applyAlignment="1">
      <alignment horizontal="center" vertical="top"/>
    </xf>
    <xf numFmtId="165" fontId="29" fillId="0" borderId="13" xfId="80" applyNumberFormat="1" applyFont="1" applyFill="1" applyBorder="1" applyAlignment="1">
      <alignment horizontal="center" vertical="top"/>
    </xf>
    <xf numFmtId="0" fontId="42" fillId="0" borderId="13" xfId="30" applyFont="1" applyBorder="1" applyAlignment="1" applyProtection="1">
      <alignment vertical="top"/>
    </xf>
    <xf numFmtId="0" fontId="48" fillId="0" borderId="13" xfId="30" applyFont="1" applyBorder="1" applyAlignment="1" applyProtection="1">
      <alignment vertical="top"/>
    </xf>
    <xf numFmtId="3" fontId="42" fillId="0" borderId="13" xfId="34" applyNumberFormat="1" applyFont="1" applyFill="1" applyBorder="1" applyAlignment="1">
      <alignment horizontal="center" vertical="top"/>
    </xf>
    <xf numFmtId="171" fontId="42" fillId="0" borderId="13" xfId="35" applyNumberFormat="1" applyFont="1" applyFill="1" applyBorder="1" applyAlignment="1">
      <alignment horizontal="right" vertical="top"/>
    </xf>
    <xf numFmtId="0" fontId="42" fillId="0" borderId="13" xfId="30" applyFont="1" applyBorder="1" applyAlignment="1" applyProtection="1">
      <alignment horizontal="left" vertical="top"/>
    </xf>
    <xf numFmtId="2" fontId="42" fillId="0" borderId="13" xfId="30" applyNumberFormat="1" applyFont="1" applyBorder="1" applyAlignment="1" applyProtection="1">
      <alignment horizontal="center" vertical="top"/>
    </xf>
    <xf numFmtId="167" fontId="42" fillId="0" borderId="13" xfId="30" applyNumberFormat="1" applyFont="1" applyBorder="1" applyAlignment="1" applyProtection="1">
      <alignment horizontal="center" vertical="top"/>
    </xf>
    <xf numFmtId="0" fontId="45" fillId="0" borderId="13" xfId="30" applyFont="1" applyBorder="1" applyAlignment="1" applyProtection="1">
      <alignment horizontal="left" vertical="top" wrapText="1"/>
    </xf>
    <xf numFmtId="0" fontId="48" fillId="0" borderId="13" xfId="30" applyFont="1" applyBorder="1" applyAlignment="1" applyProtection="1">
      <alignment horizontal="left" vertical="top" wrapText="1"/>
    </xf>
    <xf numFmtId="1" fontId="42" fillId="0" borderId="13" xfId="31" applyNumberFormat="1" applyFont="1" applyFill="1" applyBorder="1" applyAlignment="1">
      <alignment horizontal="center" vertical="top"/>
    </xf>
    <xf numFmtId="167" fontId="42" fillId="0" borderId="13" xfId="31" applyNumberFormat="1" applyFont="1" applyFill="1" applyBorder="1" applyAlignment="1">
      <alignment horizontal="center" vertical="top"/>
    </xf>
    <xf numFmtId="170" fontId="42" fillId="0" borderId="13" xfId="36" applyFont="1" applyFill="1" applyBorder="1" applyAlignment="1">
      <alignment horizontal="center" vertical="top"/>
    </xf>
    <xf numFmtId="4" fontId="42" fillId="0" borderId="13" xfId="37" applyNumberFormat="1" applyFont="1" applyFill="1" applyBorder="1" applyAlignment="1">
      <alignment horizontal="right" vertical="top"/>
    </xf>
    <xf numFmtId="3" fontId="42" fillId="0" borderId="13" xfId="37" applyNumberFormat="1" applyFont="1" applyFill="1" applyBorder="1" applyAlignment="1">
      <alignment horizontal="center" vertical="top"/>
    </xf>
    <xf numFmtId="0" fontId="48" fillId="0" borderId="13" xfId="30" applyFont="1" applyBorder="1" applyAlignment="1" applyProtection="1">
      <alignment vertical="top" wrapText="1"/>
    </xf>
    <xf numFmtId="2" fontId="42" fillId="0" borderId="13" xfId="31" applyNumberFormat="1" applyFont="1" applyFill="1" applyBorder="1" applyAlignment="1">
      <alignment horizontal="center" vertical="top"/>
    </xf>
    <xf numFmtId="0" fontId="42" fillId="0" borderId="13" xfId="29" applyFont="1" applyBorder="1" applyAlignment="1">
      <alignment vertical="top"/>
    </xf>
    <xf numFmtId="3" fontId="42" fillId="0" borderId="13" xfId="31" applyNumberFormat="1" applyFont="1" applyFill="1" applyBorder="1" applyAlignment="1">
      <alignment horizontal="center" vertical="top"/>
    </xf>
    <xf numFmtId="0" fontId="49" fillId="0" borderId="13" xfId="30" applyFont="1" applyBorder="1" applyAlignment="1" applyProtection="1">
      <alignment vertical="top" wrapText="1"/>
      <protection locked="0"/>
    </xf>
    <xf numFmtId="0" fontId="42" fillId="0" borderId="13" xfId="30" applyFont="1" applyBorder="1" applyAlignment="1" applyProtection="1">
      <alignment vertical="top" wrapText="1"/>
      <protection locked="0"/>
    </xf>
    <xf numFmtId="0" fontId="44" fillId="0" borderId="13" xfId="30" applyFont="1" applyBorder="1" applyAlignment="1" applyProtection="1">
      <alignment horizontal="center" vertical="top" wrapText="1"/>
    </xf>
    <xf numFmtId="167" fontId="42" fillId="0" borderId="13" xfId="31" applyNumberFormat="1" applyFont="1" applyFill="1" applyBorder="1" applyAlignment="1">
      <alignment horizontal="center" vertical="top" wrapText="1"/>
    </xf>
    <xf numFmtId="4" fontId="42" fillId="0" borderId="13" xfId="36" applyNumberFormat="1" applyFont="1" applyFill="1" applyBorder="1" applyAlignment="1">
      <alignment horizontal="center" vertical="top"/>
    </xf>
    <xf numFmtId="171" fontId="42" fillId="0" borderId="13" xfId="38" applyNumberFormat="1" applyFont="1" applyFill="1" applyBorder="1" applyAlignment="1">
      <alignment horizontal="right" vertical="top"/>
    </xf>
    <xf numFmtId="0" fontId="47" fillId="0" borderId="13" xfId="30" applyFont="1" applyBorder="1" applyAlignment="1" applyProtection="1">
      <alignment vertical="top" wrapText="1"/>
    </xf>
    <xf numFmtId="4" fontId="42" fillId="0" borderId="13" xfId="31" applyNumberFormat="1" applyFont="1" applyFill="1" applyBorder="1" applyAlignment="1">
      <alignment horizontal="center" vertical="top"/>
    </xf>
    <xf numFmtId="3" fontId="20" fillId="0" borderId="13" xfId="30" applyNumberFormat="1" applyFont="1" applyBorder="1" applyAlignment="1" applyProtection="1">
      <alignment horizontal="center" vertical="top"/>
    </xf>
    <xf numFmtId="172" fontId="20" fillId="0" borderId="13" xfId="37" applyNumberFormat="1" applyFont="1" applyFill="1" applyBorder="1" applyAlignment="1">
      <alignment horizontal="right" vertical="top"/>
    </xf>
    <xf numFmtId="4" fontId="20" fillId="0" borderId="13" xfId="31" applyNumberFormat="1" applyFont="1" applyFill="1" applyBorder="1" applyAlignment="1">
      <alignment horizontal="center" vertical="top"/>
    </xf>
    <xf numFmtId="3" fontId="20" fillId="0" borderId="13" xfId="31" applyNumberFormat="1" applyFont="1" applyFill="1" applyBorder="1" applyAlignment="1">
      <alignment horizontal="center" vertical="top"/>
    </xf>
    <xf numFmtId="1" fontId="42" fillId="0" borderId="13" xfId="30" applyNumberFormat="1" applyFont="1" applyBorder="1" applyAlignment="1" applyProtection="1">
      <alignment horizontal="center" vertical="top"/>
    </xf>
    <xf numFmtId="172" fontId="42" fillId="0" borderId="13" xfId="31" applyNumberFormat="1" applyFont="1" applyFill="1" applyBorder="1" applyAlignment="1">
      <alignment horizontal="center" vertical="top"/>
    </xf>
    <xf numFmtId="0" fontId="51" fillId="0" borderId="13" xfId="30" applyFont="1" applyBorder="1" applyAlignment="1" applyProtection="1">
      <alignment horizontal="left" vertical="top" wrapText="1"/>
    </xf>
    <xf numFmtId="0" fontId="42" fillId="0" borderId="13" xfId="30" applyFont="1" applyBorder="1" applyAlignment="1" applyProtection="1">
      <alignment horizontal="center" vertical="top" wrapText="1"/>
    </xf>
    <xf numFmtId="1" fontId="42" fillId="0" borderId="13" xfId="31" applyNumberFormat="1" applyFont="1" applyFill="1" applyBorder="1" applyAlignment="1">
      <alignment horizontal="center" vertical="top" wrapText="1"/>
    </xf>
    <xf numFmtId="0" fontId="52" fillId="0" borderId="13" xfId="0" applyFont="1" applyBorder="1" applyAlignment="1">
      <alignment vertical="top" wrapText="1"/>
    </xf>
    <xf numFmtId="0" fontId="53" fillId="0" borderId="13" xfId="0" applyFont="1" applyBorder="1" applyAlignment="1">
      <alignment horizontal="center" vertical="top"/>
    </xf>
    <xf numFmtId="165" fontId="53" fillId="0" borderId="13" xfId="61" applyNumberFormat="1" applyFont="1" applyFill="1" applyBorder="1" applyAlignment="1">
      <alignment horizontal="right" vertical="top"/>
    </xf>
    <xf numFmtId="0" fontId="20" fillId="0" borderId="13" xfId="0" applyFont="1" applyBorder="1" applyAlignment="1">
      <alignment vertical="top" wrapText="1"/>
    </xf>
    <xf numFmtId="3" fontId="53" fillId="0" borderId="13" xfId="0" applyNumberFormat="1" applyFont="1" applyBorder="1" applyAlignment="1">
      <alignment horizontal="center" vertical="top"/>
    </xf>
    <xf numFmtId="165" fontId="53" fillId="0" borderId="13" xfId="62" applyNumberFormat="1" applyFont="1" applyFill="1" applyBorder="1" applyAlignment="1">
      <alignment horizontal="right" vertical="top"/>
    </xf>
    <xf numFmtId="165" fontId="53" fillId="0" borderId="13" xfId="80" applyNumberFormat="1" applyFont="1" applyFill="1" applyBorder="1" applyAlignment="1">
      <alignment horizontal="center" vertical="top"/>
    </xf>
    <xf numFmtId="37" fontId="53" fillId="0" borderId="13" xfId="62" applyNumberFormat="1" applyFont="1" applyFill="1" applyBorder="1" applyAlignment="1">
      <alignment horizontal="right" vertical="top"/>
    </xf>
    <xf numFmtId="0" fontId="52" fillId="0" borderId="13" xfId="0" applyFont="1" applyBorder="1" applyAlignment="1">
      <alignment horizontal="left" vertical="top" wrapText="1"/>
    </xf>
    <xf numFmtId="1" fontId="53" fillId="0" borderId="13" xfId="0" applyNumberFormat="1" applyFont="1" applyBorder="1" applyAlignment="1">
      <alignment horizontal="center" vertical="top"/>
    </xf>
    <xf numFmtId="165" fontId="53" fillId="0" borderId="13" xfId="58" applyNumberFormat="1" applyFont="1" applyFill="1" applyBorder="1" applyAlignment="1">
      <alignment horizontal="right" vertical="top"/>
    </xf>
    <xf numFmtId="0" fontId="53" fillId="0" borderId="13" xfId="0" quotePrefix="1" applyFont="1" applyBorder="1" applyAlignment="1">
      <alignment horizontal="left" vertical="top" wrapText="1"/>
    </xf>
    <xf numFmtId="0" fontId="19" fillId="0" borderId="13" xfId="0" applyFont="1" applyBorder="1" applyAlignment="1">
      <alignment horizontal="left" vertical="top" wrapText="1"/>
    </xf>
    <xf numFmtId="172" fontId="20" fillId="0" borderId="13" xfId="0" applyNumberFormat="1" applyFont="1" applyBorder="1" applyAlignment="1">
      <alignment horizontal="center" vertical="top"/>
    </xf>
    <xf numFmtId="165" fontId="20" fillId="0" borderId="13" xfId="61" applyNumberFormat="1" applyFont="1" applyFill="1" applyBorder="1" applyAlignment="1">
      <alignment horizontal="right" vertical="top"/>
    </xf>
    <xf numFmtId="0" fontId="20" fillId="0" borderId="13" xfId="0" applyFont="1" applyBorder="1" applyAlignment="1">
      <alignment horizontal="left" vertical="top" wrapText="1"/>
    </xf>
    <xf numFmtId="3" fontId="20" fillId="0" borderId="13" xfId="0" applyNumberFormat="1" applyFont="1" applyBorder="1" applyAlignment="1">
      <alignment horizontal="center" vertical="top"/>
    </xf>
    <xf numFmtId="165" fontId="20" fillId="0" borderId="13" xfId="80" applyNumberFormat="1" applyFont="1" applyFill="1" applyBorder="1" applyAlignment="1">
      <alignment horizontal="center" vertical="top"/>
    </xf>
    <xf numFmtId="37" fontId="20" fillId="0" borderId="13" xfId="58" applyNumberFormat="1" applyFont="1" applyFill="1" applyBorder="1" applyAlignment="1">
      <alignment horizontal="right" vertical="top"/>
    </xf>
    <xf numFmtId="172" fontId="19" fillId="0" borderId="13" xfId="0" applyNumberFormat="1" applyFont="1" applyBorder="1" applyAlignment="1">
      <alignment horizontal="left" vertical="top" wrapText="1"/>
    </xf>
    <xf numFmtId="171" fontId="42" fillId="0" borderId="13" xfId="30" applyNumberFormat="1" applyFont="1" applyBorder="1" applyAlignment="1" applyProtection="1">
      <alignment vertical="top" wrapText="1"/>
    </xf>
    <xf numFmtId="171" fontId="42" fillId="0" borderId="13" xfId="30" applyNumberFormat="1" applyFont="1" applyBorder="1" applyAlignment="1" applyProtection="1">
      <alignment horizontal="center" vertical="top"/>
    </xf>
    <xf numFmtId="172" fontId="15" fillId="0" borderId="13" xfId="0" applyNumberFormat="1" applyFont="1" applyBorder="1" applyAlignment="1">
      <alignment horizontal="center" vertical="top"/>
    </xf>
    <xf numFmtId="0" fontId="54" fillId="0" borderId="13" xfId="0" applyFont="1" applyBorder="1" applyAlignment="1">
      <alignment vertical="top" wrapText="1"/>
    </xf>
    <xf numFmtId="0" fontId="55" fillId="0" borderId="13" xfId="0" applyFont="1" applyBorder="1" applyAlignment="1">
      <alignment vertical="top" wrapText="1"/>
    </xf>
    <xf numFmtId="0" fontId="53" fillId="0" borderId="13" xfId="0" applyFont="1" applyBorder="1" applyAlignment="1">
      <alignment vertical="top" wrapText="1"/>
    </xf>
    <xf numFmtId="165" fontId="20" fillId="0" borderId="13" xfId="80" applyNumberFormat="1" applyFont="1" applyBorder="1" applyAlignment="1">
      <alignment horizontal="center" vertical="top"/>
    </xf>
    <xf numFmtId="0" fontId="52" fillId="0" borderId="13" xfId="0" applyFont="1" applyBorder="1" applyAlignment="1">
      <alignment horizontal="center" vertical="top"/>
    </xf>
    <xf numFmtId="4" fontId="52" fillId="0" borderId="13" xfId="0" applyNumberFormat="1" applyFont="1" applyBorder="1" applyAlignment="1">
      <alignment horizontal="center" vertical="top"/>
    </xf>
    <xf numFmtId="165" fontId="19" fillId="0" borderId="13" xfId="80" applyNumberFormat="1" applyFont="1" applyFill="1" applyBorder="1" applyAlignment="1">
      <alignment horizontal="right" vertical="top"/>
    </xf>
    <xf numFmtId="4" fontId="53" fillId="0" borderId="13" xfId="0" applyNumberFormat="1" applyFont="1" applyBorder="1" applyAlignment="1">
      <alignment horizontal="center" vertical="top"/>
    </xf>
    <xf numFmtId="1" fontId="20" fillId="0" borderId="13" xfId="0" applyNumberFormat="1" applyFont="1" applyBorder="1" applyAlignment="1">
      <alignment horizontal="center" vertical="top"/>
    </xf>
    <xf numFmtId="1" fontId="50" fillId="0" borderId="13" xfId="0" applyNumberFormat="1" applyFont="1" applyBorder="1" applyAlignment="1">
      <alignment horizontal="center" vertical="top"/>
    </xf>
    <xf numFmtId="0" fontId="25" fillId="0" borderId="13" xfId="56" applyFont="1" applyBorder="1" applyAlignment="1">
      <alignment horizontal="left" vertical="top" wrapText="1"/>
    </xf>
    <xf numFmtId="0" fontId="21" fillId="0" borderId="13" xfId="56" applyFont="1" applyBorder="1" applyAlignment="1">
      <alignment horizontal="left" vertical="top" wrapText="1"/>
    </xf>
    <xf numFmtId="0" fontId="57" fillId="0" borderId="13" xfId="56" applyFont="1" applyBorder="1" applyAlignment="1">
      <alignment horizontal="left" vertical="top" wrapText="1"/>
    </xf>
    <xf numFmtId="0" fontId="15" fillId="0" borderId="13" xfId="67" applyBorder="1" applyAlignment="1">
      <alignment horizontal="left" wrapText="1"/>
    </xf>
    <xf numFmtId="0" fontId="27" fillId="0" borderId="13" xfId="67" applyFont="1" applyBorder="1" applyAlignment="1">
      <alignment horizontal="left" wrapText="1"/>
    </xf>
    <xf numFmtId="0" fontId="15" fillId="0" borderId="13" xfId="56" applyBorder="1" applyAlignment="1">
      <alignment horizontal="left"/>
    </xf>
    <xf numFmtId="0" fontId="27" fillId="0" borderId="13" xfId="67" applyFont="1" applyBorder="1" applyAlignment="1">
      <alignment horizontal="left" vertical="top" wrapText="1"/>
    </xf>
    <xf numFmtId="0" fontId="15" fillId="0" borderId="13" xfId="67" applyBorder="1" applyAlignment="1">
      <alignment vertical="top"/>
    </xf>
    <xf numFmtId="0" fontId="16" fillId="0" borderId="21" xfId="0" applyFont="1" applyBorder="1" applyAlignment="1">
      <alignment horizontal="center" vertical="justify"/>
    </xf>
    <xf numFmtId="165" fontId="16" fillId="0" borderId="21" xfId="1" applyNumberFormat="1" applyFont="1" applyFill="1" applyBorder="1" applyAlignment="1">
      <alignment vertical="justify"/>
    </xf>
    <xf numFmtId="0" fontId="16" fillId="0" borderId="21" xfId="0" applyFont="1" applyBorder="1" applyAlignment="1">
      <alignment horizontal="left" vertical="top" wrapText="1"/>
    </xf>
    <xf numFmtId="172" fontId="16" fillId="0" borderId="21" xfId="0" applyNumberFormat="1" applyFont="1" applyBorder="1" applyAlignment="1">
      <alignment horizontal="center"/>
    </xf>
    <xf numFmtId="0" fontId="16" fillId="0" borderId="21" xfId="0" applyFont="1" applyBorder="1" applyAlignment="1">
      <alignment horizontal="center"/>
    </xf>
    <xf numFmtId="37" fontId="17" fillId="0" borderId="40" xfId="22" applyNumberFormat="1" applyFont="1" applyFill="1" applyBorder="1" applyAlignment="1">
      <alignment horizontal="right" vertical="top"/>
    </xf>
    <xf numFmtId="37" fontId="17" fillId="0" borderId="40" xfId="10" applyNumberFormat="1" applyFont="1" applyFill="1" applyBorder="1" applyAlignment="1">
      <alignment horizontal="right" vertical="top"/>
    </xf>
    <xf numFmtId="0" fontId="16" fillId="0" borderId="21" xfId="0" applyFont="1" applyBorder="1"/>
    <xf numFmtId="165" fontId="17" fillId="0" borderId="40" xfId="1" applyNumberFormat="1" applyFont="1" applyBorder="1" applyAlignment="1">
      <alignment vertical="center"/>
    </xf>
    <xf numFmtId="0" fontId="16" fillId="0" borderId="21" xfId="0" applyFont="1" applyBorder="1" applyAlignment="1">
      <alignment horizontal="left" vertical="top"/>
    </xf>
    <xf numFmtId="165" fontId="16" fillId="0" borderId="21" xfId="1" applyNumberFormat="1" applyFont="1" applyBorder="1" applyAlignment="1">
      <alignment vertical="justify"/>
    </xf>
    <xf numFmtId="165" fontId="16" fillId="0" borderId="21" xfId="1" applyNumberFormat="1" applyFont="1" applyBorder="1" applyAlignment="1">
      <alignment horizontal="center"/>
    </xf>
    <xf numFmtId="0" fontId="16" fillId="0" borderId="21" xfId="0" applyFont="1" applyBorder="1" applyAlignment="1">
      <alignment horizontal="left"/>
    </xf>
    <xf numFmtId="0" fontId="16" fillId="0" borderId="21" xfId="0" applyFont="1" applyBorder="1" applyAlignment="1">
      <alignment wrapText="1"/>
    </xf>
    <xf numFmtId="0" fontId="17" fillId="0" borderId="21" xfId="0" applyFont="1" applyBorder="1" applyAlignment="1">
      <alignment wrapText="1"/>
    </xf>
    <xf numFmtId="3" fontId="16" fillId="0" borderId="21" xfId="0" applyNumberFormat="1" applyFont="1" applyBorder="1" applyAlignment="1">
      <alignment horizontal="center" vertical="top"/>
    </xf>
    <xf numFmtId="3" fontId="16" fillId="0" borderId="21" xfId="0" applyNumberFormat="1" applyFont="1" applyBorder="1" applyAlignment="1">
      <alignment horizontal="center"/>
    </xf>
    <xf numFmtId="0" fontId="16" fillId="0" borderId="21" xfId="0" quotePrefix="1" applyFont="1" applyBorder="1" applyAlignment="1">
      <alignment horizontal="left" vertical="top" wrapText="1"/>
    </xf>
    <xf numFmtId="0" fontId="15" fillId="0" borderId="21" xfId="0" quotePrefix="1" applyFont="1" applyBorder="1" applyAlignment="1">
      <alignment horizontal="left" vertical="top" wrapText="1"/>
    </xf>
    <xf numFmtId="0" fontId="16" fillId="0" borderId="21" xfId="0" quotePrefix="1" applyFont="1" applyBorder="1" applyAlignment="1">
      <alignment horizontal="left" vertical="top"/>
    </xf>
    <xf numFmtId="0" fontId="15" fillId="0" borderId="21" xfId="0" applyFont="1" applyBorder="1" applyAlignment="1">
      <alignment horizontal="left" vertical="top" wrapText="1"/>
    </xf>
    <xf numFmtId="0" fontId="15" fillId="0" borderId="21" xfId="0" applyFont="1" applyBorder="1" applyAlignment="1">
      <alignment vertical="top" wrapText="1"/>
    </xf>
    <xf numFmtId="37" fontId="17" fillId="0" borderId="44" xfId="61" applyNumberFormat="1" applyFont="1" applyFill="1" applyBorder="1" applyAlignment="1">
      <alignment horizontal="right" vertical="center"/>
    </xf>
    <xf numFmtId="37" fontId="17" fillId="0" borderId="44" xfId="56" applyNumberFormat="1" applyFont="1" applyBorder="1" applyAlignment="1">
      <alignment horizontal="right" vertical="top"/>
    </xf>
    <xf numFmtId="37" fontId="17" fillId="0" borderId="44" xfId="58" applyNumberFormat="1" applyFont="1" applyFill="1" applyBorder="1" applyAlignment="1">
      <alignment horizontal="right" vertical="top"/>
    </xf>
    <xf numFmtId="37" fontId="17" fillId="0" borderId="44" xfId="58" applyNumberFormat="1" applyFont="1" applyFill="1" applyBorder="1" applyAlignment="1">
      <alignment vertical="top"/>
    </xf>
    <xf numFmtId="37" fontId="35" fillId="0" borderId="44" xfId="61" applyNumberFormat="1" applyFont="1" applyFill="1" applyBorder="1" applyAlignment="1">
      <alignment horizontal="right" vertical="top"/>
    </xf>
    <xf numFmtId="37" fontId="17" fillId="0" borderId="35" xfId="56" applyNumberFormat="1" applyFont="1" applyBorder="1" applyAlignment="1">
      <alignment horizontal="right" vertical="top"/>
    </xf>
    <xf numFmtId="37" fontId="17" fillId="0" borderId="35" xfId="58" applyNumberFormat="1" applyFont="1" applyFill="1" applyBorder="1" applyAlignment="1">
      <alignment horizontal="right" vertical="top"/>
    </xf>
    <xf numFmtId="37" fontId="15" fillId="0" borderId="11" xfId="67" applyNumberFormat="1" applyBorder="1" applyAlignment="1">
      <alignment horizontal="right" vertical="top"/>
    </xf>
    <xf numFmtId="37" fontId="35" fillId="0" borderId="45" xfId="61" applyNumberFormat="1" applyFont="1" applyFill="1" applyBorder="1" applyAlignment="1">
      <alignment horizontal="right" vertical="top"/>
    </xf>
    <xf numFmtId="37" fontId="17" fillId="0" borderId="45" xfId="56" applyNumberFormat="1" applyFont="1" applyBorder="1" applyAlignment="1">
      <alignment horizontal="right" vertical="top"/>
    </xf>
    <xf numFmtId="37" fontId="17" fillId="0" borderId="39" xfId="56" applyNumberFormat="1" applyFont="1" applyBorder="1" applyAlignment="1">
      <alignment horizontal="right" vertical="top"/>
    </xf>
    <xf numFmtId="37" fontId="17" fillId="0" borderId="39" xfId="61" applyNumberFormat="1" applyFont="1" applyFill="1" applyBorder="1" applyAlignment="1">
      <alignment horizontal="right" vertical="center"/>
    </xf>
    <xf numFmtId="38" fontId="16" fillId="0" borderId="13" xfId="10" applyNumberFormat="1" applyFont="1" applyFill="1" applyBorder="1" applyAlignment="1">
      <alignment vertical="top"/>
    </xf>
    <xf numFmtId="38" fontId="17" fillId="0" borderId="35" xfId="10" applyNumberFormat="1" applyFont="1" applyFill="1" applyBorder="1" applyAlignment="1">
      <alignment vertical="top"/>
    </xf>
    <xf numFmtId="167" fontId="15" fillId="0" borderId="46" xfId="0" applyNumberFormat="1" applyFont="1" applyBorder="1" applyAlignment="1">
      <alignment horizontal="center" vertical="top"/>
    </xf>
    <xf numFmtId="0" fontId="15" fillId="0" borderId="34" xfId="0" applyFont="1" applyBorder="1" applyAlignment="1">
      <alignment horizontal="left" vertical="top"/>
    </xf>
    <xf numFmtId="167" fontId="16" fillId="0" borderId="40" xfId="0" applyNumberFormat="1" applyFont="1" applyBorder="1" applyAlignment="1">
      <alignment horizontal="center" vertical="top"/>
    </xf>
    <xf numFmtId="165" fontId="17" fillId="0" borderId="40" xfId="1" applyNumberFormat="1" applyFont="1" applyFill="1" applyBorder="1" applyAlignment="1">
      <alignment horizontal="center"/>
    </xf>
    <xf numFmtId="0" fontId="17" fillId="0" borderId="6" xfId="0" applyFont="1" applyBorder="1" applyAlignment="1">
      <alignment horizontal="center" vertical="center" wrapText="1"/>
    </xf>
    <xf numFmtId="0" fontId="16" fillId="0" borderId="0" xfId="0" applyFont="1" applyAlignment="1">
      <alignment vertical="center" wrapText="1"/>
    </xf>
    <xf numFmtId="0" fontId="0" fillId="0" borderId="0" xfId="0" applyAlignment="1">
      <alignment horizontal="left" vertical="center" wrapText="1"/>
    </xf>
    <xf numFmtId="1" fontId="16" fillId="0" borderId="26" xfId="0" applyNumberFormat="1" applyFont="1" applyBorder="1" applyAlignment="1">
      <alignment horizontal="center" vertical="top"/>
    </xf>
    <xf numFmtId="165" fontId="16" fillId="0" borderId="26" xfId="1" applyNumberFormat="1" applyFont="1" applyFill="1" applyBorder="1"/>
    <xf numFmtId="165" fontId="16" fillId="0" borderId="26" xfId="1" applyNumberFormat="1" applyFont="1" applyFill="1" applyBorder="1" applyAlignment="1">
      <alignment horizontal="right"/>
    </xf>
    <xf numFmtId="0" fontId="16" fillId="0" borderId="0" xfId="0" applyFont="1" applyAlignment="1">
      <alignment vertical="center"/>
    </xf>
    <xf numFmtId="0" fontId="15" fillId="0" borderId="46" xfId="0" applyFont="1" applyBorder="1" applyAlignment="1">
      <alignment horizontal="left" vertical="top" wrapText="1"/>
    </xf>
    <xf numFmtId="0" fontId="15" fillId="0" borderId="46" xfId="0" applyFont="1" applyBorder="1" applyAlignment="1">
      <alignment horizontal="center" vertical="top" wrapText="1"/>
    </xf>
    <xf numFmtId="165" fontId="15" fillId="0" borderId="46" xfId="1" applyNumberFormat="1" applyFont="1" applyBorder="1" applyAlignment="1">
      <alignment horizontal="center"/>
    </xf>
    <xf numFmtId="41" fontId="17" fillId="0" borderId="40" xfId="0" applyNumberFormat="1" applyFont="1" applyBorder="1" applyAlignment="1">
      <alignment horizontal="right" vertical="center"/>
    </xf>
    <xf numFmtId="41" fontId="16" fillId="0" borderId="21" xfId="0" applyNumberFormat="1" applyFont="1" applyBorder="1" applyAlignment="1">
      <alignment horizontal="right" vertical="center"/>
    </xf>
    <xf numFmtId="41" fontId="16" fillId="0" borderId="0" xfId="0" applyNumberFormat="1" applyFont="1" applyAlignment="1">
      <alignment vertical="center"/>
    </xf>
    <xf numFmtId="164" fontId="16" fillId="0" borderId="0" xfId="1" applyFont="1" applyAlignment="1">
      <alignment vertical="center"/>
    </xf>
    <xf numFmtId="41" fontId="17" fillId="0" borderId="48" xfId="0" applyNumberFormat="1" applyFont="1" applyBorder="1" applyAlignment="1">
      <alignment horizontal="right" vertical="center"/>
    </xf>
    <xf numFmtId="41" fontId="17" fillId="0" borderId="47" xfId="0" applyNumberFormat="1" applyFont="1" applyBorder="1" applyAlignment="1">
      <alignment horizontal="right" vertical="center"/>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51" xfId="0" applyFont="1" applyBorder="1" applyAlignment="1">
      <alignment horizontal="left" vertical="top" wrapText="1"/>
    </xf>
    <xf numFmtId="0" fontId="16" fillId="0" borderId="50" xfId="0" applyFont="1" applyBorder="1" applyAlignment="1">
      <alignment horizontal="left" vertical="top"/>
    </xf>
    <xf numFmtId="0" fontId="16" fillId="0" borderId="51" xfId="0" applyFont="1" applyBorder="1" applyAlignment="1">
      <alignment horizontal="left" vertical="top"/>
    </xf>
    <xf numFmtId="167" fontId="15" fillId="0" borderId="0" xfId="0" applyNumberFormat="1" applyFont="1" applyAlignment="1">
      <alignment horizontal="center" vertical="top"/>
    </xf>
    <xf numFmtId="0" fontId="15" fillId="0" borderId="0" xfId="0" applyFont="1" applyAlignment="1">
      <alignment horizontal="left" vertical="center" wrapText="1"/>
    </xf>
    <xf numFmtId="165" fontId="15" fillId="0" borderId="0" xfId="1" applyNumberFormat="1" applyFont="1" applyFill="1" applyBorder="1" applyAlignment="1">
      <alignment horizontal="center"/>
    </xf>
    <xf numFmtId="172" fontId="16" fillId="0" borderId="1" xfId="0" applyNumberFormat="1" applyFont="1" applyBorder="1" applyAlignment="1">
      <alignment horizontal="center" vertical="top"/>
    </xf>
    <xf numFmtId="171" fontId="44" fillId="0" borderId="39" xfId="31" applyNumberFormat="1" applyFont="1" applyFill="1" applyBorder="1" applyAlignment="1">
      <alignment horizontal="right" vertical="top"/>
    </xf>
    <xf numFmtId="0" fontId="49" fillId="0" borderId="17" xfId="30" applyFont="1" applyBorder="1" applyAlignment="1" applyProtection="1">
      <alignment vertical="top" wrapText="1"/>
      <protection locked="0"/>
    </xf>
    <xf numFmtId="171" fontId="44" fillId="0" borderId="35" xfId="31" applyNumberFormat="1" applyFont="1" applyFill="1" applyBorder="1" applyAlignment="1">
      <alignment horizontal="right" vertical="top"/>
    </xf>
    <xf numFmtId="171" fontId="44" fillId="0" borderId="56" xfId="31" applyNumberFormat="1" applyFont="1" applyFill="1" applyBorder="1" applyAlignment="1">
      <alignment horizontal="right" vertical="top"/>
    </xf>
    <xf numFmtId="49" fontId="42" fillId="0" borderId="20" xfId="39" applyNumberFormat="1" applyFont="1" applyBorder="1" applyAlignment="1" applyProtection="1">
      <alignment horizontal="center" vertical="top"/>
    </xf>
    <xf numFmtId="0" fontId="47" fillId="0" borderId="20" xfId="30" applyFont="1" applyBorder="1" applyAlignment="1" applyProtection="1">
      <alignment horizontal="left" vertical="top" wrapText="1"/>
    </xf>
    <xf numFmtId="0" fontId="42" fillId="0" borderId="20" xfId="30" applyFont="1" applyBorder="1" applyAlignment="1" applyProtection="1">
      <alignment horizontal="center" vertical="top"/>
    </xf>
    <xf numFmtId="3" fontId="42" fillId="0" borderId="20" xfId="30" applyNumberFormat="1" applyFont="1" applyBorder="1" applyAlignment="1" applyProtection="1">
      <alignment horizontal="center" vertical="top"/>
    </xf>
    <xf numFmtId="171" fontId="42" fillId="0" borderId="20" xfId="35" applyNumberFormat="1" applyFont="1" applyFill="1" applyBorder="1" applyAlignment="1">
      <alignment horizontal="right" vertical="top"/>
    </xf>
    <xf numFmtId="0" fontId="42" fillId="0" borderId="20" xfId="30" applyFont="1" applyBorder="1" applyAlignment="1" applyProtection="1">
      <alignment vertical="top" wrapText="1"/>
    </xf>
    <xf numFmtId="171" fontId="42" fillId="0" borderId="20" xfId="30" applyNumberFormat="1" applyFont="1" applyBorder="1" applyAlignment="1" applyProtection="1">
      <alignment vertical="top"/>
    </xf>
    <xf numFmtId="171" fontId="42" fillId="0" borderId="20" xfId="31" applyNumberFormat="1" applyFont="1" applyFill="1" applyBorder="1" applyAlignment="1">
      <alignment horizontal="right" vertical="top"/>
    </xf>
    <xf numFmtId="0" fontId="44" fillId="0" borderId="20" xfId="30" applyFont="1" applyBorder="1" applyAlignment="1" applyProtection="1">
      <alignment horizontal="left" vertical="top" wrapText="1"/>
    </xf>
    <xf numFmtId="4" fontId="42" fillId="0" borderId="20" xfId="30" applyNumberFormat="1" applyFont="1" applyBorder="1" applyAlignment="1" applyProtection="1">
      <alignment horizontal="center" vertical="top"/>
    </xf>
    <xf numFmtId="0" fontId="42" fillId="0" borderId="20" xfId="30" applyFont="1" applyBorder="1" applyAlignment="1" applyProtection="1">
      <alignment horizontal="left" vertical="top" wrapText="1"/>
    </xf>
    <xf numFmtId="171" fontId="44" fillId="0" borderId="60" xfId="31" applyNumberFormat="1" applyFont="1" applyFill="1" applyBorder="1" applyAlignment="1">
      <alignment horizontal="right" vertical="top"/>
    </xf>
    <xf numFmtId="164" fontId="15" fillId="0" borderId="53" xfId="58" applyFont="1" applyFill="1" applyBorder="1" applyAlignment="1">
      <alignment horizontal="center" vertical="top"/>
    </xf>
    <xf numFmtId="38" fontId="15" fillId="0" borderId="53" xfId="58" applyNumberFormat="1" applyFont="1" applyFill="1" applyBorder="1" applyAlignment="1" applyProtection="1">
      <alignment horizontal="right" vertical="top"/>
      <protection locked="0"/>
    </xf>
    <xf numFmtId="38" fontId="15" fillId="0" borderId="53" xfId="58" applyNumberFormat="1" applyFont="1" applyFill="1" applyBorder="1" applyAlignment="1" applyProtection="1">
      <alignment vertical="top"/>
    </xf>
    <xf numFmtId="38" fontId="15" fillId="0" borderId="53" xfId="58" applyNumberFormat="1" applyFont="1" applyFill="1" applyBorder="1" applyAlignment="1" applyProtection="1">
      <alignment vertical="top"/>
      <protection locked="0"/>
    </xf>
    <xf numFmtId="0" fontId="15" fillId="0" borderId="53" xfId="67" applyBorder="1" applyAlignment="1">
      <alignment wrapText="1"/>
    </xf>
    <xf numFmtId="167" fontId="15" fillId="0" borderId="53" xfId="0" applyNumberFormat="1" applyFont="1" applyBorder="1" applyAlignment="1">
      <alignment horizontal="center" vertical="top"/>
    </xf>
    <xf numFmtId="0" fontId="15" fillId="0" borderId="27" xfId="0" applyFont="1" applyBorder="1" applyAlignment="1">
      <alignment horizontal="left" vertical="top" wrapText="1"/>
    </xf>
    <xf numFmtId="0" fontId="15" fillId="0" borderId="27" xfId="0" applyFont="1" applyBorder="1" applyAlignment="1">
      <alignment horizontal="center" vertical="top" wrapText="1"/>
    </xf>
    <xf numFmtId="165" fontId="15" fillId="0" borderId="27" xfId="1" applyNumberFormat="1" applyFont="1" applyBorder="1" applyAlignment="1">
      <alignment horizontal="center"/>
    </xf>
    <xf numFmtId="0" fontId="28" fillId="3" borderId="0" xfId="57" applyFont="1" applyFill="1" applyAlignment="1">
      <alignment horizontal="center" vertical="center"/>
    </xf>
    <xf numFmtId="0" fontId="17" fillId="0" borderId="52" xfId="57" applyFont="1" applyBorder="1" applyAlignment="1">
      <alignment horizontal="justify" vertical="top"/>
    </xf>
    <xf numFmtId="0" fontId="27" fillId="0" borderId="52" xfId="57" applyFont="1" applyBorder="1" applyAlignment="1">
      <alignment horizontal="justify" vertical="top" wrapText="1"/>
    </xf>
    <xf numFmtId="0" fontId="15" fillId="0" borderId="52" xfId="57" applyBorder="1" applyAlignment="1">
      <alignment horizontal="center" vertical="top"/>
    </xf>
    <xf numFmtId="1" fontId="15" fillId="0" borderId="52" xfId="57" applyNumberFormat="1" applyBorder="1" applyAlignment="1">
      <alignment horizontal="center" vertical="top"/>
    </xf>
    <xf numFmtId="165" fontId="15" fillId="0" borderId="52" xfId="58" applyNumberFormat="1" applyFont="1" applyFill="1" applyBorder="1" applyAlignment="1" applyProtection="1">
      <alignment horizontal="center" vertical="top"/>
      <protection locked="0"/>
    </xf>
    <xf numFmtId="37" fontId="15" fillId="0" borderId="52" xfId="58" applyNumberFormat="1" applyFont="1" applyFill="1" applyBorder="1" applyAlignment="1" applyProtection="1">
      <alignment horizontal="right" vertical="top"/>
      <protection locked="0"/>
    </xf>
    <xf numFmtId="0" fontId="15" fillId="0" borderId="52" xfId="57" quotePrefix="1" applyBorder="1" applyAlignment="1">
      <alignment horizontal="center" vertical="top"/>
    </xf>
    <xf numFmtId="37" fontId="17" fillId="0" borderId="52" xfId="58" applyNumberFormat="1" applyFont="1" applyFill="1" applyBorder="1" applyAlignment="1">
      <alignment vertical="top"/>
    </xf>
    <xf numFmtId="165" fontId="17" fillId="0" borderId="52" xfId="58" applyNumberFormat="1" applyFont="1" applyFill="1" applyBorder="1" applyAlignment="1">
      <alignment horizontal="center" vertical="top" wrapText="1"/>
    </xf>
    <xf numFmtId="1" fontId="15" fillId="0" borderId="52" xfId="59" applyNumberFormat="1" applyFont="1" applyFill="1" applyBorder="1" applyAlignment="1">
      <alignment horizontal="center" vertical="top"/>
    </xf>
    <xf numFmtId="37" fontId="15" fillId="0" borderId="52" xfId="58" applyNumberFormat="1" applyFont="1" applyFill="1" applyBorder="1" applyAlignment="1">
      <alignment vertical="top"/>
    </xf>
    <xf numFmtId="0" fontId="17" fillId="0" borderId="33" xfId="57" applyFont="1" applyBorder="1" applyAlignment="1">
      <alignment horizontal="justify" vertical="top" wrapText="1"/>
    </xf>
    <xf numFmtId="0" fontId="18" fillId="0" borderId="53" xfId="0" applyFont="1" applyBorder="1" applyAlignment="1">
      <alignment horizontal="left" vertical="top" wrapText="1"/>
    </xf>
    <xf numFmtId="0" fontId="18" fillId="0" borderId="53" xfId="0" applyFont="1" applyBorder="1" applyAlignment="1">
      <alignment horizontal="center" vertical="top" wrapText="1"/>
    </xf>
    <xf numFmtId="0" fontId="18" fillId="0" borderId="53" xfId="0" applyFont="1" applyBorder="1" applyAlignment="1">
      <alignment vertical="top" wrapText="1"/>
    </xf>
    <xf numFmtId="0" fontId="59" fillId="0" borderId="53" xfId="0" applyFont="1" applyBorder="1" applyAlignment="1">
      <alignment horizontal="left" vertical="top" wrapText="1"/>
    </xf>
    <xf numFmtId="0" fontId="59" fillId="0" borderId="53" xfId="0" applyFont="1" applyBorder="1" applyAlignment="1">
      <alignment horizontal="center" vertical="top" wrapText="1"/>
    </xf>
    <xf numFmtId="0" fontId="59" fillId="0" borderId="53" xfId="0" applyFont="1" applyBorder="1" applyAlignment="1">
      <alignment vertical="top" wrapText="1"/>
    </xf>
    <xf numFmtId="0" fontId="26" fillId="0" borderId="53" xfId="0" applyFont="1" applyBorder="1" applyAlignment="1">
      <alignment horizontal="left" vertical="top" wrapText="1"/>
    </xf>
    <xf numFmtId="0" fontId="34" fillId="0" borderId="53" xfId="0" applyFont="1" applyBorder="1" applyAlignment="1">
      <alignment horizontal="center" vertical="top" wrapText="1"/>
    </xf>
    <xf numFmtId="0" fontId="34" fillId="0" borderId="53" xfId="0" applyFont="1" applyBorder="1" applyAlignment="1">
      <alignment vertical="top" wrapText="1"/>
    </xf>
    <xf numFmtId="0" fontId="17" fillId="0" borderId="53" xfId="115" applyFont="1" applyBorder="1" applyAlignment="1">
      <alignment vertical="top"/>
    </xf>
    <xf numFmtId="0" fontId="15" fillId="0" borderId="53" xfId="115" applyFont="1" applyBorder="1" applyAlignment="1">
      <alignment horizontal="center" vertical="top"/>
    </xf>
    <xf numFmtId="1" fontId="15" fillId="0" borderId="53" xfId="115" applyNumberFormat="1" applyFont="1" applyBorder="1" applyAlignment="1">
      <alignment horizontal="center" vertical="top"/>
    </xf>
    <xf numFmtId="0" fontId="15" fillId="0" borderId="53" xfId="115" applyFont="1" applyBorder="1" applyAlignment="1">
      <alignment vertical="top" wrapText="1"/>
    </xf>
    <xf numFmtId="0" fontId="61" fillId="0" borderId="61" xfId="57" applyFont="1" applyBorder="1" applyAlignment="1">
      <alignment horizontal="center" vertical="top"/>
    </xf>
    <xf numFmtId="1" fontId="61" fillId="0" borderId="61" xfId="57" applyNumberFormat="1" applyFont="1" applyBorder="1" applyAlignment="1">
      <alignment horizontal="center" vertical="top"/>
    </xf>
    <xf numFmtId="165" fontId="61" fillId="0" borderId="61" xfId="58" applyNumberFormat="1" applyFont="1" applyFill="1" applyBorder="1" applyAlignment="1">
      <alignment horizontal="center" vertical="top"/>
    </xf>
    <xf numFmtId="37" fontId="61" fillId="0" borderId="61" xfId="58" applyNumberFormat="1" applyFont="1" applyFill="1" applyBorder="1" applyAlignment="1">
      <alignment horizontal="center" vertical="top"/>
    </xf>
    <xf numFmtId="0" fontId="61" fillId="0" borderId="62" xfId="57" applyFont="1" applyBorder="1" applyAlignment="1">
      <alignment horizontal="justify" vertical="top"/>
    </xf>
    <xf numFmtId="0" fontId="15" fillId="0" borderId="2" xfId="0" applyFont="1" applyBorder="1" applyAlignment="1">
      <alignment horizontal="left" vertical="top" wrapText="1"/>
    </xf>
    <xf numFmtId="0" fontId="16" fillId="0" borderId="3" xfId="0" applyFont="1" applyBorder="1" applyAlignment="1">
      <alignment horizontal="center"/>
    </xf>
    <xf numFmtId="167" fontId="15" fillId="0" borderId="7" xfId="0" applyNumberFormat="1" applyFont="1" applyBorder="1" applyAlignment="1">
      <alignment horizontal="center" vertical="top"/>
    </xf>
    <xf numFmtId="0" fontId="17" fillId="0" borderId="7" xfId="0" applyFont="1" applyBorder="1" applyAlignment="1">
      <alignment horizontal="left" vertical="top" wrapText="1"/>
    </xf>
    <xf numFmtId="0" fontId="16" fillId="0" borderId="4" xfId="0" applyFont="1" applyBorder="1"/>
    <xf numFmtId="0" fontId="16" fillId="0" borderId="63" xfId="0" applyFont="1" applyBorder="1"/>
    <xf numFmtId="0" fontId="16" fillId="0" borderId="8" xfId="0" applyFont="1" applyBorder="1"/>
    <xf numFmtId="165" fontId="15" fillId="0" borderId="7" xfId="1" applyNumberFormat="1" applyFont="1" applyFill="1" applyBorder="1" applyAlignment="1">
      <alignment horizontal="center"/>
    </xf>
    <xf numFmtId="0" fontId="15" fillId="0" borderId="65" xfId="0" applyFont="1" applyBorder="1" applyAlignment="1">
      <alignment horizontal="left" vertical="top" wrapText="1"/>
    </xf>
    <xf numFmtId="165" fontId="15" fillId="0" borderId="66" xfId="1" applyNumberFormat="1" applyFont="1" applyBorder="1" applyAlignment="1">
      <alignment horizontal="center"/>
    </xf>
    <xf numFmtId="0" fontId="15" fillId="0" borderId="64" xfId="0" applyFont="1" applyBorder="1" applyAlignment="1">
      <alignment horizontal="center" vertical="top" wrapText="1"/>
    </xf>
    <xf numFmtId="167" fontId="17" fillId="0" borderId="7" xfId="0" applyNumberFormat="1" applyFont="1" applyBorder="1" applyAlignment="1">
      <alignment horizontal="center" vertical="top"/>
    </xf>
    <xf numFmtId="0" fontId="16" fillId="0" borderId="53" xfId="28" applyBorder="1" applyAlignment="1">
      <alignment horizontal="center" vertical="top"/>
    </xf>
    <xf numFmtId="0" fontId="16" fillId="0" borderId="2" xfId="28" applyBorder="1" applyAlignment="1">
      <alignment horizontal="center" vertical="top"/>
    </xf>
    <xf numFmtId="3" fontId="16" fillId="0" borderId="2" xfId="4" applyNumberFormat="1" applyBorder="1" applyAlignment="1">
      <alignment horizontal="center" vertical="top"/>
    </xf>
    <xf numFmtId="37" fontId="16" fillId="0" borderId="53" xfId="10" applyNumberFormat="1" applyFont="1" applyFill="1" applyBorder="1" applyAlignment="1">
      <alignment horizontal="right" vertical="top"/>
    </xf>
    <xf numFmtId="43" fontId="16" fillId="0" borderId="0" xfId="0" applyNumberFormat="1" applyFont="1" applyAlignment="1">
      <alignment vertical="center"/>
    </xf>
    <xf numFmtId="0" fontId="17" fillId="0" borderId="0" xfId="0" applyFont="1" applyAlignment="1">
      <alignment horizontal="center" vertical="center"/>
    </xf>
    <xf numFmtId="0" fontId="15" fillId="0" borderId="49" xfId="0" applyFont="1" applyBorder="1" applyAlignment="1">
      <alignment horizontal="left" vertical="top"/>
    </xf>
    <xf numFmtId="0" fontId="17" fillId="0" borderId="61" xfId="57" applyFont="1" applyBorder="1" applyAlignment="1">
      <alignment horizontal="center" vertical="top"/>
    </xf>
    <xf numFmtId="0" fontId="15" fillId="0" borderId="0" xfId="57" quotePrefix="1" applyAlignment="1">
      <alignment horizontal="left" vertical="top" wrapText="1"/>
    </xf>
    <xf numFmtId="4" fontId="17" fillId="0" borderId="61" xfId="57" applyNumberFormat="1" applyFont="1" applyBorder="1" applyAlignment="1">
      <alignment horizontal="center" vertical="top"/>
    </xf>
    <xf numFmtId="164" fontId="17" fillId="0" borderId="67" xfId="58" applyFont="1" applyBorder="1" applyAlignment="1">
      <alignment horizontal="centerContinuous" vertical="top"/>
    </xf>
    <xf numFmtId="164" fontId="15" fillId="0" borderId="68" xfId="58" applyFont="1" applyBorder="1" applyAlignment="1">
      <alignment vertical="top"/>
    </xf>
    <xf numFmtId="0" fontId="15" fillId="0" borderId="61" xfId="57" applyBorder="1" applyAlignment="1">
      <alignment horizontal="center" vertical="top"/>
    </xf>
    <xf numFmtId="0" fontId="21" fillId="0" borderId="61" xfId="57" applyFont="1" applyBorder="1" applyAlignment="1">
      <alignment vertical="top"/>
    </xf>
    <xf numFmtId="4" fontId="15" fillId="0" borderId="61" xfId="57" applyNumberFormat="1" applyBorder="1" applyAlignment="1">
      <alignment horizontal="center" vertical="top"/>
    </xf>
    <xf numFmtId="164" fontId="15" fillId="0" borderId="67" xfId="58" applyFont="1" applyFill="1" applyBorder="1" applyAlignment="1">
      <alignment horizontal="centerContinuous" vertical="top"/>
    </xf>
    <xf numFmtId="0" fontId="15" fillId="0" borderId="61" xfId="57" applyBorder="1" applyAlignment="1">
      <alignment vertical="top"/>
    </xf>
    <xf numFmtId="0" fontId="15" fillId="4" borderId="61" xfId="57" applyFill="1" applyBorder="1" applyAlignment="1">
      <alignment horizontal="center" vertical="top"/>
    </xf>
    <xf numFmtId="0" fontId="31" fillId="0" borderId="0" xfId="0" applyFont="1" applyAlignment="1">
      <alignment horizontal="justify" vertical="center"/>
    </xf>
    <xf numFmtId="1" fontId="15" fillId="4" borderId="61" xfId="57" applyNumberFormat="1" applyFill="1" applyBorder="1" applyAlignment="1">
      <alignment horizontal="center" vertical="top"/>
    </xf>
    <xf numFmtId="3" fontId="15" fillId="0" borderId="67" xfId="58" applyNumberFormat="1" applyFont="1" applyFill="1" applyBorder="1" applyAlignment="1">
      <alignment horizontal="right" vertical="top"/>
    </xf>
    <xf numFmtId="3" fontId="15" fillId="3" borderId="68" xfId="58" applyNumberFormat="1" applyFont="1" applyFill="1" applyBorder="1" applyAlignment="1">
      <alignment horizontal="right" vertical="top"/>
    </xf>
    <xf numFmtId="0" fontId="15" fillId="4" borderId="61" xfId="57" applyFill="1" applyBorder="1" applyAlignment="1">
      <alignment horizontal="left" vertical="top" wrapText="1"/>
    </xf>
    <xf numFmtId="3" fontId="15" fillId="0" borderId="68" xfId="58" applyNumberFormat="1" applyFont="1" applyBorder="1" applyAlignment="1">
      <alignment horizontal="right" vertical="top"/>
    </xf>
    <xf numFmtId="0" fontId="23" fillId="4" borderId="61" xfId="57" applyFont="1" applyFill="1" applyBorder="1" applyAlignment="1">
      <alignment horizontal="left" vertical="top" wrapText="1"/>
    </xf>
    <xf numFmtId="2" fontId="15" fillId="4" borderId="61" xfId="57" applyNumberFormat="1" applyFill="1" applyBorder="1" applyAlignment="1">
      <alignment horizontal="center" vertical="top"/>
    </xf>
    <xf numFmtId="0" fontId="17" fillId="0" borderId="61" xfId="57" applyFont="1" applyBorder="1" applyAlignment="1">
      <alignment vertical="top"/>
    </xf>
    <xf numFmtId="2" fontId="17" fillId="0" borderId="61" xfId="57" applyNumberFormat="1" applyFont="1" applyBorder="1" applyAlignment="1">
      <alignment horizontal="center" vertical="top"/>
    </xf>
    <xf numFmtId="0" fontId="15" fillId="0" borderId="0" xfId="0" applyFont="1" applyAlignment="1">
      <alignment vertical="center" wrapText="1"/>
    </xf>
    <xf numFmtId="2" fontId="15" fillId="0" borderId="61" xfId="57" applyNumberFormat="1" applyBorder="1" applyAlignment="1">
      <alignment horizontal="center" vertical="top"/>
    </xf>
    <xf numFmtId="0" fontId="15" fillId="0" borderId="0" xfId="0" applyFont="1"/>
    <xf numFmtId="0" fontId="15" fillId="0" borderId="53" xfId="57" applyBorder="1" applyAlignment="1">
      <alignment horizontal="center" vertical="top"/>
    </xf>
    <xf numFmtId="2" fontId="15" fillId="0" borderId="62" xfId="57" applyNumberFormat="1" applyBorder="1" applyAlignment="1">
      <alignment horizontal="center" vertical="top"/>
    </xf>
    <xf numFmtId="0" fontId="21" fillId="0" borderId="69" xfId="57" applyFont="1" applyBorder="1" applyAlignment="1">
      <alignment vertical="top"/>
    </xf>
    <xf numFmtId="0" fontId="15" fillId="0" borderId="61" xfId="57" applyBorder="1" applyAlignment="1">
      <alignment horizontal="left" vertical="top"/>
    </xf>
    <xf numFmtId="0" fontId="15" fillId="0" borderId="61" xfId="57" applyBorder="1" applyAlignment="1">
      <alignment horizontal="left" vertical="top" wrapText="1"/>
    </xf>
    <xf numFmtId="0" fontId="17" fillId="0" borderId="69" xfId="57" applyFont="1" applyBorder="1" applyAlignment="1">
      <alignment vertical="top"/>
    </xf>
    <xf numFmtId="165" fontId="15" fillId="0" borderId="67" xfId="58" applyNumberFormat="1" applyFont="1" applyFill="1" applyBorder="1" applyAlignment="1">
      <alignment horizontal="right" vertical="top"/>
    </xf>
    <xf numFmtId="4" fontId="15" fillId="0" borderId="62" xfId="57" applyNumberFormat="1" applyBorder="1" applyAlignment="1">
      <alignment horizontal="center" vertical="top"/>
    </xf>
    <xf numFmtId="0" fontId="15" fillId="0" borderId="69" xfId="57" applyBorder="1" applyAlignment="1">
      <alignment horizontal="left" vertical="top" wrapText="1"/>
    </xf>
    <xf numFmtId="0" fontId="15" fillId="0" borderId="0" xfId="57" applyAlignment="1">
      <alignment horizontal="left" vertical="top" wrapText="1"/>
    </xf>
    <xf numFmtId="3" fontId="15" fillId="0" borderId="70" xfId="58" applyNumberFormat="1" applyFont="1" applyFill="1" applyBorder="1" applyAlignment="1">
      <alignment horizontal="right" vertical="top"/>
    </xf>
    <xf numFmtId="0" fontId="15" fillId="0" borderId="53" xfId="57" quotePrefix="1" applyBorder="1" applyAlignment="1">
      <alignment horizontal="center" vertical="top"/>
    </xf>
    <xf numFmtId="0" fontId="21" fillId="0" borderId="69" xfId="57" applyFont="1" applyBorder="1" applyAlignment="1">
      <alignment horizontal="left" vertical="top" wrapText="1"/>
    </xf>
    <xf numFmtId="0" fontId="17" fillId="0" borderId="69" xfId="57" applyFont="1" applyBorder="1" applyAlignment="1">
      <alignment horizontal="left" vertical="top" wrapText="1"/>
    </xf>
    <xf numFmtId="0" fontId="23" fillId="0" borderId="69" xfId="57" applyFont="1" applyBorder="1" applyAlignment="1">
      <alignment horizontal="left" vertical="top" wrapText="1"/>
    </xf>
    <xf numFmtId="3" fontId="15" fillId="0" borderId="16" xfId="58" applyNumberFormat="1" applyFont="1" applyFill="1" applyBorder="1" applyAlignment="1">
      <alignment horizontal="right" vertical="top"/>
    </xf>
    <xf numFmtId="0" fontId="15" fillId="0" borderId="0" xfId="0" applyFont="1" applyAlignment="1">
      <alignment wrapText="1"/>
    </xf>
    <xf numFmtId="3" fontId="15" fillId="0" borderId="61" xfId="57" applyNumberFormat="1" applyBorder="1" applyAlignment="1">
      <alignment horizontal="center" vertical="top"/>
    </xf>
    <xf numFmtId="0" fontId="23" fillId="0" borderId="0" xfId="57" applyFont="1" applyAlignment="1">
      <alignment horizontal="left" vertical="top" wrapText="1"/>
    </xf>
    <xf numFmtId="0" fontId="15" fillId="0" borderId="69" xfId="57" quotePrefix="1" applyBorder="1" applyAlignment="1">
      <alignment horizontal="left" vertical="top" wrapText="1"/>
    </xf>
    <xf numFmtId="2" fontId="15" fillId="0" borderId="53" xfId="57" applyNumberFormat="1" applyBorder="1" applyAlignment="1">
      <alignment horizontal="center" vertical="top"/>
    </xf>
    <xf numFmtId="41" fontId="17" fillId="0" borderId="0" xfId="0" applyNumberFormat="1" applyFont="1" applyAlignment="1">
      <alignment horizontal="right" vertical="center"/>
    </xf>
    <xf numFmtId="0" fontId="15" fillId="0" borderId="0" xfId="0" applyFont="1" applyAlignment="1">
      <alignment vertical="center"/>
    </xf>
    <xf numFmtId="0" fontId="17" fillId="0" borderId="41" xfId="0" applyFont="1" applyBorder="1" applyAlignment="1">
      <alignment horizontal="center" vertical="top"/>
    </xf>
    <xf numFmtId="0" fontId="17" fillId="0" borderId="42" xfId="0" applyFont="1" applyBorder="1" applyAlignment="1">
      <alignment horizontal="center" vertical="top"/>
    </xf>
    <xf numFmtId="0" fontId="17" fillId="0" borderId="43" xfId="0" applyFont="1" applyBorder="1" applyAlignment="1">
      <alignment horizontal="center" vertical="top"/>
    </xf>
    <xf numFmtId="0" fontId="17" fillId="0" borderId="40" xfId="0" applyFont="1" applyBorder="1" applyAlignment="1">
      <alignment horizontal="center" vertical="center"/>
    </xf>
    <xf numFmtId="0" fontId="17" fillId="0" borderId="48" xfId="0" applyFont="1" applyBorder="1" applyAlignment="1">
      <alignment horizontal="center" vertical="center"/>
    </xf>
    <xf numFmtId="0" fontId="17" fillId="0" borderId="47" xfId="0" applyFont="1" applyBorder="1" applyAlignment="1">
      <alignment horizontal="center" vertical="center"/>
    </xf>
    <xf numFmtId="0" fontId="15" fillId="0" borderId="31"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center" vertical="center"/>
    </xf>
    <xf numFmtId="0" fontId="15" fillId="0" borderId="21" xfId="0" applyFont="1" applyBorder="1" applyAlignment="1">
      <alignment horizontal="center" vertical="center"/>
    </xf>
    <xf numFmtId="0" fontId="16" fillId="0" borderId="21" xfId="0" applyFont="1" applyBorder="1" applyAlignment="1">
      <alignment horizontal="center" vertical="center"/>
    </xf>
    <xf numFmtId="0" fontId="17" fillId="0" borderId="0" xfId="0" applyFont="1" applyAlignment="1">
      <alignment horizontal="center" vertical="top"/>
    </xf>
    <xf numFmtId="0" fontId="17" fillId="0" borderId="0" xfId="0" applyFont="1" applyAlignment="1">
      <alignment horizontal="center"/>
    </xf>
    <xf numFmtId="0" fontId="15" fillId="0" borderId="27" xfId="0" applyFont="1" applyBorder="1" applyAlignment="1">
      <alignment horizontal="left" vertical="center" wrapText="1"/>
    </xf>
    <xf numFmtId="0" fontId="0" fillId="0" borderId="27" xfId="0" applyBorder="1" applyAlignment="1">
      <alignment horizontal="left" vertical="center" wrapText="1"/>
    </xf>
    <xf numFmtId="0" fontId="17" fillId="0" borderId="3" xfId="0" applyFont="1" applyBorder="1" applyAlignment="1">
      <alignment horizontal="left" vertical="center" wrapText="1"/>
    </xf>
    <xf numFmtId="0" fontId="0" fillId="0" borderId="3" xfId="0" applyBorder="1" applyAlignment="1">
      <alignment horizontal="left" vertical="center" wrapText="1"/>
    </xf>
    <xf numFmtId="0" fontId="15" fillId="0" borderId="25" xfId="0" applyFont="1" applyBorder="1" applyAlignment="1">
      <alignment horizontal="left" vertical="center" wrapText="1"/>
    </xf>
    <xf numFmtId="0" fontId="0" fillId="0" borderId="25" xfId="0" applyBorder="1" applyAlignment="1">
      <alignment horizontal="left" vertical="center" wrapText="1"/>
    </xf>
    <xf numFmtId="0" fontId="15" fillId="0" borderId="26" xfId="0" applyFont="1" applyBorder="1" applyAlignment="1">
      <alignment horizontal="left" vertical="center" wrapText="1"/>
    </xf>
    <xf numFmtId="0" fontId="0" fillId="0" borderId="26" xfId="0" applyBorder="1" applyAlignment="1">
      <alignment horizontal="left" vertical="center" wrapText="1"/>
    </xf>
    <xf numFmtId="0" fontId="17" fillId="2" borderId="0" xfId="0" applyFont="1" applyFill="1" applyAlignment="1">
      <alignment horizontal="center" vertical="top"/>
    </xf>
    <xf numFmtId="0" fontId="17" fillId="0" borderId="28"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165" fontId="17" fillId="0" borderId="40" xfId="10" quotePrefix="1" applyNumberFormat="1" applyFont="1" applyFill="1" applyBorder="1" applyAlignment="1">
      <alignment horizontal="center" vertical="top"/>
    </xf>
    <xf numFmtId="0" fontId="19" fillId="0" borderId="8" xfId="0" applyFont="1" applyBorder="1" applyAlignment="1">
      <alignment horizontal="left" vertical="top" wrapText="1"/>
    </xf>
    <xf numFmtId="165" fontId="17" fillId="0" borderId="40" xfId="10" applyNumberFormat="1" applyFont="1" applyFill="1" applyBorder="1" applyAlignment="1">
      <alignment horizontal="center" vertical="top"/>
    </xf>
    <xf numFmtId="0" fontId="28" fillId="0" borderId="0" xfId="0" applyFont="1" applyAlignment="1">
      <alignment horizontal="left" vertical="center"/>
    </xf>
    <xf numFmtId="0" fontId="17" fillId="0" borderId="0" xfId="0" applyFont="1" applyAlignment="1">
      <alignment horizontal="center" vertical="center"/>
    </xf>
    <xf numFmtId="165" fontId="17" fillId="0" borderId="44" xfId="61" quotePrefix="1" applyNumberFormat="1" applyFont="1" applyFill="1" applyBorder="1" applyAlignment="1">
      <alignment horizontal="center" vertical="center"/>
    </xf>
    <xf numFmtId="0" fontId="17" fillId="0" borderId="0" xfId="67" applyFont="1" applyAlignment="1">
      <alignment horizontal="center" vertical="top"/>
    </xf>
    <xf numFmtId="0" fontId="17" fillId="0" borderId="9" xfId="4" applyFont="1" applyBorder="1" applyAlignment="1">
      <alignment horizontal="left" vertical="top" wrapText="1"/>
    </xf>
    <xf numFmtId="3" fontId="17" fillId="0" borderId="35" xfId="56" applyNumberFormat="1" applyFont="1" applyBorder="1" applyAlignment="1">
      <alignment horizontal="center" vertical="top"/>
    </xf>
    <xf numFmtId="3" fontId="17" fillId="0" borderId="44" xfId="56" applyNumberFormat="1" applyFont="1" applyBorder="1" applyAlignment="1">
      <alignment horizontal="center" vertical="top"/>
    </xf>
    <xf numFmtId="0" fontId="28" fillId="3" borderId="16" xfId="57" applyFont="1" applyFill="1" applyBorder="1" applyAlignment="1">
      <alignment horizontal="center" vertical="center"/>
    </xf>
    <xf numFmtId="165" fontId="17" fillId="0" borderId="44" xfId="58" applyNumberFormat="1" applyFont="1" applyFill="1" applyBorder="1" applyAlignment="1">
      <alignment horizontal="center" vertical="top" wrapText="1"/>
    </xf>
    <xf numFmtId="165" fontId="54" fillId="0" borderId="35" xfId="61" quotePrefix="1" applyNumberFormat="1" applyFont="1" applyFill="1" applyBorder="1" applyAlignment="1">
      <alignment horizontal="center" vertical="top"/>
    </xf>
    <xf numFmtId="0" fontId="17" fillId="0" borderId="9" xfId="56" applyFont="1" applyBorder="1" applyAlignment="1">
      <alignment horizontal="left" vertical="top" wrapText="1"/>
    </xf>
    <xf numFmtId="165" fontId="17" fillId="0" borderId="44" xfId="58" applyNumberFormat="1" applyFont="1" applyFill="1" applyBorder="1" applyAlignment="1">
      <alignment horizontal="center" vertical="top"/>
    </xf>
    <xf numFmtId="165" fontId="35" fillId="0" borderId="45" xfId="61" quotePrefix="1" applyNumberFormat="1" applyFont="1" applyFill="1" applyBorder="1" applyAlignment="1">
      <alignment horizontal="center" vertical="top"/>
    </xf>
    <xf numFmtId="3" fontId="17" fillId="0" borderId="45" xfId="56" applyNumberFormat="1" applyFont="1" applyBorder="1" applyAlignment="1">
      <alignment horizontal="center" vertical="top"/>
    </xf>
    <xf numFmtId="165" fontId="17" fillId="0" borderId="39" xfId="61" quotePrefix="1" applyNumberFormat="1" applyFont="1" applyFill="1" applyBorder="1" applyAlignment="1">
      <alignment horizontal="center" vertical="center"/>
    </xf>
    <xf numFmtId="3" fontId="17" fillId="0" borderId="39" xfId="56" applyNumberFormat="1" applyFont="1" applyBorder="1" applyAlignment="1">
      <alignment horizontal="center" vertical="top"/>
    </xf>
    <xf numFmtId="165" fontId="54" fillId="0" borderId="44" xfId="61" quotePrefix="1" applyNumberFormat="1" applyFont="1" applyFill="1" applyBorder="1" applyAlignment="1">
      <alignment horizontal="center" vertical="top"/>
    </xf>
    <xf numFmtId="165" fontId="35" fillId="0" borderId="44" xfId="61" quotePrefix="1" applyNumberFormat="1" applyFont="1" applyFill="1" applyBorder="1" applyAlignment="1">
      <alignment horizontal="center" vertical="top"/>
    </xf>
    <xf numFmtId="0" fontId="44" fillId="0" borderId="57" xfId="30" applyFont="1" applyBorder="1" applyAlignment="1" applyProtection="1">
      <alignment horizontal="center" vertical="top"/>
    </xf>
    <xf numFmtId="0" fontId="44" fillId="0" borderId="58" xfId="30" applyFont="1" applyBorder="1" applyAlignment="1" applyProtection="1">
      <alignment horizontal="center" vertical="top"/>
    </xf>
    <xf numFmtId="0" fontId="44" fillId="0" borderId="59" xfId="30" applyFont="1" applyBorder="1" applyAlignment="1" applyProtection="1">
      <alignment horizontal="center" vertical="top"/>
    </xf>
    <xf numFmtId="0" fontId="17" fillId="0" borderId="54" xfId="81" applyFont="1" applyBorder="1" applyAlignment="1">
      <alignment horizontal="center" vertical="top"/>
    </xf>
    <xf numFmtId="0" fontId="17" fillId="0" borderId="35" xfId="81" applyFont="1" applyBorder="1" applyAlignment="1">
      <alignment horizontal="center" vertical="top"/>
    </xf>
    <xf numFmtId="0" fontId="17" fillId="0" borderId="55" xfId="81" applyFont="1" applyBorder="1" applyAlignment="1">
      <alignment horizontal="center" vertical="top"/>
    </xf>
    <xf numFmtId="0" fontId="17" fillId="0" borderId="35" xfId="4" applyFont="1" applyBorder="1" applyAlignment="1">
      <alignment horizontal="center" vertical="top"/>
    </xf>
    <xf numFmtId="0" fontId="17" fillId="0" borderId="35" xfId="8" applyFont="1" applyBorder="1" applyAlignment="1">
      <alignment horizontal="center" vertical="top"/>
    </xf>
    <xf numFmtId="0" fontId="17" fillId="0" borderId="35" xfId="56" applyFont="1" applyBorder="1" applyAlignment="1">
      <alignment horizontal="center" vertical="top"/>
    </xf>
    <xf numFmtId="0" fontId="17" fillId="0" borderId="35" xfId="67" applyFont="1" applyBorder="1" applyAlignment="1">
      <alignment horizontal="center" vertical="top"/>
    </xf>
    <xf numFmtId="3" fontId="17" fillId="0" borderId="15" xfId="56" applyNumberFormat="1" applyFont="1" applyBorder="1" applyAlignment="1">
      <alignment horizontal="center" vertical="top"/>
    </xf>
    <xf numFmtId="164" fontId="17" fillId="0" borderId="36" xfId="58" quotePrefix="1" applyFont="1" applyFill="1" applyBorder="1" applyAlignment="1">
      <alignment horizontal="center" vertical="top"/>
    </xf>
    <xf numFmtId="164" fontId="17" fillId="0" borderId="37" xfId="58" quotePrefix="1" applyFont="1" applyFill="1" applyBorder="1" applyAlignment="1">
      <alignment horizontal="center" vertical="top"/>
    </xf>
    <xf numFmtId="164" fontId="17" fillId="0" borderId="38" xfId="58" quotePrefix="1" applyFont="1" applyFill="1" applyBorder="1" applyAlignment="1">
      <alignment horizontal="center" vertical="top"/>
    </xf>
    <xf numFmtId="0" fontId="17" fillId="2" borderId="0" xfId="67" applyFont="1" applyFill="1" applyAlignment="1">
      <alignment horizontal="center" vertical="top"/>
    </xf>
  </cellXfs>
  <cellStyles count="116">
    <cellStyle name="Comma" xfId="1" builtinId="3"/>
    <cellStyle name="Comma [0] 2" xfId="19"/>
    <cellStyle name="Comma [0] 2 2" xfId="102"/>
    <cellStyle name="Comma 10" xfId="10"/>
    <cellStyle name="Comma 10 2" xfId="13"/>
    <cellStyle name="Comma 10 2 2" xfId="35"/>
    <cellStyle name="Comma 10 2 3" xfId="58"/>
    <cellStyle name="Comma 10 2 3 2" xfId="92"/>
    <cellStyle name="Comma 10 3" xfId="16"/>
    <cellStyle name="Comma 10 3 2" xfId="52"/>
    <cellStyle name="Comma 10 3 3" xfId="88"/>
    <cellStyle name="Comma 10 4" xfId="31"/>
    <cellStyle name="Comma 13" xfId="37"/>
    <cellStyle name="Comma 14 2" xfId="36"/>
    <cellStyle name="Comma 14 2 2" xfId="45"/>
    <cellStyle name="Comma 14 2 2 2" xfId="78"/>
    <cellStyle name="Comma 14 2 3" xfId="59"/>
    <cellStyle name="Comma 16 2" xfId="7"/>
    <cellStyle name="Comma 16 2 2" xfId="50"/>
    <cellStyle name="Comma 16 2 3" xfId="70"/>
    <cellStyle name="Comma 18 2" xfId="38"/>
    <cellStyle name="Comma 2" xfId="2"/>
    <cellStyle name="Comma 2 2" xfId="54"/>
    <cellStyle name="Comma 2 2 2" xfId="22"/>
    <cellStyle name="Comma 2 2 2 2" xfId="27"/>
    <cellStyle name="Comma 2 2 2 2 2" xfId="83"/>
    <cellStyle name="Comma 2 2 2 3" xfId="62"/>
    <cellStyle name="Comma 2 2 2 4" xfId="90"/>
    <cellStyle name="Comma 2 3" xfId="49"/>
    <cellStyle name="Comma 20" xfId="41"/>
    <cellStyle name="Comma 20 2" xfId="75"/>
    <cellStyle name="Comma 25 2" xfId="6"/>
    <cellStyle name="Comma 3" xfId="55"/>
    <cellStyle name="Comma 3 2" xfId="23"/>
    <cellStyle name="Comma 3 2 2" xfId="61"/>
    <cellStyle name="Comma 3 2 3" xfId="91"/>
    <cellStyle name="Comma 4" xfId="84"/>
    <cellStyle name="Comma 4 2" xfId="104"/>
    <cellStyle name="Comma 5 2" xfId="33"/>
    <cellStyle name="Comma 5 2 2" xfId="80"/>
    <cellStyle name="Comma 7 2" xfId="32"/>
    <cellStyle name="Comma 7 2 3" xfId="51"/>
    <cellStyle name="Comma 8" xfId="60"/>
    <cellStyle name="Comma_KUSP WSP 05 - Engineers Estimate- Final 2" xfId="25"/>
    <cellStyle name="Comma_Sironko BOQ 2" xfId="34"/>
    <cellStyle name="Normal" xfId="0" builtinId="0"/>
    <cellStyle name="Normal 10 2" xfId="5"/>
    <cellStyle name="Normal 10 2 2" xfId="17"/>
    <cellStyle name="Normal 10 2 2 2" xfId="8"/>
    <cellStyle name="Normal 10 2 2 2 2" xfId="67"/>
    <cellStyle name="Normal 10 2 2 3" xfId="20"/>
    <cellStyle name="Normal 10 2 2 3 2" xfId="103"/>
    <cellStyle name="Normal 10 2 2 4" xfId="64"/>
    <cellStyle name="Normal 10 2 2 5" xfId="101"/>
    <cellStyle name="Normal 10 2 3" xfId="85"/>
    <cellStyle name="Normal 10 2 3 2" xfId="97"/>
    <cellStyle name="Normal 10 2 5" xfId="40"/>
    <cellStyle name="Normal 10 2 5 2" xfId="69"/>
    <cellStyle name="Normal 10 2 5 2 2" xfId="82"/>
    <cellStyle name="Normal 12" xfId="63"/>
    <cellStyle name="Normal 12 2" xfId="96"/>
    <cellStyle name="Normal 12 2 2" xfId="106"/>
    <cellStyle name="Normal 12 2 2 2" xfId="109"/>
    <cellStyle name="Normal 12 2 2_Bill 9.2 - Tank 4" xfId="108"/>
    <cellStyle name="Normal 17 2" xfId="42"/>
    <cellStyle name="Normal 17 2 2" xfId="71"/>
    <cellStyle name="Normal 2" xfId="53"/>
    <cellStyle name="Normal 2 13 2" xfId="26"/>
    <cellStyle name="Normal 2 13 2 2" xfId="57"/>
    <cellStyle name="Normal 2 2" xfId="4"/>
    <cellStyle name="Normal 2 2 2" xfId="56"/>
    <cellStyle name="Normal 2 2 2 2" xfId="89"/>
    <cellStyle name="Normal 2 3" xfId="9"/>
    <cellStyle name="Normal 2 3 2" xfId="73"/>
    <cellStyle name="Normal 2 4" xfId="30"/>
    <cellStyle name="Normal 2 4 2" xfId="47"/>
    <cellStyle name="Normal 3" xfId="3"/>
    <cellStyle name="Normal 3 2" xfId="12"/>
    <cellStyle name="Normal 3 2 2" xfId="74"/>
    <cellStyle name="Normal 3 3" xfId="29"/>
    <cellStyle name="Normal 3 4" xfId="48"/>
    <cellStyle name="Normal 3 5" xfId="68"/>
    <cellStyle name="Normal 4" xfId="93"/>
    <cellStyle name="Normal 4 2" xfId="94"/>
    <cellStyle name="Normal 5" xfId="105"/>
    <cellStyle name="Normal 5 2" xfId="14"/>
    <cellStyle name="Normal 5 2 2" xfId="81"/>
    <cellStyle name="Normal 6" xfId="44"/>
    <cellStyle name="Normal 6 2" xfId="77"/>
    <cellStyle name="Normal 7" xfId="107"/>
    <cellStyle name="Normal 7 2 3" xfId="11"/>
    <cellStyle name="Normal 7 2 3 2" xfId="18"/>
    <cellStyle name="Normal 7 2 3 2 2" xfId="100"/>
    <cellStyle name="Normal 7 2 3 2 2 2" xfId="111"/>
    <cellStyle name="Normal 7 2 3 2 2 2 2" xfId="115"/>
    <cellStyle name="Normal 7 2 3 3" xfId="21"/>
    <cellStyle name="Normal 7 2 3 3 2" xfId="76"/>
    <cellStyle name="Normal 7 2 3 3 3" xfId="95"/>
    <cellStyle name="Normal 7 2 3 3 5" xfId="99"/>
    <cellStyle name="Normal 7 2 3 4" xfId="86"/>
    <cellStyle name="Normal 7 2 3 4 2" xfId="98"/>
    <cellStyle name="Normal 7 4" xfId="46"/>
    <cellStyle name="Normal 7 4 2" xfId="79"/>
    <cellStyle name="Normal 8" xfId="110"/>
    <cellStyle name="Normal 8 2" xfId="114"/>
    <cellStyle name="Normal 8 3" xfId="15"/>
    <cellStyle name="Normal 8 3 2" xfId="87"/>
    <cellStyle name="Normal 9" xfId="112"/>
    <cellStyle name="Normal 9 2" xfId="113"/>
    <cellStyle name="Normal_0.5   Bills of Quantities Section - Summit View" xfId="43"/>
    <cellStyle name="Normal_0.5   Bills of Quantities Section - Summit View 2" xfId="72"/>
    <cellStyle name="Percent 2" xfId="24"/>
    <cellStyle name="Percent 2 2" xfId="65"/>
    <cellStyle name="Standard_magboq13" xfId="66"/>
    <cellStyle name="Standard_magboq13 2" xfId="39"/>
    <cellStyle name="Standard_magboq13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trmtlon02.turntown.com/LON/QS/QS11228/COST/OPCO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BUDADIRI%20ENGINEER'S%20ESTIMA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NGMOS~1.DES\AppData\Local\Temp\file:\G:\Users\Eng.Jamil\Downloads\windows\TEMP\BUDADIRI%20ENGINEER'S%20ESTIMAT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windows/TEMP/BUDADIRI%20ENGINEER'S%20ESTIMAT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ZAPH00016\Local%20Settings\Temporary%20Internet%20Files\Content.Outlook\U4OVGRI5\KEMPINSKI%20FIRE%20BUDGET%20Rev%2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Server1/e/HSC/DISTRICTS/Sironko/Buluganya%20gfs/BULUGANYA%20BOQ/Priced%20BOqs_for_BULUGANYA%20_GFS%20copy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erver1\e\HSC\DISTRICTS\Sironko\Buluganya%20gfs\BULUGANYA%20BOQ\Priced%20BOqs_for_BULUGANYA%20_GFS%20copy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windows\TEMP\BUDADIRI%20ENGINEER'S%20ESTIMAT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ONSRV01\Data\Lon\CM\QS14000%20-%20QS14999\QS14574\CDT\CDT%20Table%200%20Rev%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ser\AppData\Roaming\Microsoft\Excel\file:\A:\My%20Documents\George\Bunyaruguru\Copy%20of%20Estimates\Reservoir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trmtlee02.turntown.com/LON/QS/QS11228/COST/OPCO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AJITH\FORMATS\SuStructure%20Conc%20Take%20of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DSRV01\Data\LEE\QS\LCC\MODEL%202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ONSRV01\Data\DOCUME~1\wanwai\LOCALS~1\Temp\C.Lotus.Notes.Data\Financial%20Report%2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ROJECTS/Justin/Ala-Ora/Current/FINAL/Enyau%20Unpriced%20Bills%20of%20Qunatities%20Revised.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JOBS\KRAAIFON\ESTIMATE\BOOK-4.XLW"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Office\Docs\Docs\2017\Buildings\Karuma\Sino%20Hydro%20-%20Barracks\Users\Excel\Desktop\KAWOLO%20GH%20-%20BoQ%20Priced%20%20final2%20with%20Correctio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Backup\T\C\T&amp;T1162\F\Lee\Users\Mccafmik\Usr\Home\Keep\Cdrom\Model_A\Model_A1\A1-mod-w.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Users\Dell\Desktop\My%20Documents\ongoing%20jobs\UG0902%20LITTLE%20ACRE%20Kkungu\05%20Quotations\100308%20ESTIMATES%20KUNGU%20with%20comments.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SOLE%20Template%20Rev%20G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lvin\SharedDocs\Sameera\Work\Tangalle%20Hospital\Tangalle%20-%20Maternaty%20Ward%20Complex%20WS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ebapps02.ttgroup.int/LON/QS/QS11228/COST/OPCO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ONSRV01\Data\Lon\CM\QS12770\COST\Change%20Control\Change%20Control-DS\Reports\Documents%20and%20Settings\peke.WTRUST\Local%20Settings\Temporary%20Internet%20Files\OLK45\LON\QS\I46001\REPORT\COST\CASHFL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user\AppData\Roaming\Microsoft\Excel\file:\Q:\Personal\Zambia%20Temporary\MTSP%20without%20EU%20grant%204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Personal\Zambia%20Temporary\MTSP%20without%20EU%20grant%204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ONSRV01\Data\LON\QS\QS11228\COST\OPCOS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ttrmtlon02.turntown.com/LON/QS/I46001/REPORT/COST/CASHFL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XCEL\NSSF%20Lubowa%20Housing%20project\cashflow%20nssf\Sameera\Work\Tangalle%20Hospital\Tangalle%20-%20Maternaty%20Ward%20Complex%20WS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gopalrav\My%20Documents\Detailed%20Cost%20Plan%20-%20M&amp;S%20Store%20Delhi.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user\AppData\Roaming\Microsoft\Excel\file:\Server1\e\HSC\DISTRICTS\Sironko\Buluganya%20gfs\BULUGANYA%20BOQ\Priced%20BOqs_for_BULUGANYA%20_GFS%20copy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erver1\e\HSC\DISTRICTS\Sironko\Buluganya%20gfs\BULUGANYA%20BOQ\Priced%20BOqs_for_BULUGANYA%20_GFS%20copy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trmtlon02.turntown.com/Lee/CM/PROJ/TIC/Alex%20Hargreaves/13.08.09/Meeting%20in%20London/New%20Template%20WIP/Example/New%20Template%20WIP/cashflow%20TEST%20Ver%2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user\AppData\Roaming\Microsoft\Excel\file:\A:\My%20Documents\George\Bunyaruguru\Copy%20of%20Estimates\Reservoir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ttrmtlon02.turntown.com/Lon/CM/QS12772/Risk/BurlDanes_NewRiskRegister09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Administrator\Desktop\avaya_partcode_ge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ttrmtlon.turntown.com/Documents%20and%20Settings/ead/Local%20Settings/Temporary%20Internet%20Files/OLK22F/LON/QS/I46001/REPORT/COST/CASHFL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windows\TEMP\BUDADIRI%20ENGINEER'S%20ESTIMAT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user\AppData\Roaming\Microsoft\Excel\file:\A:\windows\TEMP\BUDADIRI%20ENGINEER'S%20ESTIMAT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LONSRV01\Data\LON\QS\I46001\REPORT\COST\CASHFL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Estimates%20for%20new%20development\Bus%20Factory%20Africa\CASH%20FLOW%20re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ZAKR00916\My%20Documents\FINANCIAL\BUDGETS\WSP%20Budget%20and%20Fees\57%20Victoria%20Road%20-%20FIRE%20BUDGET%20-%20REV%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DSRV01\Data\LEE\QS\PROJ\QS12104\Revised%20Cashflows\cfpr2bmp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hathura\My%20Documents\Palm%20District%20Cooling%20Documents\BOQ\TOWER\ITP3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s>
    <sheetDataSet>
      <sheetData sheetId="0"/>
      <sheetData sheetId="1"/>
      <sheetData sheetId="2"/>
      <sheetData sheetId="3" refreshError="1">
        <row r="40">
          <cell r="B40">
            <v>7.2499999999999995E-2</v>
          </cell>
        </row>
      </sheetData>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Summary"/>
      <sheetName val="H2O TREATMENT PLANT SITE_4_1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CHEDULE"/>
      <sheetName val="REQUIREMENTS"/>
      <sheetName val="Fire Water"/>
      <sheetName val="Detection"/>
      <sheetName val="Sprinklers"/>
      <sheetName val="Special Risk Foam System"/>
      <sheetName val="Gas"/>
      <sheetName val="Signage"/>
      <sheetName val="PASSIVE"/>
      <sheetName val="Fire Budget Summary"/>
      <sheetName val="February 2010"/>
      <sheetName val="February 2010 - Discount"/>
      <sheetName val="Reference"/>
      <sheetName val="Summary"/>
    </sheetNames>
    <sheetDataSet>
      <sheetData sheetId="0"/>
      <sheetData sheetId="1"/>
      <sheetData sheetId="2">
        <row r="17">
          <cell r="C17">
            <v>60000</v>
          </cell>
        </row>
      </sheetData>
      <sheetData sheetId="3"/>
      <sheetData sheetId="4">
        <row r="5">
          <cell r="C5">
            <v>650</v>
          </cell>
        </row>
      </sheetData>
      <sheetData sheetId="5"/>
      <sheetData sheetId="6"/>
      <sheetData sheetId="7"/>
      <sheetData sheetId="8">
        <row r="13">
          <cell r="C13">
            <v>8000</v>
          </cell>
        </row>
      </sheetData>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Precalculation"/>
    </sheetNames>
    <sheetDataSet>
      <sheetData sheetId="0"/>
      <sheetData sheetId="1"/>
      <sheetData sheetId="2">
        <row r="8">
          <cell r="A8" t="str">
            <v>8 Bed HDU</v>
          </cell>
        </row>
        <row r="9">
          <cell r="A9" t="str">
            <v>14 Bed Elderly HDU</v>
          </cell>
        </row>
        <row r="10">
          <cell r="A10" t="str">
            <v>Support Services</v>
          </cell>
        </row>
        <row r="11">
          <cell r="A11" t="str">
            <v>Lois Ellis</v>
          </cell>
        </row>
        <row r="12">
          <cell r="A12" t="str">
            <v>Kestrel Grove</v>
          </cell>
        </row>
        <row r="13">
          <cell r="A13" t="str">
            <v>Erewash</v>
          </cell>
        </row>
        <row r="14">
          <cell r="A14" t="str">
            <v>Amber Valley</v>
          </cell>
        </row>
        <row r="15">
          <cell r="A15" t="str">
            <v>South Holland</v>
          </cell>
        </row>
        <row r="16">
          <cell r="A16" t="str">
            <v>20 Bed Acute</v>
          </cell>
        </row>
        <row r="17">
          <cell r="A17" t="str">
            <v>AMHIRPS</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s>
    <sheetDataSet>
      <sheetData sheetId="0" refreshError="1"/>
      <sheetData sheetId="1" refreshError="1">
        <row r="8">
          <cell r="AG8">
            <v>1</v>
          </cell>
          <cell r="AH8" t="str">
            <v>Brick Masonry Reservoir Tank, 10 cum</v>
          </cell>
          <cell r="AI8">
            <v>156.14040375000002</v>
          </cell>
          <cell r="AJ8">
            <v>3.9035100937500005</v>
          </cell>
          <cell r="AK8">
            <v>4.2246891999999994</v>
          </cell>
          <cell r="AL8">
            <v>2.1123445999999997</v>
          </cell>
          <cell r="AM8">
            <v>2.6404307500000002</v>
          </cell>
          <cell r="AN8">
            <v>3.1685169000000002</v>
          </cell>
          <cell r="AO8">
            <v>0.52808615000000003</v>
          </cell>
          <cell r="AP8">
            <v>2.9044738250000006</v>
          </cell>
          <cell r="AQ8">
            <v>2.9044738250000006</v>
          </cell>
          <cell r="AR8">
            <v>56.62606108333334</v>
          </cell>
          <cell r="AS8" t="str">
            <v>M.S. reinforcement of plain hot rolled m.s. rods to BS4449 for slab, use 8mm bars at 150 c.c. spacing</v>
          </cell>
          <cell r="AV8">
            <v>65.119970245833329</v>
          </cell>
          <cell r="AW8">
            <v>1.4156515270833336</v>
          </cell>
          <cell r="AX8">
            <v>0.33975636650000007</v>
          </cell>
          <cell r="AY8">
            <v>0.67951273300000015</v>
          </cell>
          <cell r="AZ8">
            <v>1.2902140500000001</v>
          </cell>
          <cell r="BA8" t="str">
            <v>C20 reinforced concrete cement (standard mix in accordance to BS CP 114) for floor, thickness = 120mm</v>
          </cell>
          <cell r="BB8">
            <v>7.7412843000000002</v>
          </cell>
          <cell r="BC8">
            <v>0.64510702500000006</v>
          </cell>
          <cell r="BD8">
            <v>1.2902140500000001</v>
          </cell>
          <cell r="BE8">
            <v>1.4192354550000001</v>
          </cell>
          <cell r="BF8">
            <v>2.8384709100000003</v>
          </cell>
          <cell r="BG8">
            <v>4.45837753125</v>
          </cell>
          <cell r="BH8" t="str">
            <v>Brick masonry works in (1:3) for walls, as per cross sectoin on drawing</v>
          </cell>
          <cell r="BI8">
            <v>6.6875662968749996</v>
          </cell>
          <cell r="BJ8">
            <v>1.3375132593749999</v>
          </cell>
          <cell r="BL8">
            <v>2229.1887656250001</v>
          </cell>
          <cell r="BM8">
            <v>6.2417285437499999</v>
          </cell>
          <cell r="BN8">
            <v>6.2417285437499999</v>
          </cell>
          <cell r="BO8">
            <v>1.4021888906250002</v>
          </cell>
          <cell r="BP8">
            <v>8.4131333437500011</v>
          </cell>
          <cell r="BQ8">
            <v>0.70109444531250009</v>
          </cell>
          <cell r="BR8">
            <v>1.4021888906250002</v>
          </cell>
          <cell r="BS8">
            <v>1.5424077796875004</v>
          </cell>
          <cell r="BT8">
            <v>3.0848155593750008</v>
          </cell>
          <cell r="BU8">
            <v>32.821606625000008</v>
          </cell>
          <cell r="BV8" t="str">
            <v>M.S. reinforcement of plain hot rolled m.s. rods to BS4449 for slab, use 10 rings of 8mm bars as per cross section on drawings</v>
          </cell>
          <cell r="BY8">
            <v>32.821606625000008</v>
          </cell>
          <cell r="BZ8">
            <v>0.82054016562500021</v>
          </cell>
          <cell r="CA8">
            <v>0.19692963975000005</v>
          </cell>
          <cell r="CB8">
            <v>0.3938592795000001</v>
          </cell>
          <cell r="CC8">
            <v>1</v>
          </cell>
          <cell r="CD8">
            <v>2</v>
          </cell>
          <cell r="CE8">
            <v>22.579531250000002</v>
          </cell>
          <cell r="CF8">
            <v>9.4834031250000006</v>
          </cell>
          <cell r="CG8">
            <v>1.1289765625000001</v>
          </cell>
          <cell r="CH8">
            <v>0.56448828125000006</v>
          </cell>
          <cell r="CI8">
            <v>4.5159062500000005</v>
          </cell>
          <cell r="CJ8">
            <v>9.0318125000000009</v>
          </cell>
          <cell r="CK8">
            <v>22.579531250000002</v>
          </cell>
          <cell r="CL8">
            <v>1.1289765625000001</v>
          </cell>
          <cell r="CM8">
            <v>2.2579531250000002</v>
          </cell>
          <cell r="CN8">
            <v>2.2579531250000002</v>
          </cell>
          <cell r="CO8">
            <v>0</v>
          </cell>
          <cell r="CP8">
            <v>0</v>
          </cell>
          <cell r="CQ8">
            <v>0</v>
          </cell>
          <cell r="CR8">
            <v>0</v>
          </cell>
          <cell r="CS8">
            <v>0</v>
          </cell>
          <cell r="CT8">
            <v>4.9085937500000005</v>
          </cell>
          <cell r="CU8">
            <v>4.9085937500000005</v>
          </cell>
          <cell r="CV8">
            <v>9.8171875000000011</v>
          </cell>
          <cell r="CW8">
            <v>24.542968750000004</v>
          </cell>
          <cell r="CX8">
            <v>4.9085937500000005</v>
          </cell>
          <cell r="CY8">
            <v>1.2271484375000001</v>
          </cell>
          <cell r="CZ8">
            <v>2.4542968750000003</v>
          </cell>
          <cell r="DA8">
            <v>45.044397750000002</v>
          </cell>
          <cell r="DB8" t="str">
            <v>M.S. reinforcement of plain hot rolled m.s. rods to BS4449 for slab, use 8mm bars at 150 c.c. spacing</v>
          </cell>
          <cell r="DE8">
            <v>45.044397750000002</v>
          </cell>
          <cell r="DF8">
            <v>1.1261099437500002</v>
          </cell>
          <cell r="DG8">
            <v>0.27026638650000001</v>
          </cell>
          <cell r="DH8">
            <v>0.54053277300000002</v>
          </cell>
          <cell r="DI8">
            <v>1</v>
          </cell>
          <cell r="DJ8">
            <v>1</v>
          </cell>
          <cell r="DK8">
            <v>1.7160000000000002</v>
          </cell>
          <cell r="DL8">
            <v>0.25</v>
          </cell>
          <cell r="DM8">
            <v>2</v>
          </cell>
          <cell r="DN8">
            <v>1.25</v>
          </cell>
          <cell r="DO8">
            <v>0.25</v>
          </cell>
          <cell r="DP8">
            <v>1</v>
          </cell>
          <cell r="DQ8">
            <v>2</v>
          </cell>
          <cell r="DR8">
            <v>0.8</v>
          </cell>
          <cell r="DS8">
            <v>0.6</v>
          </cell>
          <cell r="DT8">
            <v>0.2</v>
          </cell>
          <cell r="DU8">
            <v>0.5</v>
          </cell>
          <cell r="DV8">
            <v>0.4</v>
          </cell>
          <cell r="DW8">
            <v>1.02632805</v>
          </cell>
          <cell r="DX8" t="str">
            <v>C20 reinforced concrete cement (standard mix in accordance to BS CP 114) for slab, thickness = 120mm</v>
          </cell>
          <cell r="DY8">
            <v>6.1579683000000003</v>
          </cell>
          <cell r="DZ8">
            <v>0.51316402500000002</v>
          </cell>
          <cell r="EA8">
            <v>1.02632805</v>
          </cell>
          <cell r="EB8">
            <v>1.1289608550000001</v>
          </cell>
          <cell r="EC8">
            <v>2.2579217100000002</v>
          </cell>
          <cell r="ED8">
            <v>35.341875000000002</v>
          </cell>
          <cell r="EE8" t="str">
            <v>Plastering outside tank in (1:3) cement-sand plaster in 2 layers of 12.5mm, total thickness = 25mm.</v>
          </cell>
          <cell r="EF8">
            <v>5.6448828125000006</v>
          </cell>
          <cell r="EG8">
            <v>0.67738593750000009</v>
          </cell>
          <cell r="EH8">
            <v>5.6448828125000006</v>
          </cell>
          <cell r="EI8">
            <v>5.6448828125000006</v>
          </cell>
          <cell r="EJ8">
            <v>0.84493783999999994</v>
          </cell>
          <cell r="EK8">
            <v>0.92943162400000001</v>
          </cell>
          <cell r="EL8">
            <v>25.446149999999999</v>
          </cell>
          <cell r="EM8">
            <v>32.4</v>
          </cell>
          <cell r="EN8">
            <v>0.32400000000000001</v>
          </cell>
          <cell r="EO8">
            <v>2.673</v>
          </cell>
          <cell r="EP8">
            <v>25.446149999999999</v>
          </cell>
          <cell r="EQ8">
            <v>8</v>
          </cell>
          <cell r="ER8">
            <v>0.31807687499999998</v>
          </cell>
          <cell r="ES8">
            <v>0.84820499999999999</v>
          </cell>
          <cell r="ET8">
            <v>0.84820499999999999</v>
          </cell>
          <cell r="EU8">
            <v>0.84820499999999999</v>
          </cell>
          <cell r="EV8">
            <v>1.69641</v>
          </cell>
          <cell r="EW8">
            <v>1</v>
          </cell>
        </row>
        <row r="9">
          <cell r="AG9">
            <v>2</v>
          </cell>
          <cell r="AH9" t="str">
            <v>Brick Masonry Reservoir Tank, 20 cum</v>
          </cell>
          <cell r="AI9">
            <v>179.07335375</v>
          </cell>
          <cell r="AJ9">
            <v>4.4768338437499997</v>
          </cell>
          <cell r="AK9">
            <v>7.1496613124999993</v>
          </cell>
          <cell r="AL9">
            <v>3.5748306562499996</v>
          </cell>
          <cell r="AM9">
            <v>4.0855207499999997</v>
          </cell>
          <cell r="AN9">
            <v>4.9026248999999993</v>
          </cell>
          <cell r="AO9">
            <v>0.81710415000000003</v>
          </cell>
          <cell r="AP9">
            <v>4.4940728249999999</v>
          </cell>
          <cell r="AQ9">
            <v>4.4940728249999999</v>
          </cell>
          <cell r="AR9">
            <v>142.72389498333337</v>
          </cell>
          <cell r="AS9" t="str">
            <v>M.S. reinforcement of plain hot rolled m.s. rods to BS4449 for slab, use 10mm bars at 150 c.c. spacing</v>
          </cell>
          <cell r="AU9">
            <v>164.13247923083335</v>
          </cell>
          <cell r="AW9">
            <v>3.5680973745833344</v>
          </cell>
          <cell r="AX9">
            <v>0.85634336990000026</v>
          </cell>
          <cell r="AY9">
            <v>1.7126867398000005</v>
          </cell>
          <cell r="AZ9">
            <v>2.6023400625000006</v>
          </cell>
          <cell r="BA9" t="str">
            <v>C20 reinforced concrete cement (standard mix in accordance to BS CP 114) for floor, thickness = 150mm</v>
          </cell>
          <cell r="BB9">
            <v>15.614040375000004</v>
          </cell>
          <cell r="BC9">
            <v>1.3011700312500003</v>
          </cell>
          <cell r="BD9">
            <v>2.6023400625000006</v>
          </cell>
          <cell r="BE9">
            <v>2.8625740687500008</v>
          </cell>
          <cell r="BF9">
            <v>5.7251481375000015</v>
          </cell>
          <cell r="BG9">
            <v>8.2424320874999992</v>
          </cell>
          <cell r="BH9" t="str">
            <v>Brick masonry works in (1:3) for walls, as per cross sectoin on drawing</v>
          </cell>
          <cell r="BI9">
            <v>12.363648131249999</v>
          </cell>
          <cell r="BJ9">
            <v>2.4727296262499996</v>
          </cell>
          <cell r="BL9">
            <v>4121.2160437499997</v>
          </cell>
          <cell r="BM9">
            <v>11.539404922499997</v>
          </cell>
          <cell r="BN9">
            <v>11.539404922499997</v>
          </cell>
          <cell r="BO9">
            <v>1.9752573937500002</v>
          </cell>
          <cell r="BP9">
            <v>11.8515443625</v>
          </cell>
          <cell r="BQ9">
            <v>0.9876286968750001</v>
          </cell>
          <cell r="BR9">
            <v>1.9752573937500002</v>
          </cell>
          <cell r="BS9">
            <v>2.1727831331250003</v>
          </cell>
          <cell r="BT9">
            <v>4.3455662662500005</v>
          </cell>
          <cell r="BU9">
            <v>54.276637950000016</v>
          </cell>
          <cell r="BV9" t="str">
            <v>M.S. reinforcement of plain hot rolled m.s. rods to BS4449 for slab, use 12 rings of 8mm bars as per cross section on drawings</v>
          </cell>
          <cell r="BY9">
            <v>54.276637950000016</v>
          </cell>
          <cell r="BZ9">
            <v>1.3569159487500004</v>
          </cell>
          <cell r="CA9">
            <v>0.32565982770000013</v>
          </cell>
          <cell r="CB9">
            <v>0.65131965540000025</v>
          </cell>
          <cell r="CC9">
            <v>1</v>
          </cell>
          <cell r="CD9">
            <v>2</v>
          </cell>
          <cell r="CE9">
            <v>34.909918750000003</v>
          </cell>
          <cell r="CF9">
            <v>14.662165875000001</v>
          </cell>
          <cell r="CG9">
            <v>1.7454959375000003</v>
          </cell>
          <cell r="CH9">
            <v>0.87274796875000016</v>
          </cell>
          <cell r="CI9">
            <v>6.9819837500000013</v>
          </cell>
          <cell r="CJ9">
            <v>13.963967500000003</v>
          </cell>
          <cell r="CK9">
            <v>34.909918750000003</v>
          </cell>
          <cell r="CL9">
            <v>1.7454959375000003</v>
          </cell>
          <cell r="CM9">
            <v>3.4909918750000006</v>
          </cell>
          <cell r="CN9">
            <v>3.4909918750000006</v>
          </cell>
          <cell r="CO9">
            <v>0</v>
          </cell>
          <cell r="CP9">
            <v>0</v>
          </cell>
          <cell r="CQ9">
            <v>0</v>
          </cell>
          <cell r="CR9">
            <v>0</v>
          </cell>
          <cell r="CS9">
            <v>0</v>
          </cell>
          <cell r="CT9">
            <v>9.6208437500000006</v>
          </cell>
          <cell r="CU9">
            <v>9.6208437500000006</v>
          </cell>
          <cell r="CV9">
            <v>19.241687500000001</v>
          </cell>
          <cell r="CW9">
            <v>48.104218750000001</v>
          </cell>
          <cell r="CX9">
            <v>9.6208437500000006</v>
          </cell>
          <cell r="CY9">
            <v>2.4052109375000001</v>
          </cell>
          <cell r="CZ9">
            <v>4.8104218750000003</v>
          </cell>
          <cell r="DA9">
            <v>119.46422898333333</v>
          </cell>
          <cell r="DB9" t="str">
            <v>M.S. reinforcement of plain hot rolled m.s. rods to BS4449 for slab, use 10mm bars at 150 c.c. spacing</v>
          </cell>
          <cell r="DD9">
            <v>119.46422898333333</v>
          </cell>
          <cell r="DF9">
            <v>2.9866057245833333</v>
          </cell>
          <cell r="DG9">
            <v>0.71678537389999997</v>
          </cell>
          <cell r="DH9">
            <v>1.4335707477999999</v>
          </cell>
          <cell r="DI9">
            <v>1</v>
          </cell>
          <cell r="DJ9">
            <v>1</v>
          </cell>
          <cell r="DK9">
            <v>1.7160000000000002</v>
          </cell>
          <cell r="DL9">
            <v>0.25</v>
          </cell>
          <cell r="DM9">
            <v>2</v>
          </cell>
          <cell r="DN9">
            <v>1.25</v>
          </cell>
          <cell r="DO9">
            <v>0.25</v>
          </cell>
          <cell r="DP9">
            <v>1</v>
          </cell>
          <cell r="DQ9">
            <v>2</v>
          </cell>
          <cell r="DR9">
            <v>0.8</v>
          </cell>
          <cell r="DS9">
            <v>0.6</v>
          </cell>
          <cell r="DT9">
            <v>0.2</v>
          </cell>
          <cell r="DU9">
            <v>0.5</v>
          </cell>
          <cell r="DV9">
            <v>0.4</v>
          </cell>
          <cell r="DW9">
            <v>2.1782375624999997</v>
          </cell>
          <cell r="DX9" t="str">
            <v>C20 reinforced concrete cement (standard mix in accordance to BS CP 114) for slab, thickness = 150mm</v>
          </cell>
          <cell r="DY9">
            <v>13.069425374999998</v>
          </cell>
          <cell r="DZ9">
            <v>1.0891187812499998</v>
          </cell>
          <cell r="EA9">
            <v>2.1782375624999997</v>
          </cell>
          <cell r="EB9">
            <v>2.3960613187499997</v>
          </cell>
          <cell r="EC9">
            <v>4.7921226374999994</v>
          </cell>
          <cell r="ED9">
            <v>50.578150000000001</v>
          </cell>
          <cell r="EE9" t="str">
            <v>Plastering outside tank in (1:3) cement-sand plaster in 2 layers of 12.5mm, total thickness = 25mm.</v>
          </cell>
          <cell r="EF9">
            <v>12.6445375</v>
          </cell>
          <cell r="EG9">
            <v>1.5173444999999999</v>
          </cell>
          <cell r="EH9">
            <v>12.6445375</v>
          </cell>
          <cell r="EI9">
            <v>12.6445375</v>
          </cell>
          <cell r="EJ9">
            <v>1.4299322624999999</v>
          </cell>
          <cell r="EK9">
            <v>1.5729254887500002</v>
          </cell>
          <cell r="EL9">
            <v>28.58765</v>
          </cell>
          <cell r="EM9">
            <v>36.4</v>
          </cell>
          <cell r="EN9">
            <v>0.36399999999999999</v>
          </cell>
          <cell r="EO9">
            <v>3.0030000000000001</v>
          </cell>
          <cell r="EP9">
            <v>28.58765</v>
          </cell>
          <cell r="EQ9">
            <v>10</v>
          </cell>
          <cell r="ER9">
            <v>0.357345625</v>
          </cell>
          <cell r="ES9">
            <v>0.95292166666666667</v>
          </cell>
          <cell r="ET9">
            <v>0.95292166666666667</v>
          </cell>
          <cell r="EU9">
            <v>0.95292166666666667</v>
          </cell>
          <cell r="EV9">
            <v>1.9058433333333333</v>
          </cell>
          <cell r="EW9">
            <v>1</v>
          </cell>
        </row>
        <row r="10">
          <cell r="AG10">
            <v>3</v>
          </cell>
          <cell r="AH10" t="str">
            <v>Brick Masonry Reservoir Tank, 30 cum</v>
          </cell>
          <cell r="AI10">
            <v>191.12886</v>
          </cell>
          <cell r="AJ10">
            <v>4.7782214999999999</v>
          </cell>
          <cell r="AK10">
            <v>9.1128631999999996</v>
          </cell>
          <cell r="AL10">
            <v>4.5564315999999998</v>
          </cell>
          <cell r="AM10">
            <v>4.925872</v>
          </cell>
          <cell r="AN10">
            <v>5.9110464</v>
          </cell>
          <cell r="AO10">
            <v>0.98517440000000001</v>
          </cell>
          <cell r="AP10">
            <v>5.4184592</v>
          </cell>
          <cell r="AQ10">
            <v>5.4184592</v>
          </cell>
          <cell r="AR10">
            <v>209.64712288000004</v>
          </cell>
          <cell r="AS10" t="str">
            <v>M.S. reinforcement of plain hot rolled m.s. rods to BS4449 for slab, use 10mm bars at 125 c.c. spacing</v>
          </cell>
          <cell r="AU10">
            <v>241.09419131200002</v>
          </cell>
          <cell r="AW10">
            <v>5.2411780720000012</v>
          </cell>
          <cell r="AX10">
            <v>1.2578827372800003</v>
          </cell>
          <cell r="AY10">
            <v>2.5157654745600007</v>
          </cell>
          <cell r="AZ10">
            <v>3.610211800000001</v>
          </cell>
          <cell r="BA10" t="str">
            <v>C20 reinforced concrete cement (standard mix in accordance to BS CP 114) for floor, thickness = 170mm</v>
          </cell>
          <cell r="BB10">
            <v>21.661270800000004</v>
          </cell>
          <cell r="BC10">
            <v>1.8051059000000005</v>
          </cell>
          <cell r="BD10">
            <v>3.610211800000001</v>
          </cell>
          <cell r="BE10">
            <v>3.9712329800000012</v>
          </cell>
          <cell r="BF10">
            <v>7.9424659600000025</v>
          </cell>
          <cell r="BG10">
            <v>12.315936600000002</v>
          </cell>
          <cell r="BH10" t="str">
            <v>Brick masonry works in (1:3) for walls, as per cross sectoin on drawing</v>
          </cell>
          <cell r="BI10">
            <v>18.473904900000004</v>
          </cell>
          <cell r="BJ10">
            <v>3.6947809800000004</v>
          </cell>
          <cell r="BL10">
            <v>6157.9683000000014</v>
          </cell>
          <cell r="BM10">
            <v>17.242311240000003</v>
          </cell>
          <cell r="BN10">
            <v>17.242311240000003</v>
          </cell>
          <cell r="BO10">
            <v>2.6368572937500003</v>
          </cell>
          <cell r="BP10">
            <v>15.821143762500002</v>
          </cell>
          <cell r="BQ10">
            <v>1.3184286468750002</v>
          </cell>
          <cell r="BR10">
            <v>2.6368572937500003</v>
          </cell>
          <cell r="BS10">
            <v>2.9005430231250005</v>
          </cell>
          <cell r="BT10">
            <v>5.8010860462500009</v>
          </cell>
          <cell r="BU10">
            <v>88.715598727500009</v>
          </cell>
          <cell r="BV10" t="str">
            <v>M.S. reinforcement of plain hot rolled m.s. rods to BS4449 for slab, use 11 rings of 8mm bars and 4 rings of 10mm bars as per cross section on drawings</v>
          </cell>
          <cell r="BX10">
            <v>32.13710519</v>
          </cell>
          <cell r="BY10">
            <v>56.578493537500002</v>
          </cell>
          <cell r="BZ10">
            <v>2.2178899681875004</v>
          </cell>
          <cell r="CA10">
            <v>0.53229359236500007</v>
          </cell>
          <cell r="CB10">
            <v>1.0645871847300001</v>
          </cell>
          <cell r="CC10">
            <v>1</v>
          </cell>
          <cell r="CD10">
            <v>2</v>
          </cell>
          <cell r="CE10">
            <v>46.494200000000006</v>
          </cell>
          <cell r="CF10">
            <v>19.527564000000002</v>
          </cell>
          <cell r="CG10">
            <v>2.3247100000000005</v>
          </cell>
          <cell r="CH10">
            <v>1.1623550000000002</v>
          </cell>
          <cell r="CI10">
            <v>9.298840000000002</v>
          </cell>
          <cell r="CJ10">
            <v>18.597680000000004</v>
          </cell>
          <cell r="CK10">
            <v>46.494200000000006</v>
          </cell>
          <cell r="CL10">
            <v>2.3247100000000005</v>
          </cell>
          <cell r="CM10">
            <v>4.649420000000001</v>
          </cell>
          <cell r="CN10">
            <v>4.649420000000001</v>
          </cell>
          <cell r="CO10">
            <v>1</v>
          </cell>
          <cell r="CP10">
            <v>3.25</v>
          </cell>
          <cell r="CQ10">
            <v>0.25</v>
          </cell>
          <cell r="CR10">
            <v>1</v>
          </cell>
          <cell r="CS10">
            <v>1</v>
          </cell>
          <cell r="CT10">
            <v>12.566000000000001</v>
          </cell>
          <cell r="CU10">
            <v>12.566000000000001</v>
          </cell>
          <cell r="CV10">
            <v>25.132000000000001</v>
          </cell>
          <cell r="CW10">
            <v>62.830000000000005</v>
          </cell>
          <cell r="CX10">
            <v>12.566000000000001</v>
          </cell>
          <cell r="CY10">
            <v>3.1415000000000002</v>
          </cell>
          <cell r="CZ10">
            <v>6.2830000000000004</v>
          </cell>
          <cell r="DA10">
            <v>127.59588205714287</v>
          </cell>
          <cell r="DB10" t="str">
            <v>M.S. reinforcement of plain hot rolled m.s. rods to BS4449 for slab, use 10mm bars at 175 c.c. spacing</v>
          </cell>
          <cell r="DD10">
            <v>127.59588205714287</v>
          </cell>
          <cell r="DF10">
            <v>3.1898970514285718</v>
          </cell>
          <cell r="DG10">
            <v>0.76557529234285726</v>
          </cell>
          <cell r="DH10">
            <v>1.5311505846857145</v>
          </cell>
          <cell r="DI10">
            <v>1</v>
          </cell>
          <cell r="DJ10">
            <v>1</v>
          </cell>
          <cell r="DK10">
            <v>1.7160000000000002</v>
          </cell>
          <cell r="DL10">
            <v>0.25</v>
          </cell>
          <cell r="DM10">
            <v>2</v>
          </cell>
          <cell r="DN10">
            <v>1.25</v>
          </cell>
          <cell r="DO10">
            <v>0.25</v>
          </cell>
          <cell r="DP10">
            <v>1</v>
          </cell>
          <cell r="DQ10">
            <v>2</v>
          </cell>
          <cell r="DR10">
            <v>0.8</v>
          </cell>
          <cell r="DS10">
            <v>0.6</v>
          </cell>
          <cell r="DT10">
            <v>0.2</v>
          </cell>
          <cell r="DU10">
            <v>0.5</v>
          </cell>
          <cell r="DV10">
            <v>0.4</v>
          </cell>
          <cell r="DW10">
            <v>2.1714047999999999</v>
          </cell>
          <cell r="DX10" t="str">
            <v>C20 reinforced concrete cement (standard mix in accordance to BS CP 114) for slab, thickness = 120mm</v>
          </cell>
          <cell r="DY10">
            <v>13.0284288</v>
          </cell>
          <cell r="DZ10">
            <v>1.0857024</v>
          </cell>
          <cell r="EA10">
            <v>2.1714047999999999</v>
          </cell>
          <cell r="EB10">
            <v>2.3885452800000002</v>
          </cell>
          <cell r="EC10">
            <v>4.7770905600000004</v>
          </cell>
          <cell r="ED10">
            <v>67.856400000000008</v>
          </cell>
          <cell r="EE10" t="str">
            <v>Plastering outside tank in (1:3) cement-sand plaster in 2 layers of 12.5mm, total thickness = 25mm.</v>
          </cell>
          <cell r="EF10">
            <v>16.964100000000002</v>
          </cell>
          <cell r="EG10">
            <v>2.0356920000000001</v>
          </cell>
          <cell r="EH10">
            <v>16.964100000000002</v>
          </cell>
          <cell r="EI10">
            <v>16.964100000000002</v>
          </cell>
          <cell r="EJ10">
            <v>1.82257264</v>
          </cell>
          <cell r="EK10">
            <v>2.0048299040000002</v>
          </cell>
          <cell r="EL10">
            <v>30.1584</v>
          </cell>
          <cell r="EM10">
            <v>38.4</v>
          </cell>
          <cell r="EN10">
            <v>0.38400000000000001</v>
          </cell>
          <cell r="EO10">
            <v>3.1680000000000001</v>
          </cell>
          <cell r="EP10">
            <v>30.1584</v>
          </cell>
          <cell r="EQ10">
            <v>10</v>
          </cell>
          <cell r="ER10">
            <v>0.37697999999999998</v>
          </cell>
          <cell r="ES10">
            <v>1.00528</v>
          </cell>
          <cell r="ET10">
            <v>1.00528</v>
          </cell>
          <cell r="EU10">
            <v>1.00528</v>
          </cell>
          <cell r="EV10">
            <v>2.0105599999999999</v>
          </cell>
          <cell r="EW10">
            <v>1</v>
          </cell>
        </row>
        <row r="11">
          <cell r="AG11">
            <v>4</v>
          </cell>
          <cell r="AH11" t="str">
            <v>Brick Masonry Reservoir Tank, 40 cum</v>
          </cell>
          <cell r="AI11">
            <v>203.57705375000003</v>
          </cell>
          <cell r="AJ11">
            <v>5.0894263437500014</v>
          </cell>
          <cell r="AK11">
            <v>11.105045425</v>
          </cell>
          <cell r="AL11">
            <v>5.5525227125000001</v>
          </cell>
          <cell r="AM11">
            <v>5.8447607499999998</v>
          </cell>
          <cell r="AN11">
            <v>7.0137128999999998</v>
          </cell>
          <cell r="AO11">
            <v>1.16895215</v>
          </cell>
          <cell r="AP11">
            <v>6.4292368250000003</v>
          </cell>
          <cell r="AQ11">
            <v>6.4292368250000003</v>
          </cell>
          <cell r="AR11">
            <v>314.87772847500003</v>
          </cell>
          <cell r="AS11" t="str">
            <v>M.S. reinforcement of plain hot rolled m.s. rods to BS4449 for slab, use 10mm bars at 100 c.c. spacing</v>
          </cell>
          <cell r="AU11">
            <v>362.10938774624998</v>
          </cell>
          <cell r="AW11">
            <v>7.871943211875001</v>
          </cell>
          <cell r="AX11">
            <v>1.8892663708500002</v>
          </cell>
          <cell r="AY11">
            <v>3.7785327417000003</v>
          </cell>
          <cell r="AZ11">
            <v>4.5930300750000006</v>
          </cell>
          <cell r="BA11" t="str">
            <v>C20 reinforced concrete cement (standard mix in accordance to BS CP 114) for floor, thickness = 180mm</v>
          </cell>
          <cell r="BB11">
            <v>27.558180450000002</v>
          </cell>
          <cell r="BC11">
            <v>2.2965150375000003</v>
          </cell>
          <cell r="BD11">
            <v>4.5930300750000006</v>
          </cell>
          <cell r="BE11">
            <v>5.0523330825000015</v>
          </cell>
          <cell r="BF11">
            <v>10.104666165000003</v>
          </cell>
          <cell r="BG11">
            <v>15.274051537500005</v>
          </cell>
          <cell r="BH11" t="str">
            <v>Brick masonry works in (1:3) for walls, as per cross sectoin on drawing</v>
          </cell>
          <cell r="BI11">
            <v>22.911077306250007</v>
          </cell>
          <cell r="BJ11">
            <v>4.5822154612500015</v>
          </cell>
          <cell r="BL11">
            <v>7637.0257687500025</v>
          </cell>
          <cell r="BM11">
            <v>21.383672152500008</v>
          </cell>
          <cell r="BN11">
            <v>21.383672152500008</v>
          </cell>
          <cell r="BO11">
            <v>2.9549341687500004</v>
          </cell>
          <cell r="BP11">
            <v>17.729605012500002</v>
          </cell>
          <cell r="BQ11">
            <v>1.4774670843750002</v>
          </cell>
          <cell r="BR11">
            <v>2.9549341687500004</v>
          </cell>
          <cell r="BS11">
            <v>3.2504275856250007</v>
          </cell>
          <cell r="BT11">
            <v>6.5008551712500013</v>
          </cell>
          <cell r="BU11">
            <v>99.417118477499997</v>
          </cell>
          <cell r="BV11" t="str">
            <v>M.S. reinforcement of plain hot rolled m.s. rods to BS4449 for slab, use 11 rings of 8mm bars and 4 rings of 10mm bars as per cross section on drawings</v>
          </cell>
          <cell r="BX11">
            <v>36.013716189999997</v>
          </cell>
          <cell r="BY11">
            <v>63.403402287500001</v>
          </cell>
          <cell r="BZ11">
            <v>2.4854279619374999</v>
          </cell>
          <cell r="CA11">
            <v>0.59650271086499995</v>
          </cell>
          <cell r="CB11">
            <v>1.1930054217299999</v>
          </cell>
          <cell r="CC11">
            <v>1</v>
          </cell>
          <cell r="CD11">
            <v>2</v>
          </cell>
          <cell r="CE11">
            <v>54.073068750000004</v>
          </cell>
          <cell r="CF11">
            <v>22.710688875000002</v>
          </cell>
          <cell r="CG11">
            <v>2.7036534375000003</v>
          </cell>
          <cell r="CH11">
            <v>1.3518267187500002</v>
          </cell>
          <cell r="CI11">
            <v>10.814613750000001</v>
          </cell>
          <cell r="CJ11">
            <v>21.629227500000002</v>
          </cell>
          <cell r="CK11">
            <v>54.073068750000004</v>
          </cell>
          <cell r="CL11">
            <v>2.7036534375000003</v>
          </cell>
          <cell r="CM11">
            <v>5.4073068750000006</v>
          </cell>
          <cell r="CN11">
            <v>5.4073068750000006</v>
          </cell>
          <cell r="CO11">
            <v>1</v>
          </cell>
          <cell r="CP11">
            <v>3.25</v>
          </cell>
          <cell r="CQ11">
            <v>0.25</v>
          </cell>
          <cell r="CR11">
            <v>1</v>
          </cell>
          <cell r="CS11">
            <v>1</v>
          </cell>
          <cell r="CT11">
            <v>15.90384375</v>
          </cell>
          <cell r="CU11">
            <v>15.90384375</v>
          </cell>
          <cell r="CV11">
            <v>31.8076875</v>
          </cell>
          <cell r="CW11">
            <v>79.519218749999993</v>
          </cell>
          <cell r="CX11">
            <v>15.90384375</v>
          </cell>
          <cell r="CY11">
            <v>3.9759609375</v>
          </cell>
          <cell r="CZ11">
            <v>7.951921875</v>
          </cell>
          <cell r="DA11">
            <v>181.49000498333336</v>
          </cell>
          <cell r="DB11" t="str">
            <v>M.S. reinforcement of plain hot rolled m.s. rods to BS4449 for slab, use 10mm bars at 150 c.c. spacing</v>
          </cell>
          <cell r="DD11">
            <v>181.49000498333336</v>
          </cell>
          <cell r="DF11">
            <v>4.5372501245833341</v>
          </cell>
          <cell r="DG11">
            <v>1.0889400299000003</v>
          </cell>
          <cell r="DH11">
            <v>2.1778800598000005</v>
          </cell>
          <cell r="DI11">
            <v>2</v>
          </cell>
          <cell r="DJ11">
            <v>1</v>
          </cell>
          <cell r="DK11">
            <v>3.4320000000000004</v>
          </cell>
          <cell r="DL11">
            <v>0.5</v>
          </cell>
          <cell r="DM11">
            <v>4</v>
          </cell>
          <cell r="DN11">
            <v>2.5</v>
          </cell>
          <cell r="DO11">
            <v>0.5</v>
          </cell>
          <cell r="DP11">
            <v>2</v>
          </cell>
          <cell r="DQ11">
            <v>2</v>
          </cell>
          <cell r="DR11">
            <v>0.8</v>
          </cell>
          <cell r="DS11">
            <v>0.6</v>
          </cell>
          <cell r="DT11">
            <v>0.2</v>
          </cell>
          <cell r="DU11">
            <v>0.5</v>
          </cell>
          <cell r="DV11">
            <v>0.4</v>
          </cell>
          <cell r="DW11">
            <v>2.8679538875000001</v>
          </cell>
          <cell r="DX11" t="str">
            <v>C20 reinforced concrete cement (standard mix in accordance to BS CP 114) for slab, thickness = 130mm</v>
          </cell>
          <cell r="DY11">
            <v>17.207723325</v>
          </cell>
          <cell r="DZ11">
            <v>1.4339769437500001</v>
          </cell>
          <cell r="EA11">
            <v>2.8679538875000001</v>
          </cell>
          <cell r="EB11">
            <v>3.1547492762500005</v>
          </cell>
          <cell r="EC11">
            <v>6.3094985525000009</v>
          </cell>
          <cell r="ED11">
            <v>76.338450000000009</v>
          </cell>
          <cell r="EE11" t="str">
            <v>Plastering outside tank in (1:3) cement-sand plaster in 2 layers of 12.5mm, total thickness = 25mm.</v>
          </cell>
          <cell r="EF11">
            <v>19.084612500000002</v>
          </cell>
          <cell r="EG11">
            <v>2.2901535000000002</v>
          </cell>
          <cell r="EH11">
            <v>19.084612500000002</v>
          </cell>
          <cell r="EI11">
            <v>19.084612500000002</v>
          </cell>
          <cell r="EJ11">
            <v>2.2210090849999999</v>
          </cell>
          <cell r="EK11">
            <v>2.4431099935000002</v>
          </cell>
          <cell r="EL11">
            <v>31.729150000000001</v>
          </cell>
          <cell r="EM11">
            <v>40.4</v>
          </cell>
          <cell r="EN11">
            <v>0.40399999999999997</v>
          </cell>
          <cell r="EO11">
            <v>3.3330000000000002</v>
          </cell>
          <cell r="EP11">
            <v>31.729150000000001</v>
          </cell>
          <cell r="EQ11">
            <v>11</v>
          </cell>
          <cell r="ER11">
            <v>0.39661437500000007</v>
          </cell>
          <cell r="ES11">
            <v>1.0576383333333335</v>
          </cell>
          <cell r="ET11">
            <v>1.0576383333333335</v>
          </cell>
          <cell r="EU11">
            <v>1.0576383333333335</v>
          </cell>
          <cell r="EV11">
            <v>2.1152766666666669</v>
          </cell>
          <cell r="EW11">
            <v>1</v>
          </cell>
        </row>
        <row r="12">
          <cell r="AG12">
            <v>5</v>
          </cell>
          <cell r="AH12" t="str">
            <v>Brick Masonry Reservoir Tank, 50 cum</v>
          </cell>
          <cell r="AI12">
            <v>216.41793500000006</v>
          </cell>
          <cell r="AJ12">
            <v>5.4104483750000014</v>
          </cell>
          <cell r="AK12">
            <v>13.684374</v>
          </cell>
          <cell r="AL12">
            <v>6.842187</v>
          </cell>
          <cell r="AM12">
            <v>6.842187</v>
          </cell>
          <cell r="AN12">
            <v>8.2106244000000004</v>
          </cell>
          <cell r="AO12">
            <v>1.3684374000000001</v>
          </cell>
          <cell r="AP12">
            <v>7.5264057000000006</v>
          </cell>
          <cell r="AQ12">
            <v>7.5264057000000006</v>
          </cell>
          <cell r="AR12">
            <v>372.54231710000005</v>
          </cell>
          <cell r="AS12" t="str">
            <v>M.S. reinforcement of plain hot rolled m.s. rods to BS4449 for slab, use 10mm bars at 100 c.c. spacing</v>
          </cell>
          <cell r="AU12">
            <v>428.42366466500005</v>
          </cell>
          <cell r="AW12">
            <v>9.3135579275000016</v>
          </cell>
          <cell r="AX12">
            <v>2.2352539026000002</v>
          </cell>
          <cell r="AY12">
            <v>4.4705078052000005</v>
          </cell>
          <cell r="AZ12">
            <v>6.0379630000000013</v>
          </cell>
          <cell r="BA12" t="str">
            <v>C20 reinforced concrete cement (standard mix in accordance to BS CP 114) for floor, thickness = 200mm</v>
          </cell>
          <cell r="BB12">
            <v>36.227778000000008</v>
          </cell>
          <cell r="BC12">
            <v>3.0189815000000007</v>
          </cell>
          <cell r="BD12">
            <v>6.0379630000000013</v>
          </cell>
          <cell r="BE12">
            <v>6.6417593000000021</v>
          </cell>
          <cell r="BF12">
            <v>13.283518600000004</v>
          </cell>
          <cell r="BG12">
            <v>18.893766375000002</v>
          </cell>
          <cell r="BH12" t="str">
            <v>Brick masonry works in (1:3) for walls, as per cross sectoin on drawing</v>
          </cell>
          <cell r="BI12">
            <v>28.340649562500005</v>
          </cell>
          <cell r="BJ12">
            <v>5.6681299125000004</v>
          </cell>
          <cell r="BL12">
            <v>9446.8831875000014</v>
          </cell>
          <cell r="BM12">
            <v>26.451272925000001</v>
          </cell>
          <cell r="BN12">
            <v>26.451272925000001</v>
          </cell>
          <cell r="BO12">
            <v>3.3336223593749996</v>
          </cell>
          <cell r="BP12">
            <v>20.001734156249999</v>
          </cell>
          <cell r="BQ12">
            <v>1.6668111796874998</v>
          </cell>
          <cell r="BR12">
            <v>3.3336223593749996</v>
          </cell>
          <cell r="BS12">
            <v>3.6669845953125</v>
          </cell>
          <cell r="BT12">
            <v>7.333969190625</v>
          </cell>
          <cell r="BU12">
            <v>110.11863822749999</v>
          </cell>
          <cell r="BV12" t="str">
            <v>M.S. reinforcement of plain hot rolled m.s. rods to BS4449 for slab, use 11 rings of 8mm bars and 4 rings of 10mm bars as per cross section on drawings</v>
          </cell>
          <cell r="BX12">
            <v>39.890327189999994</v>
          </cell>
          <cell r="BY12">
            <v>70.228311037499992</v>
          </cell>
          <cell r="BZ12">
            <v>2.7529659556874999</v>
          </cell>
          <cell r="CA12">
            <v>0.66071182936499995</v>
          </cell>
          <cell r="CB12">
            <v>1.3214236587299999</v>
          </cell>
          <cell r="CC12">
            <v>1</v>
          </cell>
          <cell r="CD12">
            <v>2</v>
          </cell>
          <cell r="CE12">
            <v>62.830000000000013</v>
          </cell>
          <cell r="CF12">
            <v>26.388600000000004</v>
          </cell>
          <cell r="CG12">
            <v>3.1415000000000006</v>
          </cell>
          <cell r="CH12">
            <v>1.5707500000000003</v>
          </cell>
          <cell r="CI12">
            <v>12.566000000000003</v>
          </cell>
          <cell r="CJ12">
            <v>25.132000000000005</v>
          </cell>
          <cell r="CK12">
            <v>62.830000000000013</v>
          </cell>
          <cell r="CL12">
            <v>3.1415000000000006</v>
          </cell>
          <cell r="CM12">
            <v>6.2830000000000013</v>
          </cell>
          <cell r="CN12">
            <v>6.2830000000000013</v>
          </cell>
          <cell r="CO12">
            <v>1</v>
          </cell>
          <cell r="CP12">
            <v>3.25</v>
          </cell>
          <cell r="CQ12">
            <v>0.25</v>
          </cell>
          <cell r="CR12">
            <v>1</v>
          </cell>
          <cell r="CS12">
            <v>1</v>
          </cell>
          <cell r="CT12">
            <v>19.634375000000002</v>
          </cell>
          <cell r="CU12">
            <v>19.634375000000002</v>
          </cell>
          <cell r="CV12">
            <v>39.268750000000004</v>
          </cell>
          <cell r="CW12">
            <v>98.171875000000014</v>
          </cell>
          <cell r="CX12">
            <v>19.634375000000002</v>
          </cell>
          <cell r="CY12">
            <v>4.9085937500000005</v>
          </cell>
          <cell r="CZ12">
            <v>9.8171875000000011</v>
          </cell>
          <cell r="DA12">
            <v>217.34865673333337</v>
          </cell>
          <cell r="DB12" t="str">
            <v>M.S. reinforcement of plain hot rolled m.s. rods to BS4449 for slab, use 10mm bars at 150 c.c. spacing</v>
          </cell>
          <cell r="DD12">
            <v>217.34865673333337</v>
          </cell>
          <cell r="DF12">
            <v>5.4337164183333346</v>
          </cell>
          <cell r="DG12">
            <v>1.3040919404000002</v>
          </cell>
          <cell r="DH12">
            <v>2.6081838808000004</v>
          </cell>
          <cell r="DI12">
            <v>2</v>
          </cell>
          <cell r="DJ12">
            <v>1</v>
          </cell>
          <cell r="DK12">
            <v>3.4320000000000004</v>
          </cell>
          <cell r="DL12">
            <v>0.5</v>
          </cell>
          <cell r="DM12">
            <v>4</v>
          </cell>
          <cell r="DN12">
            <v>2.5</v>
          </cell>
          <cell r="DO12">
            <v>0.5</v>
          </cell>
          <cell r="DP12">
            <v>2</v>
          </cell>
          <cell r="DQ12">
            <v>2</v>
          </cell>
          <cell r="DR12">
            <v>0.8</v>
          </cell>
          <cell r="DS12">
            <v>0.6</v>
          </cell>
          <cell r="DT12">
            <v>0.2</v>
          </cell>
          <cell r="DU12">
            <v>0.5</v>
          </cell>
          <cell r="DV12">
            <v>0.4</v>
          </cell>
          <cell r="DW12">
            <v>3.6988021000000009</v>
          </cell>
          <cell r="DX12" t="str">
            <v>C20 reinforced concrete cement (standard mix in accordance to BS CP 114) for slab, thickness = 140mm</v>
          </cell>
          <cell r="DY12">
            <v>22.192812600000003</v>
          </cell>
          <cell r="DZ12">
            <v>1.8494010500000004</v>
          </cell>
          <cell r="EA12">
            <v>3.6988021000000009</v>
          </cell>
          <cell r="EB12">
            <v>4.0686823100000016</v>
          </cell>
          <cell r="EC12">
            <v>8.1373646200000032</v>
          </cell>
          <cell r="ED12">
            <v>86.391250000000014</v>
          </cell>
          <cell r="EE12" t="str">
            <v>Plastering outside tank in (1:3) cement-sand plaster in 2 layers of 12.5mm, total thickness = 25mm.</v>
          </cell>
          <cell r="EF12">
            <v>21.597812500000003</v>
          </cell>
          <cell r="EG12">
            <v>2.5917375000000002</v>
          </cell>
          <cell r="EH12">
            <v>21.597812500000003</v>
          </cell>
          <cell r="EI12">
            <v>21.597812500000003</v>
          </cell>
          <cell r="EJ12">
            <v>2.7368748000000003</v>
          </cell>
          <cell r="EK12">
            <v>3.0105622800000007</v>
          </cell>
          <cell r="EL12">
            <v>33.299900000000001</v>
          </cell>
          <cell r="EM12">
            <v>42.4</v>
          </cell>
          <cell r="EN12">
            <v>0.42399999999999999</v>
          </cell>
          <cell r="EO12">
            <v>3.4980000000000002</v>
          </cell>
          <cell r="EP12">
            <v>33.299900000000001</v>
          </cell>
          <cell r="EQ12">
            <v>11</v>
          </cell>
          <cell r="ER12">
            <v>0.41624875</v>
          </cell>
          <cell r="ES12">
            <v>1.1099966666666667</v>
          </cell>
          <cell r="ET12">
            <v>1.1099966666666667</v>
          </cell>
          <cell r="EU12">
            <v>1.1099966666666667</v>
          </cell>
          <cell r="EV12">
            <v>2.2199933333333335</v>
          </cell>
          <cell r="EW12">
            <v>1</v>
          </cell>
        </row>
        <row r="13">
          <cell r="AG13">
            <v>6</v>
          </cell>
          <cell r="AH13" t="str">
            <v>Brick Masonry Reservoir Tank, 60 cum</v>
          </cell>
          <cell r="AI13">
            <v>229.65150375000005</v>
          </cell>
          <cell r="AJ13">
            <v>5.7412875937500019</v>
          </cell>
          <cell r="AK13">
            <v>16.232209037499999</v>
          </cell>
          <cell r="AL13">
            <v>8.1161045187499994</v>
          </cell>
          <cell r="AM13">
            <v>7.9181507499999997</v>
          </cell>
          <cell r="AN13">
            <v>9.5017809</v>
          </cell>
          <cell r="AO13">
            <v>1.5836301500000001</v>
          </cell>
          <cell r="AP13">
            <v>8.7099658250000012</v>
          </cell>
          <cell r="AQ13">
            <v>8.7099658250000012</v>
          </cell>
          <cell r="AR13">
            <v>500.90991312000006</v>
          </cell>
          <cell r="AS13" t="str">
            <v>M.S. reinforcement of plain hot rolled m.s. rods to BS4449 for slab, use 12mm bars at 125 c.c. spacing</v>
          </cell>
          <cell r="AT13">
            <v>576.04640008800004</v>
          </cell>
          <cell r="AW13">
            <v>12.522747828000002</v>
          </cell>
          <cell r="AX13">
            <v>3.0054594787200002</v>
          </cell>
          <cell r="AY13">
            <v>6.0109189574400004</v>
          </cell>
          <cell r="AZ13">
            <v>7.4036515875000006</v>
          </cell>
          <cell r="BA13" t="str">
            <v>C20 reinforced concrete cement (standard mix in accordance to BS CP 114) for floor, thickness = 210mm</v>
          </cell>
          <cell r="BB13">
            <v>44.421909525000004</v>
          </cell>
          <cell r="BC13">
            <v>3.7018257937500003</v>
          </cell>
          <cell r="BD13">
            <v>7.4036515875000006</v>
          </cell>
          <cell r="BE13">
            <v>8.144016746250001</v>
          </cell>
          <cell r="BF13">
            <v>16.288033492500002</v>
          </cell>
          <cell r="BG13">
            <v>22.144512037500004</v>
          </cell>
          <cell r="BH13" t="str">
            <v>Brick masonry works in (1:3) for walls, as per cross sectoin on drawing</v>
          </cell>
          <cell r="BI13">
            <v>33.216768056250004</v>
          </cell>
          <cell r="BJ13">
            <v>6.6433536112500011</v>
          </cell>
          <cell r="BL13">
            <v>11072.256018750002</v>
          </cell>
          <cell r="BM13">
            <v>31.002316852500002</v>
          </cell>
          <cell r="BN13">
            <v>31.002316852500002</v>
          </cell>
          <cell r="BO13">
            <v>3.59108791875</v>
          </cell>
          <cell r="BP13">
            <v>21.546527512499999</v>
          </cell>
          <cell r="BQ13">
            <v>1.795543959375</v>
          </cell>
          <cell r="BR13">
            <v>3.59108791875</v>
          </cell>
          <cell r="BS13">
            <v>3.9501967106250002</v>
          </cell>
          <cell r="BT13">
            <v>7.9003934212500004</v>
          </cell>
          <cell r="BU13">
            <v>120.8201579775</v>
          </cell>
          <cell r="BV13" t="str">
            <v>M.S. reinforcement of plain hot rolled m.s. rods to BS4449 for slab, use 11 rings of 8mm bars and 4 rings of 10mm bars as per cross section on drawings</v>
          </cell>
          <cell r="BX13">
            <v>43.766938189999998</v>
          </cell>
          <cell r="BY13">
            <v>77.053219787499998</v>
          </cell>
          <cell r="BZ13">
            <v>3.0205039494375003</v>
          </cell>
          <cell r="CA13">
            <v>0.72492094786500005</v>
          </cell>
          <cell r="CB13">
            <v>1.4498418957300001</v>
          </cell>
          <cell r="CC13">
            <v>1</v>
          </cell>
          <cell r="CD13">
            <v>2</v>
          </cell>
          <cell r="CE13">
            <v>70.408868750000011</v>
          </cell>
          <cell r="CF13">
            <v>29.571724875000005</v>
          </cell>
          <cell r="CG13">
            <v>3.5204434375000009</v>
          </cell>
          <cell r="CH13">
            <v>1.7602217187500004</v>
          </cell>
          <cell r="CI13">
            <v>14.081773750000004</v>
          </cell>
          <cell r="CJ13">
            <v>28.163547500000007</v>
          </cell>
          <cell r="CK13">
            <v>70.408868750000011</v>
          </cell>
          <cell r="CL13">
            <v>3.5204434375000009</v>
          </cell>
          <cell r="CM13">
            <v>7.0408868750000018</v>
          </cell>
          <cell r="CN13">
            <v>7.0408868750000018</v>
          </cell>
          <cell r="CO13">
            <v>1</v>
          </cell>
          <cell r="CP13">
            <v>3.25</v>
          </cell>
          <cell r="CQ13">
            <v>0.25</v>
          </cell>
          <cell r="CR13">
            <v>1</v>
          </cell>
          <cell r="CS13">
            <v>1</v>
          </cell>
          <cell r="CT13">
            <v>23.757593750000002</v>
          </cell>
          <cell r="CU13">
            <v>23.757593750000002</v>
          </cell>
          <cell r="CV13">
            <v>47.515187500000003</v>
          </cell>
          <cell r="CW13">
            <v>118.78796875</v>
          </cell>
          <cell r="CX13">
            <v>23.757593750000002</v>
          </cell>
          <cell r="CY13">
            <v>5.9393984375000004</v>
          </cell>
          <cell r="CZ13">
            <v>11.878796875000001</v>
          </cell>
          <cell r="DA13">
            <v>316.34653680000002</v>
          </cell>
          <cell r="DB13" t="str">
            <v>M.S. reinforcement of plain hot rolled m.s. rods to BS4449 for slab, use 12mm bars at 175 c.c. spacing</v>
          </cell>
          <cell r="DC13">
            <v>316.34653680000002</v>
          </cell>
          <cell r="DF13">
            <v>7.9086634200000008</v>
          </cell>
          <cell r="DG13">
            <v>1.8980792208000001</v>
          </cell>
          <cell r="DH13">
            <v>3.7961584416000003</v>
          </cell>
          <cell r="DI13">
            <v>2</v>
          </cell>
          <cell r="DJ13">
            <v>1</v>
          </cell>
          <cell r="DK13">
            <v>3.4320000000000004</v>
          </cell>
          <cell r="DL13">
            <v>0.5</v>
          </cell>
          <cell r="DM13">
            <v>4</v>
          </cell>
          <cell r="DN13">
            <v>2.5</v>
          </cell>
          <cell r="DO13">
            <v>0.5</v>
          </cell>
          <cell r="DP13">
            <v>2</v>
          </cell>
          <cell r="DQ13">
            <v>2</v>
          </cell>
          <cell r="DR13">
            <v>0.8</v>
          </cell>
          <cell r="DS13">
            <v>0.6</v>
          </cell>
          <cell r="DT13">
            <v>0.2</v>
          </cell>
          <cell r="DU13">
            <v>0.5</v>
          </cell>
          <cell r="DV13">
            <v>0.4</v>
          </cell>
          <cell r="DW13">
            <v>4.6757300624999996</v>
          </cell>
          <cell r="DX13" t="str">
            <v>C20 reinforced concrete cement (standard mix in accordance to BS CP 114) for slab, thickness = 150mm</v>
          </cell>
          <cell r="DY13">
            <v>28.054380374999997</v>
          </cell>
          <cell r="DZ13">
            <v>2.3378650312499998</v>
          </cell>
          <cell r="EA13">
            <v>4.6757300624999996</v>
          </cell>
          <cell r="EB13">
            <v>5.1433030687499999</v>
          </cell>
          <cell r="EC13">
            <v>10.2866061375</v>
          </cell>
          <cell r="ED13">
            <v>93.302550000000011</v>
          </cell>
          <cell r="EE13" t="str">
            <v>Plastering outside tank in (1:3) cement-sand plaster in 2 layers of 12.5mm, total thickness = 25mm.</v>
          </cell>
          <cell r="EF13">
            <v>23.325637500000003</v>
          </cell>
          <cell r="EG13">
            <v>2.7990765000000004</v>
          </cell>
          <cell r="EH13">
            <v>23.325637500000003</v>
          </cell>
          <cell r="EI13">
            <v>23.325637500000003</v>
          </cell>
          <cell r="EJ13">
            <v>3.2464418075000001</v>
          </cell>
          <cell r="EK13">
            <v>3.5710859882500006</v>
          </cell>
          <cell r="EL13">
            <v>34.870649999999998</v>
          </cell>
          <cell r="EM13">
            <v>44.399999999999991</v>
          </cell>
          <cell r="EN13">
            <v>0.44399999999999995</v>
          </cell>
          <cell r="EO13">
            <v>3.6629999999999994</v>
          </cell>
          <cell r="EP13">
            <v>34.870649999999998</v>
          </cell>
          <cell r="EQ13">
            <v>12</v>
          </cell>
          <cell r="ER13">
            <v>0.43588312499999998</v>
          </cell>
          <cell r="ES13">
            <v>1.162355</v>
          </cell>
          <cell r="ET13">
            <v>1.162355</v>
          </cell>
          <cell r="EU13">
            <v>1.162355</v>
          </cell>
          <cell r="EV13">
            <v>2.3247100000000001</v>
          </cell>
          <cell r="EW13">
            <v>1</v>
          </cell>
        </row>
        <row r="14">
          <cell r="AG14">
            <v>7</v>
          </cell>
          <cell r="AH14" t="str">
            <v>Brick Masonry Reservoir Tank, 80 cum</v>
          </cell>
          <cell r="AI14">
            <v>243.27776000000006</v>
          </cell>
          <cell r="AJ14">
            <v>6.0819440000000018</v>
          </cell>
          <cell r="AK14">
            <v>19.506201800000003</v>
          </cell>
          <cell r="AL14">
            <v>9.7531009000000015</v>
          </cell>
          <cell r="AM14">
            <v>9.0726520000000015</v>
          </cell>
          <cell r="AN14">
            <v>10.887182400000002</v>
          </cell>
          <cell r="AO14">
            <v>1.8145304000000004</v>
          </cell>
          <cell r="AP14">
            <v>9.9799172000000027</v>
          </cell>
          <cell r="AQ14">
            <v>9.9799172000000027</v>
          </cell>
          <cell r="AR14">
            <v>723.07779840000012</v>
          </cell>
          <cell r="AS14" t="str">
            <v>M.S. reinforcement of plain hot rolled m.s. rods to BS4449 for slab, use 12mm bars at 100 c.c. spacing</v>
          </cell>
          <cell r="AT14">
            <v>831.53946816000007</v>
          </cell>
          <cell r="AW14">
            <v>18.076944960000002</v>
          </cell>
          <cell r="AX14">
            <v>4.3384667904000009</v>
          </cell>
          <cell r="AY14">
            <v>8.6769335808000019</v>
          </cell>
          <cell r="AZ14">
            <v>9.3641832000000012</v>
          </cell>
          <cell r="BA14" t="str">
            <v>C20 reinforced concrete cement (standard mix in accordance to BS CP 114) for floor, thickness = 230mm</v>
          </cell>
          <cell r="BB14">
            <v>56.18509920000001</v>
          </cell>
          <cell r="BC14">
            <v>4.6820916000000006</v>
          </cell>
          <cell r="BD14">
            <v>9.3641832000000012</v>
          </cell>
          <cell r="BE14">
            <v>10.300601520000003</v>
          </cell>
          <cell r="BF14">
            <v>20.601203040000005</v>
          </cell>
          <cell r="BG14">
            <v>28.952064000000007</v>
          </cell>
          <cell r="BH14" t="str">
            <v>Brick masonry works in (1:3) for walls, as per cross sectoin on drawing</v>
          </cell>
          <cell r="BI14">
            <v>43.428096000000011</v>
          </cell>
          <cell r="BJ14">
            <v>8.6856192000000014</v>
          </cell>
          <cell r="BL14">
            <v>14476.032000000003</v>
          </cell>
          <cell r="BM14">
            <v>40.532889600000004</v>
          </cell>
          <cell r="BN14">
            <v>40.532889600000004</v>
          </cell>
          <cell r="BO14">
            <v>4.343516437499999</v>
          </cell>
          <cell r="BP14">
            <v>26.061098624999993</v>
          </cell>
          <cell r="BQ14">
            <v>2.1717582187499995</v>
          </cell>
          <cell r="BR14">
            <v>4.343516437499999</v>
          </cell>
          <cell r="BS14">
            <v>4.7778680812499994</v>
          </cell>
          <cell r="BT14">
            <v>9.5557361624999988</v>
          </cell>
          <cell r="BU14">
            <v>167.25433962</v>
          </cell>
          <cell r="BV14" t="str">
            <v>M.S. reinforcement of plain hot rolled m.s. rods to BS4449 for slab, use 11 rings of 8mm bars and 8 rings of 10mm bars as per cross section on drawings</v>
          </cell>
          <cell r="BX14">
            <v>95.287098379999989</v>
          </cell>
          <cell r="BY14">
            <v>83.878128537500004</v>
          </cell>
          <cell r="BZ14">
            <v>4.1813584905000001</v>
          </cell>
          <cell r="CA14">
            <v>1.0035260377199999</v>
          </cell>
          <cell r="CB14">
            <v>2.0070520754399999</v>
          </cell>
          <cell r="CC14">
            <v>1</v>
          </cell>
          <cell r="CD14">
            <v>2</v>
          </cell>
          <cell r="CE14">
            <v>84.820499999999996</v>
          </cell>
          <cell r="CF14">
            <v>35.624609999999997</v>
          </cell>
          <cell r="CG14">
            <v>4.2410249999999996</v>
          </cell>
          <cell r="CH14">
            <v>2.1205124999999998</v>
          </cell>
          <cell r="CI14">
            <v>16.964099999999998</v>
          </cell>
          <cell r="CJ14">
            <v>33.928199999999997</v>
          </cell>
          <cell r="CK14">
            <v>84.820499999999996</v>
          </cell>
          <cell r="CL14">
            <v>4.2410249999999996</v>
          </cell>
          <cell r="CM14">
            <v>8.4820499999999992</v>
          </cell>
          <cell r="CN14">
            <v>8.4820499999999992</v>
          </cell>
          <cell r="CO14">
            <v>1</v>
          </cell>
          <cell r="CP14">
            <v>3.25</v>
          </cell>
          <cell r="CQ14">
            <v>0.25</v>
          </cell>
          <cell r="CR14">
            <v>1</v>
          </cell>
          <cell r="CS14">
            <v>1</v>
          </cell>
          <cell r="CT14">
            <v>28.273500000000002</v>
          </cell>
          <cell r="CU14">
            <v>28.273500000000002</v>
          </cell>
          <cell r="CV14">
            <v>56.547000000000004</v>
          </cell>
          <cell r="CW14">
            <v>141.36750000000001</v>
          </cell>
          <cell r="CX14">
            <v>28.273500000000002</v>
          </cell>
          <cell r="CY14">
            <v>7.0683750000000005</v>
          </cell>
          <cell r="CZ14">
            <v>14.136750000000001</v>
          </cell>
          <cell r="DA14">
            <v>429.97836159999997</v>
          </cell>
          <cell r="DB14" t="str">
            <v>M.S. reinforcement of plain hot rolled m.s. rods to BS4449 for slab, use 12mm bars at 150 c.c. spacing</v>
          </cell>
          <cell r="DC14">
            <v>429.97836159999997</v>
          </cell>
          <cell r="DF14">
            <v>10.74945904</v>
          </cell>
          <cell r="DG14">
            <v>2.5798701695999999</v>
          </cell>
          <cell r="DH14">
            <v>5.1597403391999999</v>
          </cell>
          <cell r="DI14">
            <v>2</v>
          </cell>
          <cell r="DJ14">
            <v>1</v>
          </cell>
          <cell r="DK14">
            <v>3.4320000000000004</v>
          </cell>
          <cell r="DL14">
            <v>0.5</v>
          </cell>
          <cell r="DM14">
            <v>4</v>
          </cell>
          <cell r="DN14">
            <v>2.5</v>
          </cell>
          <cell r="DO14">
            <v>0.5</v>
          </cell>
          <cell r="DP14">
            <v>2</v>
          </cell>
          <cell r="DQ14">
            <v>2</v>
          </cell>
          <cell r="DR14">
            <v>0.8</v>
          </cell>
          <cell r="DS14">
            <v>0.6</v>
          </cell>
          <cell r="DT14">
            <v>0.2</v>
          </cell>
          <cell r="DU14">
            <v>0.5</v>
          </cell>
          <cell r="DV14">
            <v>0.4</v>
          </cell>
          <cell r="DW14">
            <v>6.1736757999999998</v>
          </cell>
          <cell r="DX14" t="str">
            <v>C20 reinforced concrete cement (standard mix in accordance to BS CP 114) for slab, thickness = 170mm</v>
          </cell>
          <cell r="DY14">
            <v>37.042054800000003</v>
          </cell>
          <cell r="DZ14">
            <v>3.0868378999999999</v>
          </cell>
          <cell r="EA14">
            <v>6.1736757999999998</v>
          </cell>
          <cell r="EB14">
            <v>6.7910433800000005</v>
          </cell>
          <cell r="EC14">
            <v>13.582086760000001</v>
          </cell>
          <cell r="ED14">
            <v>113.09399999999999</v>
          </cell>
          <cell r="EE14" t="str">
            <v>Plastering outside tank in (1:3) cement-sand plaster in 2 layers of 12.5mm, total thickness = 25mm.</v>
          </cell>
          <cell r="EF14">
            <v>28.273499999999999</v>
          </cell>
          <cell r="EG14">
            <v>3.3928199999999995</v>
          </cell>
          <cell r="EH14">
            <v>28.273499999999999</v>
          </cell>
          <cell r="EI14">
            <v>28.273499999999999</v>
          </cell>
          <cell r="EJ14">
            <v>3.901240360000001</v>
          </cell>
          <cell r="EK14">
            <v>4.2913643960000014</v>
          </cell>
          <cell r="EL14">
            <v>36.441400000000002</v>
          </cell>
          <cell r="EM14">
            <v>46.4</v>
          </cell>
          <cell r="EN14">
            <v>0.46399999999999997</v>
          </cell>
          <cell r="EO14">
            <v>3.8279999999999998</v>
          </cell>
          <cell r="EP14">
            <v>36.441400000000002</v>
          </cell>
          <cell r="EQ14">
            <v>12</v>
          </cell>
          <cell r="ER14">
            <v>0.45551750000000002</v>
          </cell>
          <cell r="ES14">
            <v>1.2147133333333333</v>
          </cell>
          <cell r="ET14">
            <v>1.2147133333333333</v>
          </cell>
          <cell r="EU14">
            <v>1.2147133333333333</v>
          </cell>
          <cell r="EV14">
            <v>2.4294266666666666</v>
          </cell>
          <cell r="EW14">
            <v>1</v>
          </cell>
        </row>
        <row r="15">
          <cell r="AG15">
            <v>8</v>
          </cell>
          <cell r="AH15" t="str">
            <v>Brick Masonry Reservoir Tank, 100 cum</v>
          </cell>
          <cell r="AI15">
            <v>257.29670375000006</v>
          </cell>
          <cell r="AJ15">
            <v>6.4324175937500021</v>
          </cell>
          <cell r="AK15">
            <v>22.672519650000002</v>
          </cell>
          <cell r="AL15">
            <v>11.336259825000001</v>
          </cell>
          <cell r="AM15">
            <v>10.305690750000002</v>
          </cell>
          <cell r="AN15">
            <v>12.366828900000002</v>
          </cell>
          <cell r="AO15">
            <v>2.0611381500000006</v>
          </cell>
          <cell r="AP15">
            <v>11.336259825000003</v>
          </cell>
          <cell r="AQ15">
            <v>11.336259825000003</v>
          </cell>
          <cell r="AR15">
            <v>826.99233540000012</v>
          </cell>
          <cell r="AS15" t="str">
            <v>M.S. reinforcement of plain hot rolled m.s. rods to BS4449 for slab, use 12mm bars at 100 c.c. spacing</v>
          </cell>
          <cell r="AT15">
            <v>951.04118571000004</v>
          </cell>
          <cell r="AW15">
            <v>20.674808385000006</v>
          </cell>
          <cell r="AX15">
            <v>4.9619540124000006</v>
          </cell>
          <cell r="AY15">
            <v>9.9239080248000011</v>
          </cell>
          <cell r="AZ15">
            <v>11.175572100000002</v>
          </cell>
          <cell r="BA15" t="str">
            <v>C20 reinforced concrete cement (standard mix in accordance to BS CP 114) for floor, thickness = 240mm</v>
          </cell>
          <cell r="BB15">
            <v>67.053432600000008</v>
          </cell>
          <cell r="BC15">
            <v>5.5877860500000009</v>
          </cell>
          <cell r="BD15">
            <v>11.175572100000002</v>
          </cell>
          <cell r="BE15">
            <v>12.293129310000003</v>
          </cell>
          <cell r="BF15">
            <v>24.586258620000006</v>
          </cell>
          <cell r="BG15">
            <v>35.896035600000005</v>
          </cell>
          <cell r="BH15" t="str">
            <v>Brick masonry works in (1:3) for walls, as per cross sectoin on drawing</v>
          </cell>
          <cell r="BI15">
            <v>53.844053400000007</v>
          </cell>
          <cell r="BJ15">
            <v>10.768810680000001</v>
          </cell>
          <cell r="BL15">
            <v>17948.017800000001</v>
          </cell>
          <cell r="BM15">
            <v>50.254449840000007</v>
          </cell>
          <cell r="BN15">
            <v>50.254449840000007</v>
          </cell>
          <cell r="BO15">
            <v>5.0100641999999995</v>
          </cell>
          <cell r="BP15">
            <v>30.060385199999999</v>
          </cell>
          <cell r="BQ15">
            <v>2.5050320999999998</v>
          </cell>
          <cell r="BR15">
            <v>5.0100641999999995</v>
          </cell>
          <cell r="BS15">
            <v>5.5110706199999999</v>
          </cell>
          <cell r="BT15">
            <v>11.02214124</v>
          </cell>
          <cell r="BU15">
            <v>207.64628582249998</v>
          </cell>
          <cell r="BV15" t="str">
            <v>M.S. reinforcement of plain hot rolled m.s. rods to BS4449 for slab, use 8 rings of 8mm bars and 11 rings of 10mm bars as per cross section on drawings</v>
          </cell>
          <cell r="BX15">
            <v>141.68044052249999</v>
          </cell>
          <cell r="BY15">
            <v>65.965845299999998</v>
          </cell>
          <cell r="BZ15">
            <v>5.1911571455624994</v>
          </cell>
          <cell r="CA15">
            <v>1.245877714935</v>
          </cell>
          <cell r="CB15">
            <v>2.49175542987</v>
          </cell>
          <cell r="CC15">
            <v>1</v>
          </cell>
          <cell r="CD15">
            <v>2</v>
          </cell>
          <cell r="CE15">
            <v>98.525293750000003</v>
          </cell>
          <cell r="CF15">
            <v>41.380623374999999</v>
          </cell>
          <cell r="CG15">
            <v>4.9262646875000007</v>
          </cell>
          <cell r="CH15">
            <v>2.4631323437500003</v>
          </cell>
          <cell r="CI15">
            <v>19.705058750000003</v>
          </cell>
          <cell r="CJ15">
            <v>39.410117500000005</v>
          </cell>
          <cell r="CK15">
            <v>98.525293750000003</v>
          </cell>
          <cell r="CL15">
            <v>4.9262646875000007</v>
          </cell>
          <cell r="CM15">
            <v>9.8525293750000014</v>
          </cell>
          <cell r="CN15">
            <v>9.8525293750000014</v>
          </cell>
          <cell r="CO15">
            <v>1</v>
          </cell>
          <cell r="CP15">
            <v>3.25</v>
          </cell>
          <cell r="CQ15">
            <v>0.25</v>
          </cell>
          <cell r="CR15">
            <v>1</v>
          </cell>
          <cell r="CS15">
            <v>1</v>
          </cell>
          <cell r="CT15">
            <v>33.18209375</v>
          </cell>
          <cell r="CU15">
            <v>33.18209375</v>
          </cell>
          <cell r="CV15">
            <v>66.3641875</v>
          </cell>
          <cell r="CW15">
            <v>165.91046875000001</v>
          </cell>
          <cell r="CX15">
            <v>33.18209375</v>
          </cell>
          <cell r="CY15">
            <v>8.2955234375</v>
          </cell>
          <cell r="CZ15">
            <v>16.591046875</v>
          </cell>
          <cell r="DA15">
            <v>594.64222032000009</v>
          </cell>
          <cell r="DB15" t="str">
            <v>M.S. reinforcement of plain hot rolled m.s. rods to BS4449 for slab, use 12mm bars at 125 c.c. spacing</v>
          </cell>
          <cell r="DC15">
            <v>594.64222032000009</v>
          </cell>
          <cell r="DF15">
            <v>14.866055508000002</v>
          </cell>
          <cell r="DG15">
            <v>3.5678533219200008</v>
          </cell>
          <cell r="DH15">
            <v>7.1357066438400016</v>
          </cell>
          <cell r="DI15">
            <v>2</v>
          </cell>
          <cell r="DJ15">
            <v>1</v>
          </cell>
          <cell r="DK15">
            <v>3.4320000000000004</v>
          </cell>
          <cell r="DL15">
            <v>0.5</v>
          </cell>
          <cell r="DM15">
            <v>4</v>
          </cell>
          <cell r="DN15">
            <v>2.5</v>
          </cell>
          <cell r="DO15">
            <v>0.5</v>
          </cell>
          <cell r="DP15">
            <v>2</v>
          </cell>
          <cell r="DQ15">
            <v>2</v>
          </cell>
          <cell r="DR15">
            <v>0.8</v>
          </cell>
          <cell r="DS15">
            <v>0.6</v>
          </cell>
          <cell r="DT15">
            <v>0.2</v>
          </cell>
          <cell r="DU15">
            <v>0.5</v>
          </cell>
          <cell r="DV15">
            <v>0.4</v>
          </cell>
          <cell r="DW15">
            <v>7.533474075</v>
          </cell>
          <cell r="DX15" t="str">
            <v>C20 reinforced concrete cement (standard mix in accordance to BS CP 114) for slab, thickness = 180mm</v>
          </cell>
          <cell r="DY15">
            <v>45.200844449999998</v>
          </cell>
          <cell r="DZ15">
            <v>3.7667370375</v>
          </cell>
          <cell r="EA15">
            <v>7.533474075</v>
          </cell>
          <cell r="EB15">
            <v>8.2868214825000006</v>
          </cell>
          <cell r="EC15">
            <v>16.573642965000001</v>
          </cell>
          <cell r="ED15">
            <v>130.68640000000002</v>
          </cell>
          <cell r="EE15" t="str">
            <v>Plastering outside tank in (1:3) cement-sand plaster in 2 layers of 12.5mm, total thickness = 25mm.</v>
          </cell>
          <cell r="EF15">
            <v>32.671600000000005</v>
          </cell>
          <cell r="EG15">
            <v>3.9205920000000005</v>
          </cell>
          <cell r="EH15">
            <v>32.671600000000005</v>
          </cell>
          <cell r="EI15">
            <v>32.671600000000005</v>
          </cell>
          <cell r="EJ15">
            <v>4.5345039300000005</v>
          </cell>
          <cell r="EK15">
            <v>4.9879543230000012</v>
          </cell>
          <cell r="EL15">
            <v>38.012149999999998</v>
          </cell>
          <cell r="EM15">
            <v>48.4</v>
          </cell>
          <cell r="EN15">
            <v>0.48399999999999999</v>
          </cell>
          <cell r="EO15">
            <v>3.9929999999999999</v>
          </cell>
          <cell r="EP15">
            <v>38.012149999999998</v>
          </cell>
          <cell r="EQ15">
            <v>13</v>
          </cell>
          <cell r="ER15">
            <v>0.475151875</v>
          </cell>
          <cell r="ES15">
            <v>1.2670716666666666</v>
          </cell>
          <cell r="ET15">
            <v>1.2670716666666666</v>
          </cell>
          <cell r="EU15">
            <v>1.2670716666666666</v>
          </cell>
          <cell r="EV15">
            <v>2.5341433333333332</v>
          </cell>
          <cell r="EW15">
            <v>1</v>
          </cell>
        </row>
        <row r="16">
          <cell r="AG16">
            <v>11</v>
          </cell>
          <cell r="AH16" t="str">
            <v>Stone Masonry Reservoir Tank, 10 cum</v>
          </cell>
          <cell r="AI16">
            <v>156.14040375000002</v>
          </cell>
          <cell r="AJ16">
            <v>3.9035100937500005</v>
          </cell>
          <cell r="AK16">
            <v>4.2246891999999994</v>
          </cell>
          <cell r="AL16">
            <v>2.1123445999999997</v>
          </cell>
          <cell r="AM16">
            <v>2.6404307500000002</v>
          </cell>
          <cell r="AN16">
            <v>3.1685169000000002</v>
          </cell>
          <cell r="AO16">
            <v>0.52808615000000003</v>
          </cell>
          <cell r="AP16">
            <v>2.9044738250000006</v>
          </cell>
          <cell r="AQ16">
            <v>2.9044738250000006</v>
          </cell>
          <cell r="AR16">
            <v>56.62606108333334</v>
          </cell>
          <cell r="AS16" t="str">
            <v>M.S. reinforcement of plain hot rolled m.s. rods to BS4449 for slab, use 8mm bars at 150 c.c. spacing</v>
          </cell>
          <cell r="AV16">
            <v>65.119970245833329</v>
          </cell>
          <cell r="AW16">
            <v>1.4156515270833336</v>
          </cell>
          <cell r="AX16">
            <v>0.33975636650000007</v>
          </cell>
          <cell r="AY16">
            <v>0.67951273300000015</v>
          </cell>
          <cell r="AZ16">
            <v>1.2902140500000001</v>
          </cell>
          <cell r="BA16" t="str">
            <v>C20 reinforced concrete cement (standard mix in accordance to BS CP 114) for floor, thickness = 120mm</v>
          </cell>
          <cell r="BB16">
            <v>7.7412843000000002</v>
          </cell>
          <cell r="BC16">
            <v>0.64510702500000006</v>
          </cell>
          <cell r="BD16">
            <v>1.2902140500000001</v>
          </cell>
          <cell r="BE16">
            <v>1.4192354550000001</v>
          </cell>
          <cell r="BF16">
            <v>2.8384709100000003</v>
          </cell>
          <cell r="BG16">
            <v>4.45837753125</v>
          </cell>
          <cell r="BH16" t="str">
            <v>Stone masonry works in (1:3) for walls, as per cross sectoin on drawing</v>
          </cell>
          <cell r="BI16">
            <v>7.8021606796874998</v>
          </cell>
          <cell r="BJ16">
            <v>1.3375132593749999</v>
          </cell>
          <cell r="BK16">
            <v>4.9042152843750006</v>
          </cell>
          <cell r="BL16">
            <v>0</v>
          </cell>
          <cell r="BM16">
            <v>11.23511137875</v>
          </cell>
          <cell r="BN16">
            <v>11.23511137875</v>
          </cell>
          <cell r="BO16">
            <v>1.4021888906250002</v>
          </cell>
          <cell r="BP16">
            <v>8.4131333437500011</v>
          </cell>
          <cell r="BQ16">
            <v>0.70109444531250009</v>
          </cell>
          <cell r="BR16">
            <v>1.4021888906250002</v>
          </cell>
          <cell r="BS16">
            <v>1.5424077796875004</v>
          </cell>
          <cell r="BT16">
            <v>3.0848155593750008</v>
          </cell>
          <cell r="BU16">
            <v>32.821606625000008</v>
          </cell>
          <cell r="BV16" t="str">
            <v>M.S. reinforcement of plain hot rolled m.s. rods to BS4449 for slab, use 10 rings of 8mm bars as per cross section on drawings</v>
          </cell>
          <cell r="BY16">
            <v>32.821606625000008</v>
          </cell>
          <cell r="BZ16">
            <v>0.82054016562500021</v>
          </cell>
          <cell r="CA16">
            <v>0.19692963975000005</v>
          </cell>
          <cell r="CB16">
            <v>0.3938592795000001</v>
          </cell>
          <cell r="CC16">
            <v>1</v>
          </cell>
          <cell r="CD16">
            <v>2</v>
          </cell>
          <cell r="CE16">
            <v>22.579531250000002</v>
          </cell>
          <cell r="CF16">
            <v>9.4834031250000006</v>
          </cell>
          <cell r="CG16">
            <v>1.1289765625000001</v>
          </cell>
          <cell r="CH16">
            <v>0.56448828125000006</v>
          </cell>
          <cell r="CI16">
            <v>4.5159062500000005</v>
          </cell>
          <cell r="CJ16">
            <v>9.0318125000000009</v>
          </cell>
          <cell r="CK16">
            <v>22.579531250000002</v>
          </cell>
          <cell r="CL16">
            <v>1.1289765625000001</v>
          </cell>
          <cell r="CM16">
            <v>2.2579531250000002</v>
          </cell>
          <cell r="CN16">
            <v>2.2579531250000002</v>
          </cell>
          <cell r="CO16">
            <v>0</v>
          </cell>
          <cell r="CP16">
            <v>0</v>
          </cell>
          <cell r="CQ16">
            <v>0</v>
          </cell>
          <cell r="CR16">
            <v>0</v>
          </cell>
          <cell r="CS16">
            <v>0</v>
          </cell>
          <cell r="CT16">
            <v>4.9085937500000005</v>
          </cell>
          <cell r="CU16">
            <v>4.9085937500000005</v>
          </cell>
          <cell r="CV16">
            <v>9.8171875000000011</v>
          </cell>
          <cell r="CW16">
            <v>24.542968750000004</v>
          </cell>
          <cell r="CX16">
            <v>4.9085937500000005</v>
          </cell>
          <cell r="CY16">
            <v>1.2271484375000001</v>
          </cell>
          <cell r="CZ16">
            <v>2.4542968750000003</v>
          </cell>
          <cell r="DA16">
            <v>45.044397750000002</v>
          </cell>
          <cell r="DB16" t="str">
            <v>M.S. reinforcement of plain hot rolled m.s. rods to BS4449 for slab, use 8mm bars at 150 c.c. spacing</v>
          </cell>
          <cell r="DE16">
            <v>45.044397750000002</v>
          </cell>
          <cell r="DF16">
            <v>1.1261099437500002</v>
          </cell>
          <cell r="DG16">
            <v>0.27026638650000001</v>
          </cell>
          <cell r="DH16">
            <v>0.54053277300000002</v>
          </cell>
          <cell r="DI16">
            <v>1</v>
          </cell>
          <cell r="DJ16">
            <v>1</v>
          </cell>
          <cell r="DK16">
            <v>1.7160000000000002</v>
          </cell>
          <cell r="DL16">
            <v>0.25</v>
          </cell>
          <cell r="DM16">
            <v>2</v>
          </cell>
          <cell r="DN16">
            <v>1.25</v>
          </cell>
          <cell r="DO16">
            <v>0.25</v>
          </cell>
          <cell r="DP16">
            <v>1</v>
          </cell>
          <cell r="DQ16">
            <v>2</v>
          </cell>
          <cell r="DR16">
            <v>0.8</v>
          </cell>
          <cell r="DS16">
            <v>0.6</v>
          </cell>
          <cell r="DT16">
            <v>0.2</v>
          </cell>
          <cell r="DU16">
            <v>0.5</v>
          </cell>
          <cell r="DV16">
            <v>0.4</v>
          </cell>
          <cell r="DW16">
            <v>1.02632805</v>
          </cell>
          <cell r="DX16" t="str">
            <v>C20 reinforced concrete cement (standard mix in accordance to BS CP 114) for slab, thickness = 120mm</v>
          </cell>
          <cell r="DY16">
            <v>6.1579683000000003</v>
          </cell>
          <cell r="DZ16">
            <v>0.51316402500000002</v>
          </cell>
          <cell r="EA16">
            <v>1.02632805</v>
          </cell>
          <cell r="EB16">
            <v>1.1289608550000001</v>
          </cell>
          <cell r="EC16">
            <v>2.2579217100000002</v>
          </cell>
          <cell r="ED16">
            <v>35.341875000000002</v>
          </cell>
          <cell r="EE16" t="str">
            <v>Finishing exposed surfaces of tank</v>
          </cell>
          <cell r="EF16">
            <v>1.7670937500000001</v>
          </cell>
          <cell r="EG16">
            <v>0.176709375</v>
          </cell>
          <cell r="EH16">
            <v>5.6448828125000006</v>
          </cell>
          <cell r="EI16">
            <v>5.6448828125000006</v>
          </cell>
          <cell r="EJ16">
            <v>0.84493783999999994</v>
          </cell>
          <cell r="EK16">
            <v>0.92943162400000001</v>
          </cell>
          <cell r="EL16">
            <v>25.446149999999999</v>
          </cell>
          <cell r="EM16">
            <v>32.4</v>
          </cell>
          <cell r="EN16">
            <v>0.32400000000000001</v>
          </cell>
          <cell r="EO16">
            <v>2.673</v>
          </cell>
          <cell r="EP16">
            <v>25.446149999999999</v>
          </cell>
          <cell r="EQ16">
            <v>8</v>
          </cell>
          <cell r="ER16">
            <v>0.31807687499999998</v>
          </cell>
          <cell r="ES16">
            <v>0.84820499999999999</v>
          </cell>
          <cell r="ET16">
            <v>0.84820499999999999</v>
          </cell>
          <cell r="EU16">
            <v>0.84820499999999999</v>
          </cell>
          <cell r="EV16">
            <v>1.69641</v>
          </cell>
          <cell r="EW16">
            <v>1</v>
          </cell>
        </row>
        <row r="17">
          <cell r="AG17">
            <v>12</v>
          </cell>
          <cell r="AH17" t="str">
            <v>Stone Masonry Reservoir Tank, 20 cum</v>
          </cell>
          <cell r="AI17">
            <v>179.07335375</v>
          </cell>
          <cell r="AJ17">
            <v>4.4768338437499997</v>
          </cell>
          <cell r="AK17">
            <v>7.1496613124999993</v>
          </cell>
          <cell r="AL17">
            <v>3.5748306562499996</v>
          </cell>
          <cell r="AM17">
            <v>4.0855207499999997</v>
          </cell>
          <cell r="AN17">
            <v>4.9026248999999993</v>
          </cell>
          <cell r="AO17">
            <v>0.81710415000000003</v>
          </cell>
          <cell r="AP17">
            <v>4.4940728249999999</v>
          </cell>
          <cell r="AQ17">
            <v>4.4940728249999999</v>
          </cell>
          <cell r="AR17">
            <v>142.72389498333337</v>
          </cell>
          <cell r="AS17" t="str">
            <v>M.S. reinforcement of plain hot rolled m.s. rods to BS4449 for slab, use 10mm bars at 150 c.c. spacing</v>
          </cell>
          <cell r="AU17">
            <v>164.13247923083335</v>
          </cell>
          <cell r="AW17">
            <v>3.5680973745833344</v>
          </cell>
          <cell r="AX17">
            <v>0.85634336990000026</v>
          </cell>
          <cell r="AY17">
            <v>1.7126867398000005</v>
          </cell>
          <cell r="AZ17">
            <v>2.6023400625000006</v>
          </cell>
          <cell r="BA17" t="str">
            <v>C20 reinforced concrete cement (standard mix in accordance to BS CP 114) for floor, thickness = 150mm</v>
          </cell>
          <cell r="BB17">
            <v>15.614040375000004</v>
          </cell>
          <cell r="BC17">
            <v>1.3011700312500003</v>
          </cell>
          <cell r="BD17">
            <v>2.6023400625000006</v>
          </cell>
          <cell r="BE17">
            <v>2.8625740687500008</v>
          </cell>
          <cell r="BF17">
            <v>5.7251481375000015</v>
          </cell>
          <cell r="BG17">
            <v>8.2424320874999992</v>
          </cell>
          <cell r="BH17" t="str">
            <v>Stone masonry works in (1:3) for walls, as per cross sectoin on drawing</v>
          </cell>
          <cell r="BI17">
            <v>14.424256153124999</v>
          </cell>
          <cell r="BJ17">
            <v>2.4727296262499996</v>
          </cell>
          <cell r="BK17">
            <v>9.0666752962500006</v>
          </cell>
          <cell r="BL17">
            <v>0</v>
          </cell>
          <cell r="BM17">
            <v>20.770928860499996</v>
          </cell>
          <cell r="BN17">
            <v>20.770928860499996</v>
          </cell>
          <cell r="BO17">
            <v>1.9752573937500002</v>
          </cell>
          <cell r="BP17">
            <v>11.8515443625</v>
          </cell>
          <cell r="BQ17">
            <v>0.9876286968750001</v>
          </cell>
          <cell r="BR17">
            <v>1.9752573937500002</v>
          </cell>
          <cell r="BS17">
            <v>2.1727831331250003</v>
          </cell>
          <cell r="BT17">
            <v>4.3455662662500005</v>
          </cell>
          <cell r="BU17">
            <v>54.276637950000016</v>
          </cell>
          <cell r="BV17" t="str">
            <v>M.S. reinforcement of plain hot rolled m.s. rods to BS4449 for slab, use 12 rings of 8mm bars as per cross section on drawings</v>
          </cell>
          <cell r="BY17">
            <v>54.276637950000016</v>
          </cell>
          <cell r="BZ17">
            <v>1.3569159487500004</v>
          </cell>
          <cell r="CA17">
            <v>0.32565982770000013</v>
          </cell>
          <cell r="CB17">
            <v>0.65131965540000025</v>
          </cell>
          <cell r="CC17">
            <v>1</v>
          </cell>
          <cell r="CD17">
            <v>2</v>
          </cell>
          <cell r="CE17">
            <v>34.909918750000003</v>
          </cell>
          <cell r="CF17">
            <v>14.662165875000001</v>
          </cell>
          <cell r="CG17">
            <v>1.7454959375000003</v>
          </cell>
          <cell r="CH17">
            <v>0.87274796875000016</v>
          </cell>
          <cell r="CI17">
            <v>6.9819837500000013</v>
          </cell>
          <cell r="CJ17">
            <v>13.963967500000003</v>
          </cell>
          <cell r="CK17">
            <v>34.909918750000003</v>
          </cell>
          <cell r="CL17">
            <v>1.7454959375000003</v>
          </cell>
          <cell r="CM17">
            <v>3.4909918750000006</v>
          </cell>
          <cell r="CN17">
            <v>3.4909918750000006</v>
          </cell>
          <cell r="CO17">
            <v>0</v>
          </cell>
          <cell r="CP17">
            <v>0</v>
          </cell>
          <cell r="CQ17">
            <v>0</v>
          </cell>
          <cell r="CR17">
            <v>0</v>
          </cell>
          <cell r="CS17">
            <v>0</v>
          </cell>
          <cell r="CT17">
            <v>9.6208437500000006</v>
          </cell>
          <cell r="CU17">
            <v>9.6208437500000006</v>
          </cell>
          <cell r="CV17">
            <v>19.241687500000001</v>
          </cell>
          <cell r="CW17">
            <v>48.104218750000001</v>
          </cell>
          <cell r="CX17">
            <v>9.6208437500000006</v>
          </cell>
          <cell r="CY17">
            <v>2.4052109375000001</v>
          </cell>
          <cell r="CZ17">
            <v>4.8104218750000003</v>
          </cell>
          <cell r="DA17">
            <v>119.46422898333333</v>
          </cell>
          <cell r="DB17" t="str">
            <v>M.S. reinforcement of plain hot rolled m.s. rods to BS4449 for slab, use 10mm bars at 150 c.c. spacing</v>
          </cell>
          <cell r="DD17">
            <v>119.46422898333333</v>
          </cell>
          <cell r="DF17">
            <v>2.9866057245833333</v>
          </cell>
          <cell r="DG17">
            <v>0.71678537389999997</v>
          </cell>
          <cell r="DH17">
            <v>1.4335707477999999</v>
          </cell>
          <cell r="DI17">
            <v>1</v>
          </cell>
          <cell r="DJ17">
            <v>1</v>
          </cell>
          <cell r="DK17">
            <v>1.7160000000000002</v>
          </cell>
          <cell r="DL17">
            <v>0.25</v>
          </cell>
          <cell r="DM17">
            <v>2</v>
          </cell>
          <cell r="DN17">
            <v>1.25</v>
          </cell>
          <cell r="DO17">
            <v>0.25</v>
          </cell>
          <cell r="DP17">
            <v>1</v>
          </cell>
          <cell r="DQ17">
            <v>2</v>
          </cell>
          <cell r="DR17">
            <v>0.8</v>
          </cell>
          <cell r="DS17">
            <v>0.6</v>
          </cell>
          <cell r="DT17">
            <v>0.2</v>
          </cell>
          <cell r="DU17">
            <v>0.5</v>
          </cell>
          <cell r="DV17">
            <v>0.4</v>
          </cell>
          <cell r="DW17">
            <v>2.1782375624999997</v>
          </cell>
          <cell r="DX17" t="str">
            <v>C20 reinforced concrete cement (standard mix in accordance to BS CP 114) for slab, thickness = 150mm</v>
          </cell>
          <cell r="DY17">
            <v>13.069425374999998</v>
          </cell>
          <cell r="DZ17">
            <v>1.0891187812499998</v>
          </cell>
          <cell r="EA17">
            <v>2.1782375624999997</v>
          </cell>
          <cell r="EB17">
            <v>2.3960613187499997</v>
          </cell>
          <cell r="EC17">
            <v>4.7921226374999994</v>
          </cell>
          <cell r="ED17">
            <v>50.578150000000001</v>
          </cell>
          <cell r="EE17" t="str">
            <v>Finishing exposed surfaces of tank</v>
          </cell>
          <cell r="EF17">
            <v>2.5289075000000003</v>
          </cell>
          <cell r="EG17">
            <v>0.25289075</v>
          </cell>
          <cell r="EH17">
            <v>12.6445375</v>
          </cell>
          <cell r="EI17">
            <v>12.6445375</v>
          </cell>
          <cell r="EJ17">
            <v>1.4299322624999999</v>
          </cell>
          <cell r="EK17">
            <v>1.5729254887500002</v>
          </cell>
          <cell r="EL17">
            <v>28.58765</v>
          </cell>
          <cell r="EM17">
            <v>36.4</v>
          </cell>
          <cell r="EN17">
            <v>0.36399999999999999</v>
          </cell>
          <cell r="EO17">
            <v>3.0030000000000001</v>
          </cell>
          <cell r="EP17">
            <v>28.58765</v>
          </cell>
          <cell r="EQ17">
            <v>10</v>
          </cell>
          <cell r="ER17">
            <v>0.357345625</v>
          </cell>
          <cell r="ES17">
            <v>0.95292166666666667</v>
          </cell>
          <cell r="ET17">
            <v>0.95292166666666667</v>
          </cell>
          <cell r="EU17">
            <v>0.95292166666666667</v>
          </cell>
          <cell r="EV17">
            <v>1.9058433333333333</v>
          </cell>
          <cell r="EW17">
            <v>1</v>
          </cell>
        </row>
        <row r="18">
          <cell r="AG18">
            <v>13</v>
          </cell>
          <cell r="AH18" t="str">
            <v>Stone Masonry Reservoir Tank, 30 cum</v>
          </cell>
          <cell r="AI18">
            <v>191.12886</v>
          </cell>
          <cell r="AJ18">
            <v>4.7782214999999999</v>
          </cell>
          <cell r="AK18">
            <v>9.1128631999999996</v>
          </cell>
          <cell r="AL18">
            <v>4.5564315999999998</v>
          </cell>
          <cell r="AM18">
            <v>4.925872</v>
          </cell>
          <cell r="AN18">
            <v>5.9110464</v>
          </cell>
          <cell r="AO18">
            <v>0.98517440000000001</v>
          </cell>
          <cell r="AP18">
            <v>5.4184592</v>
          </cell>
          <cell r="AQ18">
            <v>5.4184592</v>
          </cell>
          <cell r="AR18">
            <v>209.64712288000004</v>
          </cell>
          <cell r="AS18" t="str">
            <v>M.S. reinforcement of plain hot rolled m.s. rods to BS4449 for slab, use 10mm bars at 125 c.c. spacing</v>
          </cell>
          <cell r="AU18">
            <v>241.09419131200002</v>
          </cell>
          <cell r="AW18">
            <v>5.2411780720000012</v>
          </cell>
          <cell r="AX18">
            <v>1.2578827372800003</v>
          </cell>
          <cell r="AY18">
            <v>2.5157654745600007</v>
          </cell>
          <cell r="AZ18">
            <v>3.610211800000001</v>
          </cell>
          <cell r="BA18" t="str">
            <v>C20 reinforced concrete cement (standard mix in accordance to BS CP 114) for floor, thickness = 170mm</v>
          </cell>
          <cell r="BB18">
            <v>21.661270800000004</v>
          </cell>
          <cell r="BC18">
            <v>1.8051059000000005</v>
          </cell>
          <cell r="BD18">
            <v>3.610211800000001</v>
          </cell>
          <cell r="BE18">
            <v>3.9712329800000012</v>
          </cell>
          <cell r="BF18">
            <v>7.9424659600000025</v>
          </cell>
          <cell r="BG18">
            <v>12.315936600000002</v>
          </cell>
          <cell r="BH18" t="str">
            <v>Stone masonry works in (1:3) for walls, as per cross sectoin on drawing</v>
          </cell>
          <cell r="BI18">
            <v>21.552889050000005</v>
          </cell>
          <cell r="BJ18">
            <v>3.6947809800000004</v>
          </cell>
          <cell r="BK18">
            <v>13.547530260000004</v>
          </cell>
          <cell r="BL18">
            <v>0</v>
          </cell>
          <cell r="BM18">
            <v>31.036160232000007</v>
          </cell>
          <cell r="BN18">
            <v>31.036160232000007</v>
          </cell>
          <cell r="BO18">
            <v>2.6368572937500003</v>
          </cell>
          <cell r="BP18">
            <v>15.821143762500002</v>
          </cell>
          <cell r="BQ18">
            <v>1.3184286468750002</v>
          </cell>
          <cell r="BR18">
            <v>2.6368572937500003</v>
          </cell>
          <cell r="BS18">
            <v>2.9005430231250005</v>
          </cell>
          <cell r="BT18">
            <v>5.8010860462500009</v>
          </cell>
          <cell r="BU18">
            <v>88.715598727500009</v>
          </cell>
          <cell r="BV18" t="str">
            <v>M.S. reinforcement of plain hot rolled m.s. rods to BS4449 for slab, use 11 rings of 8mm bars and 4 rings of 10mm bars as per cross section on drawings</v>
          </cell>
          <cell r="BX18">
            <v>32.13710519</v>
          </cell>
          <cell r="BY18">
            <v>56.578493537500002</v>
          </cell>
          <cell r="BZ18">
            <v>2.2178899681875004</v>
          </cell>
          <cell r="CA18">
            <v>0.53229359236500007</v>
          </cell>
          <cell r="CB18">
            <v>1.0645871847300001</v>
          </cell>
          <cell r="CC18">
            <v>1</v>
          </cell>
          <cell r="CD18">
            <v>2</v>
          </cell>
          <cell r="CE18">
            <v>46.494200000000006</v>
          </cell>
          <cell r="CF18">
            <v>19.527564000000002</v>
          </cell>
          <cell r="CG18">
            <v>2.3247100000000005</v>
          </cell>
          <cell r="CH18">
            <v>1.1623550000000002</v>
          </cell>
          <cell r="CI18">
            <v>9.298840000000002</v>
          </cell>
          <cell r="CJ18">
            <v>18.597680000000004</v>
          </cell>
          <cell r="CK18">
            <v>46.494200000000006</v>
          </cell>
          <cell r="CL18">
            <v>2.3247100000000005</v>
          </cell>
          <cell r="CM18">
            <v>4.649420000000001</v>
          </cell>
          <cell r="CN18">
            <v>4.649420000000001</v>
          </cell>
          <cell r="CO18">
            <v>1</v>
          </cell>
          <cell r="CP18">
            <v>3.25</v>
          </cell>
          <cell r="CQ18">
            <v>0.25</v>
          </cell>
          <cell r="CR18">
            <v>1</v>
          </cell>
          <cell r="CS18">
            <v>1</v>
          </cell>
          <cell r="CT18">
            <v>12.566000000000001</v>
          </cell>
          <cell r="CU18">
            <v>12.566000000000001</v>
          </cell>
          <cell r="CV18">
            <v>25.132000000000001</v>
          </cell>
          <cell r="CW18">
            <v>62.830000000000005</v>
          </cell>
          <cell r="CX18">
            <v>12.566000000000001</v>
          </cell>
          <cell r="CY18">
            <v>3.1415000000000002</v>
          </cell>
          <cell r="CZ18">
            <v>6.2830000000000004</v>
          </cell>
          <cell r="DA18">
            <v>127.59588205714287</v>
          </cell>
          <cell r="DB18" t="str">
            <v>M.S. reinforcement of plain hot rolled m.s. rods to BS4449 for slab, use 10mm bars at 175 c.c. spacing</v>
          </cell>
          <cell r="DD18">
            <v>127.59588205714287</v>
          </cell>
          <cell r="DF18">
            <v>3.1898970514285718</v>
          </cell>
          <cell r="DG18">
            <v>0.76557529234285726</v>
          </cell>
          <cell r="DH18">
            <v>1.5311505846857145</v>
          </cell>
          <cell r="DI18">
            <v>1</v>
          </cell>
          <cell r="DJ18">
            <v>1</v>
          </cell>
          <cell r="DK18">
            <v>1.7160000000000002</v>
          </cell>
          <cell r="DL18">
            <v>0.25</v>
          </cell>
          <cell r="DM18">
            <v>2</v>
          </cell>
          <cell r="DN18">
            <v>1.25</v>
          </cell>
          <cell r="DO18">
            <v>0.25</v>
          </cell>
          <cell r="DP18">
            <v>1</v>
          </cell>
          <cell r="DQ18">
            <v>2</v>
          </cell>
          <cell r="DR18">
            <v>0.8</v>
          </cell>
          <cell r="DS18">
            <v>0.6</v>
          </cell>
          <cell r="DT18">
            <v>0.2</v>
          </cell>
          <cell r="DU18">
            <v>0.5</v>
          </cell>
          <cell r="DV18">
            <v>0.4</v>
          </cell>
          <cell r="DW18">
            <v>2.1714047999999999</v>
          </cell>
          <cell r="DX18" t="str">
            <v>C20 reinforced concrete cement (standard mix in accordance to BS CP 114) for slab, thickness = 120mm</v>
          </cell>
          <cell r="DY18">
            <v>13.0284288</v>
          </cell>
          <cell r="DZ18">
            <v>1.0857024</v>
          </cell>
          <cell r="EA18">
            <v>2.1714047999999999</v>
          </cell>
          <cell r="EB18">
            <v>2.3885452800000002</v>
          </cell>
          <cell r="EC18">
            <v>4.7770905600000004</v>
          </cell>
          <cell r="ED18">
            <v>67.856400000000008</v>
          </cell>
          <cell r="EE18" t="str">
            <v>Finishing exposed surfaces of tank</v>
          </cell>
          <cell r="EF18">
            <v>3.3928200000000004</v>
          </cell>
          <cell r="EG18">
            <v>0.33928200000000003</v>
          </cell>
          <cell r="EH18">
            <v>16.964100000000002</v>
          </cell>
          <cell r="EI18">
            <v>16.964100000000002</v>
          </cell>
          <cell r="EJ18">
            <v>1.82257264</v>
          </cell>
          <cell r="EK18">
            <v>2.0048299040000002</v>
          </cell>
          <cell r="EL18">
            <v>30.1584</v>
          </cell>
          <cell r="EM18">
            <v>38.4</v>
          </cell>
          <cell r="EN18">
            <v>0.38400000000000001</v>
          </cell>
          <cell r="EO18">
            <v>3.1680000000000001</v>
          </cell>
          <cell r="EP18">
            <v>30.1584</v>
          </cell>
          <cell r="EQ18">
            <v>10</v>
          </cell>
          <cell r="ER18">
            <v>0.37697999999999998</v>
          </cell>
          <cell r="ES18">
            <v>1.00528</v>
          </cell>
          <cell r="ET18">
            <v>1.00528</v>
          </cell>
          <cell r="EU18">
            <v>1.00528</v>
          </cell>
          <cell r="EV18">
            <v>2.0105599999999999</v>
          </cell>
          <cell r="EW18">
            <v>1</v>
          </cell>
        </row>
        <row r="19">
          <cell r="AG19">
            <v>14</v>
          </cell>
          <cell r="AH19" t="str">
            <v>Stone Masonry Reservoir Tank, 40 cum</v>
          </cell>
          <cell r="AI19">
            <v>203.57705375000003</v>
          </cell>
          <cell r="AJ19">
            <v>5.0894263437500014</v>
          </cell>
          <cell r="AK19">
            <v>11.105045425</v>
          </cell>
          <cell r="AL19">
            <v>5.5525227125000001</v>
          </cell>
          <cell r="AM19">
            <v>5.8447607499999998</v>
          </cell>
          <cell r="AN19">
            <v>7.0137128999999998</v>
          </cell>
          <cell r="AO19">
            <v>1.16895215</v>
          </cell>
          <cell r="AP19">
            <v>6.4292368250000003</v>
          </cell>
          <cell r="AQ19">
            <v>6.4292368250000003</v>
          </cell>
          <cell r="AR19">
            <v>314.87772847500003</v>
          </cell>
          <cell r="AS19" t="str">
            <v>M.S. reinforcement of plain hot rolled m.s. rods to BS4449 for slab, use 10mm bars at 100 c.c. spacing</v>
          </cell>
          <cell r="AU19">
            <v>362.10938774624998</v>
          </cell>
          <cell r="AW19">
            <v>7.871943211875001</v>
          </cell>
          <cell r="AX19">
            <v>1.8892663708500002</v>
          </cell>
          <cell r="AY19">
            <v>3.7785327417000003</v>
          </cell>
          <cell r="AZ19">
            <v>4.5930300750000006</v>
          </cell>
          <cell r="BA19" t="str">
            <v>C20 reinforced concrete cement (standard mix in accordance to BS CP 114) for floor, thickness = 180mm</v>
          </cell>
          <cell r="BB19">
            <v>27.558180450000002</v>
          </cell>
          <cell r="BC19">
            <v>2.2965150375000003</v>
          </cell>
          <cell r="BD19">
            <v>4.5930300750000006</v>
          </cell>
          <cell r="BE19">
            <v>5.0523330825000015</v>
          </cell>
          <cell r="BF19">
            <v>10.104666165000003</v>
          </cell>
          <cell r="BG19">
            <v>15.274051537500005</v>
          </cell>
          <cell r="BH19" t="str">
            <v>Stone masonry works in (1:3) for walls, as per cross sectoin on drawing</v>
          </cell>
          <cell r="BI19">
            <v>26.729590190625011</v>
          </cell>
          <cell r="BJ19">
            <v>4.5822154612500015</v>
          </cell>
          <cell r="BK19">
            <v>16.801456691250007</v>
          </cell>
          <cell r="BL19">
            <v>0</v>
          </cell>
          <cell r="BM19">
            <v>38.490609874500016</v>
          </cell>
          <cell r="BN19">
            <v>38.490609874500016</v>
          </cell>
          <cell r="BO19">
            <v>2.9549341687500004</v>
          </cell>
          <cell r="BP19">
            <v>17.729605012500002</v>
          </cell>
          <cell r="BQ19">
            <v>1.4774670843750002</v>
          </cell>
          <cell r="BR19">
            <v>2.9549341687500004</v>
          </cell>
          <cell r="BS19">
            <v>3.2504275856250007</v>
          </cell>
          <cell r="BT19">
            <v>6.5008551712500013</v>
          </cell>
          <cell r="BU19">
            <v>99.417118477499997</v>
          </cell>
          <cell r="BV19" t="str">
            <v>M.S. reinforcement of plain hot rolled m.s. rods to BS4449 for slab, use 11 rings of 8mm bars and 4 rings of 10mm bars as per cross section on drawings</v>
          </cell>
          <cell r="BX19">
            <v>36.013716189999997</v>
          </cell>
          <cell r="BY19">
            <v>63.403402287500001</v>
          </cell>
          <cell r="BZ19">
            <v>2.4854279619374999</v>
          </cell>
          <cell r="CA19">
            <v>0.59650271086499995</v>
          </cell>
          <cell r="CB19">
            <v>1.1930054217299999</v>
          </cell>
          <cell r="CC19">
            <v>1</v>
          </cell>
          <cell r="CD19">
            <v>2</v>
          </cell>
          <cell r="CE19">
            <v>54.073068750000004</v>
          </cell>
          <cell r="CF19">
            <v>22.710688875000002</v>
          </cell>
          <cell r="CG19">
            <v>2.7036534375000003</v>
          </cell>
          <cell r="CH19">
            <v>1.3518267187500002</v>
          </cell>
          <cell r="CI19">
            <v>10.814613750000001</v>
          </cell>
          <cell r="CJ19">
            <v>21.629227500000002</v>
          </cell>
          <cell r="CK19">
            <v>54.073068750000004</v>
          </cell>
          <cell r="CL19">
            <v>2.7036534375000003</v>
          </cell>
          <cell r="CM19">
            <v>5.4073068750000006</v>
          </cell>
          <cell r="CN19">
            <v>5.4073068750000006</v>
          </cell>
          <cell r="CO19">
            <v>1</v>
          </cell>
          <cell r="CP19">
            <v>3.25</v>
          </cell>
          <cell r="CQ19">
            <v>0.25</v>
          </cell>
          <cell r="CR19">
            <v>1</v>
          </cell>
          <cell r="CS19">
            <v>1</v>
          </cell>
          <cell r="CT19">
            <v>15.90384375</v>
          </cell>
          <cell r="CU19">
            <v>15.90384375</v>
          </cell>
          <cell r="CV19">
            <v>31.8076875</v>
          </cell>
          <cell r="CW19">
            <v>79.519218749999993</v>
          </cell>
          <cell r="CX19">
            <v>15.90384375</v>
          </cell>
          <cell r="CY19">
            <v>3.9759609375</v>
          </cell>
          <cell r="CZ19">
            <v>7.951921875</v>
          </cell>
          <cell r="DA19">
            <v>181.49000498333336</v>
          </cell>
          <cell r="DB19" t="str">
            <v>M.S. reinforcement of plain hot rolled m.s. rods to BS4449 for slab, use 10mm bars at 150 c.c. spacing</v>
          </cell>
          <cell r="DD19">
            <v>181.49000498333336</v>
          </cell>
          <cell r="DF19">
            <v>4.5372501245833341</v>
          </cell>
          <cell r="DG19">
            <v>1.0889400299000003</v>
          </cell>
          <cell r="DH19">
            <v>2.1778800598000005</v>
          </cell>
          <cell r="DI19">
            <v>2</v>
          </cell>
          <cell r="DJ19">
            <v>1</v>
          </cell>
          <cell r="DK19">
            <v>3.4320000000000004</v>
          </cell>
          <cell r="DL19">
            <v>0.5</v>
          </cell>
          <cell r="DM19">
            <v>4</v>
          </cell>
          <cell r="DN19">
            <v>2.5</v>
          </cell>
          <cell r="DO19">
            <v>0.5</v>
          </cell>
          <cell r="DP19">
            <v>2</v>
          </cell>
          <cell r="DQ19">
            <v>2</v>
          </cell>
          <cell r="DR19">
            <v>0.8</v>
          </cell>
          <cell r="DS19">
            <v>0.6</v>
          </cell>
          <cell r="DT19">
            <v>0.2</v>
          </cell>
          <cell r="DU19">
            <v>0.5</v>
          </cell>
          <cell r="DV19">
            <v>0.4</v>
          </cell>
          <cell r="DW19">
            <v>2.8679538875000001</v>
          </cell>
          <cell r="DX19" t="str">
            <v>C20 reinforced concrete cement (standard mix in accordance to BS CP 114) for slab, thickness = 130mm</v>
          </cell>
          <cell r="DY19">
            <v>17.207723325</v>
          </cell>
          <cell r="DZ19">
            <v>1.4339769437500001</v>
          </cell>
          <cell r="EA19">
            <v>2.8679538875000001</v>
          </cell>
          <cell r="EB19">
            <v>3.1547492762500005</v>
          </cell>
          <cell r="EC19">
            <v>6.3094985525000009</v>
          </cell>
          <cell r="ED19">
            <v>76.338450000000009</v>
          </cell>
          <cell r="EE19" t="str">
            <v>Finishing exposed surfaces of tank</v>
          </cell>
          <cell r="EF19">
            <v>3.8169225000000004</v>
          </cell>
          <cell r="EG19">
            <v>0.38169225000000007</v>
          </cell>
          <cell r="EH19">
            <v>19.084612500000002</v>
          </cell>
          <cell r="EI19">
            <v>19.084612500000002</v>
          </cell>
          <cell r="EJ19">
            <v>2.2210090849999999</v>
          </cell>
          <cell r="EK19">
            <v>2.4431099935000002</v>
          </cell>
          <cell r="EL19">
            <v>31.729150000000001</v>
          </cell>
          <cell r="EM19">
            <v>40.4</v>
          </cell>
          <cell r="EN19">
            <v>0.40399999999999997</v>
          </cell>
          <cell r="EO19">
            <v>3.3330000000000002</v>
          </cell>
          <cell r="EP19">
            <v>31.729150000000001</v>
          </cell>
          <cell r="EQ19">
            <v>11</v>
          </cell>
          <cell r="ER19">
            <v>0.39661437500000007</v>
          </cell>
          <cell r="ES19">
            <v>1.0576383333333335</v>
          </cell>
          <cell r="ET19">
            <v>1.0576383333333335</v>
          </cell>
          <cell r="EU19">
            <v>1.0576383333333335</v>
          </cell>
          <cell r="EV19">
            <v>2.1152766666666669</v>
          </cell>
          <cell r="EW19">
            <v>1</v>
          </cell>
        </row>
        <row r="20">
          <cell r="AG20">
            <v>15</v>
          </cell>
          <cell r="AH20" t="str">
            <v>Stone Masonry Reservoir Tank, 50 cum</v>
          </cell>
          <cell r="AI20">
            <v>216.41793500000006</v>
          </cell>
          <cell r="AJ20">
            <v>5.4104483750000014</v>
          </cell>
          <cell r="AK20">
            <v>13.684374</v>
          </cell>
          <cell r="AL20">
            <v>6.842187</v>
          </cell>
          <cell r="AM20">
            <v>6.842187</v>
          </cell>
          <cell r="AN20">
            <v>8.2106244000000004</v>
          </cell>
          <cell r="AO20">
            <v>1.3684374000000001</v>
          </cell>
          <cell r="AP20">
            <v>7.5264057000000006</v>
          </cell>
          <cell r="AQ20">
            <v>7.5264057000000006</v>
          </cell>
          <cell r="AR20">
            <v>372.54231710000005</v>
          </cell>
          <cell r="AS20" t="str">
            <v>M.S. reinforcement of plain hot rolled m.s. rods to BS4449 for slab, use 10mm bars at 100 c.c. spacing</v>
          </cell>
          <cell r="AU20">
            <v>428.42366466500005</v>
          </cell>
          <cell r="AW20">
            <v>9.3135579275000016</v>
          </cell>
          <cell r="AX20">
            <v>2.2352539026000002</v>
          </cell>
          <cell r="AY20">
            <v>4.4705078052000005</v>
          </cell>
          <cell r="AZ20">
            <v>6.0379630000000013</v>
          </cell>
          <cell r="BA20" t="str">
            <v>C20 reinforced concrete cement (standard mix in accordance to BS CP 114) for floor, thickness = 200mm</v>
          </cell>
          <cell r="BB20">
            <v>36.227778000000008</v>
          </cell>
          <cell r="BC20">
            <v>3.0189815000000007</v>
          </cell>
          <cell r="BD20">
            <v>6.0379630000000013</v>
          </cell>
          <cell r="BE20">
            <v>6.6417593000000021</v>
          </cell>
          <cell r="BF20">
            <v>13.283518600000004</v>
          </cell>
          <cell r="BG20">
            <v>18.893766375000002</v>
          </cell>
          <cell r="BH20" t="str">
            <v>Stone masonry works in (1:3) for walls, as per cross sectoin on drawing</v>
          </cell>
          <cell r="BI20">
            <v>33.064091156250001</v>
          </cell>
          <cell r="BJ20">
            <v>5.6681299125000004</v>
          </cell>
          <cell r="BK20">
            <v>20.783143012500005</v>
          </cell>
          <cell r="BL20">
            <v>0</v>
          </cell>
          <cell r="BM20">
            <v>47.612291265000003</v>
          </cell>
          <cell r="BN20">
            <v>47.612291265000003</v>
          </cell>
          <cell r="BO20">
            <v>3.3336223593749996</v>
          </cell>
          <cell r="BP20">
            <v>20.001734156249999</v>
          </cell>
          <cell r="BQ20">
            <v>1.6668111796874998</v>
          </cell>
          <cell r="BR20">
            <v>3.3336223593749996</v>
          </cell>
          <cell r="BS20">
            <v>3.6669845953125</v>
          </cell>
          <cell r="BT20">
            <v>7.333969190625</v>
          </cell>
          <cell r="BU20">
            <v>110.11863822749999</v>
          </cell>
          <cell r="BV20" t="str">
            <v>M.S. reinforcement of plain hot rolled m.s. rods to BS4449 for slab, use 11 rings of 8mm bars and 4 rings of 10mm bars as per cross section on drawings</v>
          </cell>
          <cell r="BX20">
            <v>39.890327189999994</v>
          </cell>
          <cell r="BY20">
            <v>70.228311037499992</v>
          </cell>
          <cell r="BZ20">
            <v>2.7529659556874999</v>
          </cell>
          <cell r="CA20">
            <v>0.66071182936499995</v>
          </cell>
          <cell r="CB20">
            <v>1.3214236587299999</v>
          </cell>
          <cell r="CC20">
            <v>1</v>
          </cell>
          <cell r="CD20">
            <v>2</v>
          </cell>
          <cell r="CE20">
            <v>62.830000000000013</v>
          </cell>
          <cell r="CF20">
            <v>26.388600000000004</v>
          </cell>
          <cell r="CG20">
            <v>3.1415000000000006</v>
          </cell>
          <cell r="CH20">
            <v>1.5707500000000003</v>
          </cell>
          <cell r="CI20">
            <v>12.566000000000003</v>
          </cell>
          <cell r="CJ20">
            <v>25.132000000000005</v>
          </cell>
          <cell r="CK20">
            <v>62.830000000000013</v>
          </cell>
          <cell r="CL20">
            <v>3.1415000000000006</v>
          </cell>
          <cell r="CM20">
            <v>6.2830000000000013</v>
          </cell>
          <cell r="CN20">
            <v>6.2830000000000013</v>
          </cell>
          <cell r="CO20">
            <v>1</v>
          </cell>
          <cell r="CP20">
            <v>3.25</v>
          </cell>
          <cell r="CQ20">
            <v>0.25</v>
          </cell>
          <cell r="CR20">
            <v>1</v>
          </cell>
          <cell r="CS20">
            <v>1</v>
          </cell>
          <cell r="CT20">
            <v>19.634375000000002</v>
          </cell>
          <cell r="CU20">
            <v>19.634375000000002</v>
          </cell>
          <cell r="CV20">
            <v>39.268750000000004</v>
          </cell>
          <cell r="CW20">
            <v>98.171875000000014</v>
          </cell>
          <cell r="CX20">
            <v>19.634375000000002</v>
          </cell>
          <cell r="CY20">
            <v>4.9085937500000005</v>
          </cell>
          <cell r="CZ20">
            <v>9.8171875000000011</v>
          </cell>
          <cell r="DA20">
            <v>217.34865673333337</v>
          </cell>
          <cell r="DB20" t="str">
            <v>M.S. reinforcement of plain hot rolled m.s. rods to BS4449 for slab, use 10mm bars at 150 c.c. spacing</v>
          </cell>
          <cell r="DD20">
            <v>217.34865673333337</v>
          </cell>
          <cell r="DF20">
            <v>5.4337164183333346</v>
          </cell>
          <cell r="DG20">
            <v>1.3040919404000002</v>
          </cell>
          <cell r="DH20">
            <v>2.6081838808000004</v>
          </cell>
          <cell r="DI20">
            <v>2</v>
          </cell>
          <cell r="DJ20">
            <v>1</v>
          </cell>
          <cell r="DK20">
            <v>3.4320000000000004</v>
          </cell>
          <cell r="DL20">
            <v>0.5</v>
          </cell>
          <cell r="DM20">
            <v>4</v>
          </cell>
          <cell r="DN20">
            <v>2.5</v>
          </cell>
          <cell r="DO20">
            <v>0.5</v>
          </cell>
          <cell r="DP20">
            <v>2</v>
          </cell>
          <cell r="DQ20">
            <v>2</v>
          </cell>
          <cell r="DR20">
            <v>0.8</v>
          </cell>
          <cell r="DS20">
            <v>0.6</v>
          </cell>
          <cell r="DT20">
            <v>0.2</v>
          </cell>
          <cell r="DU20">
            <v>0.5</v>
          </cell>
          <cell r="DV20">
            <v>0.4</v>
          </cell>
          <cell r="DW20">
            <v>3.6988021000000009</v>
          </cell>
          <cell r="DX20" t="str">
            <v>C20 reinforced concrete cement (standard mix in accordance to BS CP 114) for slab, thickness = 140mm</v>
          </cell>
          <cell r="DY20">
            <v>22.192812600000003</v>
          </cell>
          <cell r="DZ20">
            <v>1.8494010500000004</v>
          </cell>
          <cell r="EA20">
            <v>3.6988021000000009</v>
          </cell>
          <cell r="EB20">
            <v>4.0686823100000016</v>
          </cell>
          <cell r="EC20">
            <v>8.1373646200000032</v>
          </cell>
          <cell r="ED20">
            <v>86.391250000000014</v>
          </cell>
          <cell r="EE20" t="str">
            <v>Finishing exposed surfaces of tank</v>
          </cell>
          <cell r="EF20">
            <v>4.3195625000000009</v>
          </cell>
          <cell r="EG20">
            <v>0.4319562500000001</v>
          </cell>
          <cell r="EH20">
            <v>21.597812500000003</v>
          </cell>
          <cell r="EI20">
            <v>21.597812500000003</v>
          </cell>
          <cell r="EJ20">
            <v>2.7368748000000003</v>
          </cell>
          <cell r="EK20">
            <v>3.0105622800000007</v>
          </cell>
          <cell r="EL20">
            <v>33.299900000000001</v>
          </cell>
          <cell r="EM20">
            <v>42.4</v>
          </cell>
          <cell r="EN20">
            <v>0.42399999999999999</v>
          </cell>
          <cell r="EO20">
            <v>3.4980000000000002</v>
          </cell>
          <cell r="EP20">
            <v>33.299900000000001</v>
          </cell>
          <cell r="EQ20">
            <v>11</v>
          </cell>
          <cell r="ER20">
            <v>0.41624875</v>
          </cell>
          <cell r="ES20">
            <v>1.1099966666666667</v>
          </cell>
          <cell r="ET20">
            <v>1.1099966666666667</v>
          </cell>
          <cell r="EU20">
            <v>1.1099966666666667</v>
          </cell>
          <cell r="EV20">
            <v>2.2199933333333335</v>
          </cell>
          <cell r="EW20">
            <v>1</v>
          </cell>
        </row>
        <row r="21">
          <cell r="AG21">
            <v>16</v>
          </cell>
          <cell r="AH21" t="str">
            <v>Stone Masonry Reservoir Tank, 60 cum</v>
          </cell>
          <cell r="AI21">
            <v>229.65150375000005</v>
          </cell>
          <cell r="AJ21">
            <v>5.7412875937500019</v>
          </cell>
          <cell r="AK21">
            <v>16.232209037499999</v>
          </cell>
          <cell r="AL21">
            <v>8.1161045187499994</v>
          </cell>
          <cell r="AM21">
            <v>7.9181507499999997</v>
          </cell>
          <cell r="AN21">
            <v>9.5017809</v>
          </cell>
          <cell r="AO21">
            <v>1.5836301500000001</v>
          </cell>
          <cell r="AP21">
            <v>8.7099658250000012</v>
          </cell>
          <cell r="AQ21">
            <v>8.7099658250000012</v>
          </cell>
          <cell r="AR21">
            <v>500.90991312000006</v>
          </cell>
          <cell r="AS21" t="str">
            <v>M.S. reinforcement of plain hot rolled m.s. rods to BS4449 for slab, use 12mm bars at 125 c.c. spacing</v>
          </cell>
          <cell r="AT21">
            <v>576.04640008800004</v>
          </cell>
          <cell r="AW21">
            <v>12.522747828000002</v>
          </cell>
          <cell r="AX21">
            <v>3.0054594787200002</v>
          </cell>
          <cell r="AY21">
            <v>6.0109189574400004</v>
          </cell>
          <cell r="AZ21">
            <v>7.4036515875000006</v>
          </cell>
          <cell r="BA21" t="str">
            <v>C20 reinforced concrete cement (standard mix in accordance to BS CP 114) for floor, thickness = 210mm</v>
          </cell>
          <cell r="BB21">
            <v>44.421909525000004</v>
          </cell>
          <cell r="BC21">
            <v>3.7018257937500003</v>
          </cell>
          <cell r="BD21">
            <v>7.4036515875000006</v>
          </cell>
          <cell r="BE21">
            <v>8.144016746250001</v>
          </cell>
          <cell r="BF21">
            <v>16.288033492500002</v>
          </cell>
          <cell r="BG21">
            <v>22.144512037500004</v>
          </cell>
          <cell r="BH21" t="str">
            <v>Stone masonry works in (1:3) for walls, as per cross sectoin on drawing</v>
          </cell>
          <cell r="BI21">
            <v>38.752896065625009</v>
          </cell>
          <cell r="BJ21">
            <v>6.6433536112500011</v>
          </cell>
          <cell r="BK21">
            <v>24.358963241250006</v>
          </cell>
          <cell r="BL21">
            <v>0</v>
          </cell>
          <cell r="BM21">
            <v>55.804170334500007</v>
          </cell>
          <cell r="BN21">
            <v>55.804170334500007</v>
          </cell>
          <cell r="BO21">
            <v>3.59108791875</v>
          </cell>
          <cell r="BP21">
            <v>21.546527512499999</v>
          </cell>
          <cell r="BQ21">
            <v>1.795543959375</v>
          </cell>
          <cell r="BR21">
            <v>3.59108791875</v>
          </cell>
          <cell r="BS21">
            <v>3.9501967106250002</v>
          </cell>
          <cell r="BT21">
            <v>7.9003934212500004</v>
          </cell>
          <cell r="BU21">
            <v>120.8201579775</v>
          </cell>
          <cell r="BV21" t="str">
            <v>M.S. reinforcement of plain hot rolled m.s. rods to BS4449 for slab, use 11 rings of 8mm bars and 4 rings of 10mm bars as per cross section on drawings</v>
          </cell>
          <cell r="BX21">
            <v>43.766938189999998</v>
          </cell>
          <cell r="BY21">
            <v>77.053219787499998</v>
          </cell>
          <cell r="BZ21">
            <v>3.0205039494375003</v>
          </cell>
          <cell r="CA21">
            <v>0.72492094786500005</v>
          </cell>
          <cell r="CB21">
            <v>1.4498418957300001</v>
          </cell>
          <cell r="CC21">
            <v>1</v>
          </cell>
          <cell r="CD21">
            <v>2</v>
          </cell>
          <cell r="CE21">
            <v>70.408868750000011</v>
          </cell>
          <cell r="CF21">
            <v>29.571724875000005</v>
          </cell>
          <cell r="CG21">
            <v>3.5204434375000009</v>
          </cell>
          <cell r="CH21">
            <v>1.7602217187500004</v>
          </cell>
          <cell r="CI21">
            <v>14.081773750000004</v>
          </cell>
          <cell r="CJ21">
            <v>28.163547500000007</v>
          </cell>
          <cell r="CK21">
            <v>70.408868750000011</v>
          </cell>
          <cell r="CL21">
            <v>3.5204434375000009</v>
          </cell>
          <cell r="CM21">
            <v>7.0408868750000018</v>
          </cell>
          <cell r="CN21">
            <v>7.0408868750000018</v>
          </cell>
          <cell r="CO21">
            <v>1</v>
          </cell>
          <cell r="CP21">
            <v>3.25</v>
          </cell>
          <cell r="CQ21">
            <v>0.25</v>
          </cell>
          <cell r="CR21">
            <v>1</v>
          </cell>
          <cell r="CS21">
            <v>1</v>
          </cell>
          <cell r="CT21">
            <v>23.757593750000002</v>
          </cell>
          <cell r="CU21">
            <v>23.757593750000002</v>
          </cell>
          <cell r="CV21">
            <v>47.515187500000003</v>
          </cell>
          <cell r="CW21">
            <v>118.78796875</v>
          </cell>
          <cell r="CX21">
            <v>23.757593750000002</v>
          </cell>
          <cell r="CY21">
            <v>5.9393984375000004</v>
          </cell>
          <cell r="CZ21">
            <v>11.878796875000001</v>
          </cell>
          <cell r="DA21">
            <v>316.34653680000002</v>
          </cell>
          <cell r="DB21" t="str">
            <v>M.S. reinforcement of plain hot rolled m.s. rods to BS4449 for slab, use 12mm bars at 175 c.c. spacing</v>
          </cell>
          <cell r="DC21">
            <v>316.34653680000002</v>
          </cell>
          <cell r="DF21">
            <v>7.9086634200000008</v>
          </cell>
          <cell r="DG21">
            <v>1.8980792208000001</v>
          </cell>
          <cell r="DH21">
            <v>3.7961584416000003</v>
          </cell>
          <cell r="DI21">
            <v>2</v>
          </cell>
          <cell r="DJ21">
            <v>1</v>
          </cell>
          <cell r="DK21">
            <v>3.4320000000000004</v>
          </cell>
          <cell r="DL21">
            <v>0.5</v>
          </cell>
          <cell r="DM21">
            <v>4</v>
          </cell>
          <cell r="DN21">
            <v>2.5</v>
          </cell>
          <cell r="DO21">
            <v>0.5</v>
          </cell>
          <cell r="DP21">
            <v>2</v>
          </cell>
          <cell r="DQ21">
            <v>2</v>
          </cell>
          <cell r="DR21">
            <v>0.8</v>
          </cell>
          <cell r="DS21">
            <v>0.6</v>
          </cell>
          <cell r="DT21">
            <v>0.2</v>
          </cell>
          <cell r="DU21">
            <v>0.5</v>
          </cell>
          <cell r="DV21">
            <v>0.4</v>
          </cell>
          <cell r="DW21">
            <v>4.6757300624999996</v>
          </cell>
          <cell r="DX21" t="str">
            <v>C20 reinforced concrete cement (standard mix in accordance to BS CP 114) for slab, thickness = 150mm</v>
          </cell>
          <cell r="DY21">
            <v>28.054380374999997</v>
          </cell>
          <cell r="DZ21">
            <v>2.3378650312499998</v>
          </cell>
          <cell r="EA21">
            <v>4.6757300624999996</v>
          </cell>
          <cell r="EB21">
            <v>5.1433030687499999</v>
          </cell>
          <cell r="EC21">
            <v>10.2866061375</v>
          </cell>
          <cell r="ED21">
            <v>93.302550000000011</v>
          </cell>
          <cell r="EE21" t="str">
            <v>Finishing exposed surfaces of tank</v>
          </cell>
          <cell r="EF21">
            <v>4.6651275000000005</v>
          </cell>
          <cell r="EG21">
            <v>0.46651275000000009</v>
          </cell>
          <cell r="EH21">
            <v>23.325637500000003</v>
          </cell>
          <cell r="EI21">
            <v>23.325637500000003</v>
          </cell>
          <cell r="EJ21">
            <v>3.2464418075000001</v>
          </cell>
          <cell r="EK21">
            <v>3.5710859882500006</v>
          </cell>
          <cell r="EL21">
            <v>34.870649999999998</v>
          </cell>
          <cell r="EM21">
            <v>44.399999999999991</v>
          </cell>
          <cell r="EN21">
            <v>0.44399999999999995</v>
          </cell>
          <cell r="EO21">
            <v>3.6629999999999994</v>
          </cell>
          <cell r="EP21">
            <v>34.870649999999998</v>
          </cell>
          <cell r="EQ21">
            <v>12</v>
          </cell>
          <cell r="ER21">
            <v>0.43588312499999998</v>
          </cell>
          <cell r="ES21">
            <v>1.162355</v>
          </cell>
          <cell r="ET21">
            <v>1.162355</v>
          </cell>
          <cell r="EU21">
            <v>1.162355</v>
          </cell>
          <cell r="EV21">
            <v>2.3247100000000001</v>
          </cell>
          <cell r="EW21">
            <v>1</v>
          </cell>
        </row>
        <row r="22">
          <cell r="AG22">
            <v>17</v>
          </cell>
          <cell r="AH22" t="str">
            <v>Stone Masonry Reservoir Tank, 80 cum</v>
          </cell>
          <cell r="AI22">
            <v>243.27776000000006</v>
          </cell>
          <cell r="AJ22">
            <v>6.0819440000000018</v>
          </cell>
          <cell r="AK22">
            <v>19.506201800000003</v>
          </cell>
          <cell r="AL22">
            <v>9.7531009000000015</v>
          </cell>
          <cell r="AM22">
            <v>9.0726520000000015</v>
          </cell>
          <cell r="AN22">
            <v>10.887182400000002</v>
          </cell>
          <cell r="AO22">
            <v>1.8145304000000004</v>
          </cell>
          <cell r="AP22">
            <v>9.9799172000000027</v>
          </cell>
          <cell r="AQ22">
            <v>9.9799172000000027</v>
          </cell>
          <cell r="AR22">
            <v>723.07779840000012</v>
          </cell>
          <cell r="AS22" t="str">
            <v>M.S. reinforcement of plain hot rolled m.s. rods to BS4449 for slab, use 12mm bars at 100 c.c. spacing</v>
          </cell>
          <cell r="AT22">
            <v>831.53946816000007</v>
          </cell>
          <cell r="AW22">
            <v>18.076944960000002</v>
          </cell>
          <cell r="AX22">
            <v>4.3384667904000009</v>
          </cell>
          <cell r="AY22">
            <v>8.6769335808000019</v>
          </cell>
          <cell r="AZ22">
            <v>9.3641832000000012</v>
          </cell>
          <cell r="BA22" t="str">
            <v>C20 reinforced concrete cement (standard mix in accordance to BS CP 114) for floor, thickness = 230mm</v>
          </cell>
          <cell r="BB22">
            <v>56.18509920000001</v>
          </cell>
          <cell r="BC22">
            <v>4.6820916000000006</v>
          </cell>
          <cell r="BD22">
            <v>9.3641832000000012</v>
          </cell>
          <cell r="BE22">
            <v>10.300601520000003</v>
          </cell>
          <cell r="BF22">
            <v>20.601203040000005</v>
          </cell>
          <cell r="BG22">
            <v>28.952064000000007</v>
          </cell>
          <cell r="BH22" t="str">
            <v>Stone masonry works in (1:3) for walls, as per cross sectoin on drawing</v>
          </cell>
          <cell r="BI22">
            <v>50.666112000000012</v>
          </cell>
          <cell r="BJ22">
            <v>8.6856192000000014</v>
          </cell>
          <cell r="BK22">
            <v>31.84727040000001</v>
          </cell>
          <cell r="BL22">
            <v>0</v>
          </cell>
          <cell r="BM22">
            <v>72.959201280000016</v>
          </cell>
          <cell r="BN22">
            <v>72.959201280000016</v>
          </cell>
          <cell r="BO22">
            <v>4.343516437499999</v>
          </cell>
          <cell r="BP22">
            <v>26.061098624999993</v>
          </cell>
          <cell r="BQ22">
            <v>2.1717582187499995</v>
          </cell>
          <cell r="BR22">
            <v>4.343516437499999</v>
          </cell>
          <cell r="BS22">
            <v>4.7778680812499994</v>
          </cell>
          <cell r="BT22">
            <v>9.5557361624999988</v>
          </cell>
          <cell r="BU22">
            <v>167.25433962</v>
          </cell>
          <cell r="BV22" t="str">
            <v>M.S. reinforcement of plain hot rolled m.s. rods to BS4449 for slab, use 11 rings of 8mm bars and 8 rings of 10mm bars as per cross section on drawings</v>
          </cell>
          <cell r="BX22">
            <v>95.287098379999989</v>
          </cell>
          <cell r="BY22">
            <v>83.878128537500004</v>
          </cell>
          <cell r="BZ22">
            <v>4.1813584905000001</v>
          </cell>
          <cell r="CA22">
            <v>1.0035260377199999</v>
          </cell>
          <cell r="CB22">
            <v>2.0070520754399999</v>
          </cell>
          <cell r="CC22">
            <v>1</v>
          </cell>
          <cell r="CD22">
            <v>2</v>
          </cell>
          <cell r="CE22">
            <v>84.820499999999996</v>
          </cell>
          <cell r="CF22">
            <v>35.624609999999997</v>
          </cell>
          <cell r="CG22">
            <v>4.2410249999999996</v>
          </cell>
          <cell r="CH22">
            <v>2.1205124999999998</v>
          </cell>
          <cell r="CI22">
            <v>16.964099999999998</v>
          </cell>
          <cell r="CJ22">
            <v>33.928199999999997</v>
          </cell>
          <cell r="CK22">
            <v>84.820499999999996</v>
          </cell>
          <cell r="CL22">
            <v>4.2410249999999996</v>
          </cell>
          <cell r="CM22">
            <v>8.4820499999999992</v>
          </cell>
          <cell r="CN22">
            <v>8.4820499999999992</v>
          </cell>
          <cell r="CO22">
            <v>1</v>
          </cell>
          <cell r="CP22">
            <v>3.25</v>
          </cell>
          <cell r="CQ22">
            <v>0.25</v>
          </cell>
          <cell r="CR22">
            <v>1</v>
          </cell>
          <cell r="CS22">
            <v>1</v>
          </cell>
          <cell r="CT22">
            <v>28.273500000000002</v>
          </cell>
          <cell r="CU22">
            <v>28.273500000000002</v>
          </cell>
          <cell r="CV22">
            <v>56.547000000000004</v>
          </cell>
          <cell r="CW22">
            <v>141.36750000000001</v>
          </cell>
          <cell r="CX22">
            <v>28.273500000000002</v>
          </cell>
          <cell r="CY22">
            <v>7.0683750000000005</v>
          </cell>
          <cell r="CZ22">
            <v>14.136750000000001</v>
          </cell>
          <cell r="DA22">
            <v>429.97836159999997</v>
          </cell>
          <cell r="DB22" t="str">
            <v>M.S. reinforcement of plain hot rolled m.s. rods to BS4449 for slab, use 12mm bars at 150 c.c. spacing</v>
          </cell>
          <cell r="DC22">
            <v>429.97836159999997</v>
          </cell>
          <cell r="DF22">
            <v>10.74945904</v>
          </cell>
          <cell r="DG22">
            <v>2.5798701695999999</v>
          </cell>
          <cell r="DH22">
            <v>5.1597403391999999</v>
          </cell>
          <cell r="DI22">
            <v>2</v>
          </cell>
          <cell r="DJ22">
            <v>1</v>
          </cell>
          <cell r="DK22">
            <v>3.4320000000000004</v>
          </cell>
          <cell r="DL22">
            <v>0.5</v>
          </cell>
          <cell r="DM22">
            <v>4</v>
          </cell>
          <cell r="DN22">
            <v>2.5</v>
          </cell>
          <cell r="DO22">
            <v>0.5</v>
          </cell>
          <cell r="DP22">
            <v>2</v>
          </cell>
          <cell r="DQ22">
            <v>2</v>
          </cell>
          <cell r="DR22">
            <v>0.8</v>
          </cell>
          <cell r="DS22">
            <v>0.6</v>
          </cell>
          <cell r="DT22">
            <v>0.2</v>
          </cell>
          <cell r="DU22">
            <v>0.5</v>
          </cell>
          <cell r="DV22">
            <v>0.4</v>
          </cell>
          <cell r="DW22">
            <v>6.1736757999999998</v>
          </cell>
          <cell r="DX22" t="str">
            <v>C20 reinforced concrete cement (standard mix in accordance to BS CP 114) for slab, thickness = 170mm</v>
          </cell>
          <cell r="DY22">
            <v>37.042054800000003</v>
          </cell>
          <cell r="DZ22">
            <v>3.0868378999999999</v>
          </cell>
          <cell r="EA22">
            <v>6.1736757999999998</v>
          </cell>
          <cell r="EB22">
            <v>6.7910433800000005</v>
          </cell>
          <cell r="EC22">
            <v>13.582086760000001</v>
          </cell>
          <cell r="ED22">
            <v>113.09399999999999</v>
          </cell>
          <cell r="EE22" t="str">
            <v>Finishing exposed surfaces of tank</v>
          </cell>
          <cell r="EF22">
            <v>5.6547000000000001</v>
          </cell>
          <cell r="EG22">
            <v>0.56547000000000003</v>
          </cell>
          <cell r="EH22">
            <v>28.273499999999999</v>
          </cell>
          <cell r="EI22">
            <v>28.273499999999999</v>
          </cell>
          <cell r="EJ22">
            <v>3.901240360000001</v>
          </cell>
          <cell r="EK22">
            <v>4.2913643960000014</v>
          </cell>
          <cell r="EL22">
            <v>36.441400000000002</v>
          </cell>
          <cell r="EM22">
            <v>46.4</v>
          </cell>
          <cell r="EN22">
            <v>0.46399999999999997</v>
          </cell>
          <cell r="EO22">
            <v>3.8279999999999998</v>
          </cell>
          <cell r="EP22">
            <v>36.441400000000002</v>
          </cell>
          <cell r="EQ22">
            <v>12</v>
          </cell>
          <cell r="ER22">
            <v>0.45551750000000002</v>
          </cell>
          <cell r="ES22">
            <v>1.2147133333333333</v>
          </cell>
          <cell r="ET22">
            <v>1.2147133333333333</v>
          </cell>
          <cell r="EU22">
            <v>1.2147133333333333</v>
          </cell>
          <cell r="EV22">
            <v>2.4294266666666666</v>
          </cell>
          <cell r="EW22">
            <v>1</v>
          </cell>
        </row>
        <row r="23">
          <cell r="AG23">
            <v>18</v>
          </cell>
          <cell r="AH23" t="str">
            <v>Stone Masonry Reservoir Tank, 100 cum</v>
          </cell>
          <cell r="AI23">
            <v>257.29670375000006</v>
          </cell>
          <cell r="AJ23">
            <v>6.4324175937500021</v>
          </cell>
          <cell r="AK23">
            <v>22.672519650000002</v>
          </cell>
          <cell r="AL23">
            <v>11.336259825000001</v>
          </cell>
          <cell r="AM23">
            <v>10.305690750000002</v>
          </cell>
          <cell r="AN23">
            <v>12.366828900000002</v>
          </cell>
          <cell r="AO23">
            <v>2.0611381500000006</v>
          </cell>
          <cell r="AP23">
            <v>11.336259825000003</v>
          </cell>
          <cell r="AQ23">
            <v>11.336259825000003</v>
          </cell>
          <cell r="AR23">
            <v>826.99233540000012</v>
          </cell>
          <cell r="AS23" t="str">
            <v>M.S. reinforcement of plain hot rolled m.s. rods to BS4449 for slab, use 12mm bars at 100 c.c. spacing</v>
          </cell>
          <cell r="AT23">
            <v>951.04118571000004</v>
          </cell>
          <cell r="AW23">
            <v>20.674808385000006</v>
          </cell>
          <cell r="AX23">
            <v>4.9619540124000006</v>
          </cell>
          <cell r="AY23">
            <v>9.9239080248000011</v>
          </cell>
          <cell r="AZ23">
            <v>11.175572100000002</v>
          </cell>
          <cell r="BA23" t="str">
            <v>C20 reinforced concrete cement (standard mix in accordance to BS CP 114) for floor, thickness = 240mm</v>
          </cell>
          <cell r="BB23">
            <v>67.053432600000008</v>
          </cell>
          <cell r="BC23">
            <v>5.5877860500000009</v>
          </cell>
          <cell r="BD23">
            <v>11.175572100000002</v>
          </cell>
          <cell r="BE23">
            <v>12.293129310000003</v>
          </cell>
          <cell r="BF23">
            <v>24.586258620000006</v>
          </cell>
          <cell r="BG23">
            <v>35.896035600000005</v>
          </cell>
          <cell r="BH23" t="str">
            <v>Stone masonry works in (1:3) for walls, as per cross sectoin on drawing</v>
          </cell>
          <cell r="BI23">
            <v>62.818062300000008</v>
          </cell>
          <cell r="BJ23">
            <v>10.768810680000001</v>
          </cell>
          <cell r="BK23">
            <v>39.485639160000005</v>
          </cell>
          <cell r="BL23">
            <v>0</v>
          </cell>
          <cell r="BM23">
            <v>90.45800971200002</v>
          </cell>
          <cell r="BN23">
            <v>90.45800971200002</v>
          </cell>
          <cell r="BO23">
            <v>5.0100641999999995</v>
          </cell>
          <cell r="BP23">
            <v>30.060385199999999</v>
          </cell>
          <cell r="BQ23">
            <v>2.5050320999999998</v>
          </cell>
          <cell r="BR23">
            <v>5.0100641999999995</v>
          </cell>
          <cell r="BS23">
            <v>5.5110706199999999</v>
          </cell>
          <cell r="BT23">
            <v>11.02214124</v>
          </cell>
          <cell r="BU23">
            <v>207.64628582249998</v>
          </cell>
          <cell r="BV23" t="str">
            <v>M.S. reinforcement of plain hot rolled m.s. rods to BS4449 for slab, use 8 rings of 8mm bars and 11 rings of 10mm bars as per cross section on drawings</v>
          </cell>
          <cell r="BX23">
            <v>141.68044052249999</v>
          </cell>
          <cell r="BY23">
            <v>65.965845299999998</v>
          </cell>
          <cell r="BZ23">
            <v>5.1911571455624994</v>
          </cell>
          <cell r="CA23">
            <v>1.245877714935</v>
          </cell>
          <cell r="CB23">
            <v>2.49175542987</v>
          </cell>
          <cell r="CC23">
            <v>1</v>
          </cell>
          <cell r="CD23">
            <v>2</v>
          </cell>
          <cell r="CE23">
            <v>98.525293750000003</v>
          </cell>
          <cell r="CF23">
            <v>41.380623374999999</v>
          </cell>
          <cell r="CG23">
            <v>4.9262646875000007</v>
          </cell>
          <cell r="CH23">
            <v>2.4631323437500003</v>
          </cell>
          <cell r="CI23">
            <v>19.705058750000003</v>
          </cell>
          <cell r="CJ23">
            <v>39.410117500000005</v>
          </cell>
          <cell r="CK23">
            <v>98.525293750000003</v>
          </cell>
          <cell r="CL23">
            <v>4.9262646875000007</v>
          </cell>
          <cell r="CM23">
            <v>9.8525293750000014</v>
          </cell>
          <cell r="CN23">
            <v>9.8525293750000014</v>
          </cell>
          <cell r="CO23">
            <v>1</v>
          </cell>
          <cell r="CP23">
            <v>3.25</v>
          </cell>
          <cell r="CQ23">
            <v>0.25</v>
          </cell>
          <cell r="CR23">
            <v>1</v>
          </cell>
          <cell r="CS23">
            <v>1</v>
          </cell>
          <cell r="CT23">
            <v>33.18209375</v>
          </cell>
          <cell r="CU23">
            <v>33.18209375</v>
          </cell>
          <cell r="CV23">
            <v>66.3641875</v>
          </cell>
          <cell r="CW23">
            <v>165.91046875000001</v>
          </cell>
          <cell r="CX23">
            <v>33.18209375</v>
          </cell>
          <cell r="CY23">
            <v>8.2955234375</v>
          </cell>
          <cell r="CZ23">
            <v>16.591046875</v>
          </cell>
          <cell r="DA23">
            <v>594.64222032000009</v>
          </cell>
          <cell r="DB23" t="str">
            <v>M.S. reinforcement of plain hot rolled m.s. rods to BS4449 for slab, use 12mm bars at 125 c.c. spacing</v>
          </cell>
          <cell r="DC23">
            <v>594.64222032000009</v>
          </cell>
          <cell r="DF23">
            <v>14.866055508000002</v>
          </cell>
          <cell r="DG23">
            <v>3.5678533219200008</v>
          </cell>
          <cell r="DH23">
            <v>7.1357066438400016</v>
          </cell>
          <cell r="DI23">
            <v>2</v>
          </cell>
          <cell r="DJ23">
            <v>1</v>
          </cell>
          <cell r="DK23">
            <v>3.4320000000000004</v>
          </cell>
          <cell r="DL23">
            <v>0.5</v>
          </cell>
          <cell r="DM23">
            <v>4</v>
          </cell>
          <cell r="DN23">
            <v>2.5</v>
          </cell>
          <cell r="DO23">
            <v>0.5</v>
          </cell>
          <cell r="DP23">
            <v>2</v>
          </cell>
          <cell r="DQ23">
            <v>2</v>
          </cell>
          <cell r="DR23">
            <v>0.8</v>
          </cell>
          <cell r="DS23">
            <v>0.6</v>
          </cell>
          <cell r="DT23">
            <v>0.2</v>
          </cell>
          <cell r="DU23">
            <v>0.5</v>
          </cell>
          <cell r="DV23">
            <v>0.4</v>
          </cell>
          <cell r="DW23">
            <v>7.533474075</v>
          </cell>
          <cell r="DX23" t="str">
            <v>C20 reinforced concrete cement (standard mix in accordance to BS CP 114) for slab, thickness = 180mm</v>
          </cell>
          <cell r="DY23">
            <v>45.200844449999998</v>
          </cell>
          <cell r="DZ23">
            <v>3.7667370375</v>
          </cell>
          <cell r="EA23">
            <v>7.533474075</v>
          </cell>
          <cell r="EB23">
            <v>8.2868214825000006</v>
          </cell>
          <cell r="EC23">
            <v>16.573642965000001</v>
          </cell>
          <cell r="ED23">
            <v>130.68640000000002</v>
          </cell>
          <cell r="EE23" t="str">
            <v>Finishing exposed surfaces of tank</v>
          </cell>
          <cell r="EF23">
            <v>6.534320000000001</v>
          </cell>
          <cell r="EG23">
            <v>0.65343200000000012</v>
          </cell>
          <cell r="EH23">
            <v>32.671600000000005</v>
          </cell>
          <cell r="EI23">
            <v>32.671600000000005</v>
          </cell>
          <cell r="EJ23">
            <v>4.5345039300000005</v>
          </cell>
          <cell r="EK23">
            <v>4.9879543230000012</v>
          </cell>
          <cell r="EL23">
            <v>38.012149999999998</v>
          </cell>
          <cell r="EM23">
            <v>48.4</v>
          </cell>
          <cell r="EN23">
            <v>0.48399999999999999</v>
          </cell>
          <cell r="EO23">
            <v>3.9929999999999999</v>
          </cell>
          <cell r="EP23">
            <v>38.012149999999998</v>
          </cell>
          <cell r="EQ23">
            <v>13</v>
          </cell>
          <cell r="ER23">
            <v>0.475151875</v>
          </cell>
          <cell r="ES23">
            <v>1.2670716666666666</v>
          </cell>
          <cell r="ET23">
            <v>1.2670716666666666</v>
          </cell>
          <cell r="EU23">
            <v>1.2670716666666666</v>
          </cell>
          <cell r="EV23">
            <v>2.5341433333333332</v>
          </cell>
          <cell r="EW23">
            <v>1</v>
          </cell>
        </row>
      </sheetData>
      <sheetData sheetId="2" refreshError="1"/>
      <sheetData sheetId="3" refreshError="1">
        <row r="4">
          <cell r="A4">
            <v>1.01</v>
          </cell>
          <cell r="B4" t="str">
            <v>HDPE PIPE 110mm PN6</v>
          </cell>
          <cell r="C4" t="str">
            <v>rm</v>
          </cell>
          <cell r="D4">
            <v>11215</v>
          </cell>
          <cell r="E4">
            <v>5.2519999999999998</v>
          </cell>
          <cell r="F4">
            <v>5.2000000000000005E-2</v>
          </cell>
          <cell r="G4">
            <v>5.2</v>
          </cell>
        </row>
        <row r="5">
          <cell r="A5">
            <v>1.02</v>
          </cell>
          <cell r="B5" t="str">
            <v>HDPE PIPE 90mm PN6</v>
          </cell>
          <cell r="C5" t="str">
            <v>rm</v>
          </cell>
          <cell r="D5">
            <v>7270</v>
          </cell>
          <cell r="E5">
            <v>3.5016700000000003</v>
          </cell>
          <cell r="F5">
            <v>3.4669999999999999E-2</v>
          </cell>
          <cell r="G5">
            <v>3.4670000000000001</v>
          </cell>
        </row>
        <row r="6">
          <cell r="A6">
            <v>1.03</v>
          </cell>
          <cell r="B6" t="str">
            <v>HDPE PIPE 75mm PN6</v>
          </cell>
          <cell r="C6" t="str">
            <v>rm</v>
          </cell>
          <cell r="D6">
            <v>5590</v>
          </cell>
          <cell r="E6">
            <v>2.5583299999999998</v>
          </cell>
          <cell r="F6">
            <v>2.5329999999999998E-2</v>
          </cell>
          <cell r="G6">
            <v>2.5329999999999999</v>
          </cell>
        </row>
        <row r="7">
          <cell r="A7">
            <v>1.04</v>
          </cell>
          <cell r="B7" t="str">
            <v>HDPE PIPE 63mm PN6</v>
          </cell>
          <cell r="C7" t="str">
            <v>rm</v>
          </cell>
          <cell r="D7">
            <v>3900</v>
          </cell>
          <cell r="E7">
            <v>1.7503300000000002</v>
          </cell>
          <cell r="F7">
            <v>1.7330000000000002E-2</v>
          </cell>
          <cell r="G7">
            <v>1.7330000000000001</v>
          </cell>
        </row>
        <row r="8">
          <cell r="A8">
            <v>1.05</v>
          </cell>
          <cell r="B8" t="str">
            <v>HDPE PIPE 50mm PN6</v>
          </cell>
          <cell r="C8" t="str">
            <v>rm</v>
          </cell>
          <cell r="D8">
            <v>2690</v>
          </cell>
          <cell r="E8">
            <v>1.1443300000000001</v>
          </cell>
          <cell r="F8">
            <v>1.133E-2</v>
          </cell>
          <cell r="G8">
            <v>1.133</v>
          </cell>
        </row>
        <row r="9">
          <cell r="A9">
            <v>1.06</v>
          </cell>
          <cell r="B9" t="str">
            <v>HDPE PIPE 40mm PN6</v>
          </cell>
          <cell r="C9" t="str">
            <v>rm</v>
          </cell>
          <cell r="D9">
            <v>1680</v>
          </cell>
          <cell r="E9">
            <v>0.80800000000000005</v>
          </cell>
          <cell r="F9">
            <v>8.0000000000000002E-3</v>
          </cell>
          <cell r="G9">
            <v>0.8</v>
          </cell>
        </row>
        <row r="10">
          <cell r="A10">
            <v>1.07</v>
          </cell>
          <cell r="B10" t="str">
            <v>HDPE PIPE 32mm PN6</v>
          </cell>
          <cell r="C10" t="str">
            <v>rm</v>
          </cell>
          <cell r="D10">
            <v>1135</v>
          </cell>
          <cell r="E10">
            <v>0.53832999999999998</v>
          </cell>
          <cell r="F10">
            <v>5.3300000000000005E-3</v>
          </cell>
          <cell r="G10">
            <v>0.53300000000000003</v>
          </cell>
        </row>
        <row r="11">
          <cell r="A11">
            <v>1.08</v>
          </cell>
          <cell r="B11" t="str">
            <v>HDPE PIPE 110mm PN10</v>
          </cell>
          <cell r="C11" t="str">
            <v>rm</v>
          </cell>
          <cell r="D11">
            <v>17350</v>
          </cell>
          <cell r="E11">
            <v>8.08</v>
          </cell>
          <cell r="F11">
            <v>0.08</v>
          </cell>
          <cell r="G11">
            <v>8</v>
          </cell>
        </row>
        <row r="12">
          <cell r="A12">
            <v>1.0900000000000001</v>
          </cell>
          <cell r="B12" t="str">
            <v>HDPE PIPE 90mm PN10</v>
          </cell>
          <cell r="C12" t="str">
            <v>rm</v>
          </cell>
          <cell r="D12">
            <v>11636</v>
          </cell>
          <cell r="E12">
            <v>5.1176700000000004</v>
          </cell>
          <cell r="F12">
            <v>5.067E-2</v>
          </cell>
          <cell r="G12">
            <v>5.0670000000000002</v>
          </cell>
        </row>
        <row r="13">
          <cell r="A13">
            <v>1.1000000000000001</v>
          </cell>
          <cell r="B13" t="str">
            <v>HDPE PIPE 75mm PN10</v>
          </cell>
          <cell r="C13" t="str">
            <v>rm</v>
          </cell>
          <cell r="D13">
            <v>7855</v>
          </cell>
          <cell r="E13">
            <v>3.77033</v>
          </cell>
          <cell r="F13">
            <v>3.7330000000000002E-2</v>
          </cell>
          <cell r="G13">
            <v>3.7330000000000001</v>
          </cell>
        </row>
        <row r="14">
          <cell r="A14">
            <v>1.1100000000000001</v>
          </cell>
          <cell r="B14" t="str">
            <v>HDPE PIPE 63mm PN10</v>
          </cell>
          <cell r="C14" t="str">
            <v>rm</v>
          </cell>
          <cell r="D14">
            <v>5590</v>
          </cell>
          <cell r="E14">
            <v>2.6259999999999999</v>
          </cell>
          <cell r="F14">
            <v>2.6000000000000002E-2</v>
          </cell>
          <cell r="G14">
            <v>2.6</v>
          </cell>
        </row>
        <row r="15">
          <cell r="A15">
            <v>1.1200000000000001</v>
          </cell>
          <cell r="B15" t="str">
            <v>HDPE PIPE 50mm PN10</v>
          </cell>
          <cell r="C15" t="str">
            <v>rm</v>
          </cell>
          <cell r="D15">
            <v>3825</v>
          </cell>
          <cell r="E15">
            <v>1.7503300000000002</v>
          </cell>
          <cell r="F15">
            <v>1.7330000000000002E-2</v>
          </cell>
          <cell r="G15">
            <v>1.7330000000000001</v>
          </cell>
        </row>
        <row r="16">
          <cell r="A16">
            <v>1.1299999999999999</v>
          </cell>
          <cell r="B16" t="str">
            <v>HDPE PIPE 40mm PN10</v>
          </cell>
          <cell r="C16" t="str">
            <v>rm</v>
          </cell>
          <cell r="D16">
            <v>2480</v>
          </cell>
          <cell r="E16">
            <v>1.0776699999999999</v>
          </cell>
          <cell r="F16">
            <v>1.0669999999999999E-2</v>
          </cell>
          <cell r="G16">
            <v>1.0669999999999999</v>
          </cell>
        </row>
        <row r="17">
          <cell r="A17">
            <v>1.1399999999999999</v>
          </cell>
          <cell r="B17" t="str">
            <v>HDPE PIPE 32mm PN10</v>
          </cell>
          <cell r="C17" t="str">
            <v>rm</v>
          </cell>
          <cell r="D17">
            <v>1680</v>
          </cell>
          <cell r="E17">
            <v>0.74032999999999993</v>
          </cell>
          <cell r="F17">
            <v>7.3299999999999997E-3</v>
          </cell>
          <cell r="G17">
            <v>0.73299999999999998</v>
          </cell>
        </row>
        <row r="18">
          <cell r="A18">
            <v>1.1499999999999999</v>
          </cell>
          <cell r="B18" t="str">
            <v>HDPE PIPE 25mm PN10</v>
          </cell>
          <cell r="C18" t="str">
            <v>rm</v>
          </cell>
          <cell r="D18">
            <v>1135</v>
          </cell>
          <cell r="E18">
            <v>0.47167000000000003</v>
          </cell>
          <cell r="F18">
            <v>4.6700000000000005E-3</v>
          </cell>
          <cell r="G18">
            <v>0.46700000000000003</v>
          </cell>
        </row>
        <row r="19">
          <cell r="A19">
            <v>1.1599999999999999</v>
          </cell>
          <cell r="B19" t="str">
            <v>HDPE PIPE 20mm PN10</v>
          </cell>
          <cell r="C19" t="str">
            <v>rm</v>
          </cell>
          <cell r="D19">
            <v>800</v>
          </cell>
          <cell r="E19">
            <v>0.33633000000000002</v>
          </cell>
          <cell r="F19">
            <v>3.3300000000000001E-3</v>
          </cell>
          <cell r="G19">
            <v>0.33300000000000002</v>
          </cell>
        </row>
        <row r="20">
          <cell r="A20">
            <v>1.18</v>
          </cell>
          <cell r="B20" t="str">
            <v>HDPE union, 110mm, PN10</v>
          </cell>
          <cell r="C20" t="str">
            <v>pc</v>
          </cell>
          <cell r="D20">
            <v>102346.027</v>
          </cell>
          <cell r="E20">
            <v>53.866329999999998</v>
          </cell>
          <cell r="F20">
            <v>0.53332999999999997</v>
          </cell>
          <cell r="G20">
            <v>53.332999999999998</v>
          </cell>
        </row>
        <row r="21">
          <cell r="A21">
            <v>1.19</v>
          </cell>
          <cell r="B21" t="str">
            <v>HDPE union, 90mm, PN10</v>
          </cell>
          <cell r="C21" t="str">
            <v>pc</v>
          </cell>
          <cell r="D21">
            <v>55170</v>
          </cell>
          <cell r="E21">
            <v>26.933670000000003</v>
          </cell>
          <cell r="F21">
            <v>0.26667000000000002</v>
          </cell>
          <cell r="G21">
            <v>26.667000000000002</v>
          </cell>
        </row>
        <row r="22">
          <cell r="A22">
            <v>1.2</v>
          </cell>
          <cell r="B22" t="str">
            <v>HDPE union, 75mm, PN10</v>
          </cell>
          <cell r="C22" t="str">
            <v>pc</v>
          </cell>
          <cell r="D22">
            <v>36000</v>
          </cell>
          <cell r="E22">
            <v>21.883670000000002</v>
          </cell>
          <cell r="F22">
            <v>0.21667000000000003</v>
          </cell>
          <cell r="G22">
            <v>21.667000000000002</v>
          </cell>
        </row>
        <row r="23">
          <cell r="A23">
            <v>1.21</v>
          </cell>
          <cell r="B23" t="str">
            <v>HDPE union, 63mm, PN10</v>
          </cell>
          <cell r="C23" t="str">
            <v>pc</v>
          </cell>
          <cell r="D23">
            <v>20430</v>
          </cell>
          <cell r="E23">
            <v>10.773669999999999</v>
          </cell>
          <cell r="F23">
            <v>0.10667</v>
          </cell>
          <cell r="G23">
            <v>10.667</v>
          </cell>
        </row>
        <row r="24">
          <cell r="A24">
            <v>1.22</v>
          </cell>
          <cell r="B24" t="str">
            <v>HDPE union, 50mm, PN10</v>
          </cell>
          <cell r="C24" t="str">
            <v>pc</v>
          </cell>
          <cell r="D24">
            <v>15570</v>
          </cell>
          <cell r="E24">
            <v>8.08</v>
          </cell>
          <cell r="F24">
            <v>0.08</v>
          </cell>
          <cell r="G24">
            <v>8</v>
          </cell>
        </row>
        <row r="25">
          <cell r="A25">
            <v>1.23</v>
          </cell>
          <cell r="B25" t="str">
            <v>HDPE union, 40mm, PN10</v>
          </cell>
          <cell r="C25" t="str">
            <v>pc</v>
          </cell>
          <cell r="D25">
            <v>10800</v>
          </cell>
          <cell r="E25">
            <v>6.06</v>
          </cell>
          <cell r="F25">
            <v>0.06</v>
          </cell>
          <cell r="G25">
            <v>6</v>
          </cell>
        </row>
        <row r="26">
          <cell r="A26">
            <v>1.24</v>
          </cell>
          <cell r="B26" t="str">
            <v>HDPE union, 32mm, PN10</v>
          </cell>
          <cell r="C26" t="str">
            <v>pc</v>
          </cell>
          <cell r="D26">
            <v>7200</v>
          </cell>
          <cell r="E26">
            <v>3.36633</v>
          </cell>
          <cell r="F26">
            <v>3.3330000000000005E-2</v>
          </cell>
          <cell r="G26">
            <v>3.3330000000000002</v>
          </cell>
        </row>
        <row r="27">
          <cell r="A27">
            <v>1.25</v>
          </cell>
          <cell r="B27" t="str">
            <v>HDPE union, 25mm, PN10</v>
          </cell>
          <cell r="C27" t="str">
            <v>pc</v>
          </cell>
          <cell r="D27">
            <v>4770</v>
          </cell>
          <cell r="E27">
            <v>2.6933670000000003</v>
          </cell>
          <cell r="F27">
            <v>2.6667E-2</v>
          </cell>
          <cell r="G27">
            <v>2.6667000000000001</v>
          </cell>
        </row>
        <row r="28">
          <cell r="A28">
            <v>1.26</v>
          </cell>
          <cell r="B28" t="str">
            <v>HDPE union, 20mm, PN10</v>
          </cell>
          <cell r="C28" t="str">
            <v>pc</v>
          </cell>
          <cell r="D28">
            <v>4230</v>
          </cell>
          <cell r="E28">
            <v>2.3563300000000003</v>
          </cell>
          <cell r="F28">
            <v>2.3330000000000004E-2</v>
          </cell>
          <cell r="G28">
            <v>2.3330000000000002</v>
          </cell>
        </row>
        <row r="29">
          <cell r="A29">
            <v>1.27</v>
          </cell>
          <cell r="B29" t="str">
            <v>HDPE reducing union, 110 x 90mm, PN10</v>
          </cell>
          <cell r="C29" t="str">
            <v>pc</v>
          </cell>
          <cell r="D29">
            <v>106184.027</v>
          </cell>
          <cell r="E29">
            <v>55.886330000000001</v>
          </cell>
          <cell r="F29">
            <v>0.55332999999999999</v>
          </cell>
          <cell r="G29">
            <v>55.332999999999998</v>
          </cell>
        </row>
        <row r="30">
          <cell r="A30">
            <v>1.28</v>
          </cell>
          <cell r="B30" t="str">
            <v>HDPE reducing union, 90 x 75mm, PN10</v>
          </cell>
          <cell r="C30" t="str">
            <v>pc</v>
          </cell>
          <cell r="D30">
            <v>54000</v>
          </cell>
          <cell r="E30">
            <v>25.923670000000001</v>
          </cell>
          <cell r="F30">
            <v>0.25667000000000001</v>
          </cell>
          <cell r="G30">
            <v>25.667000000000002</v>
          </cell>
        </row>
        <row r="31">
          <cell r="A31">
            <v>1.29</v>
          </cell>
          <cell r="B31" t="str">
            <v>HDPE reducing union, 75 x 63mm, PN10</v>
          </cell>
          <cell r="C31" t="str">
            <v>pc</v>
          </cell>
          <cell r="D31">
            <v>36000</v>
          </cell>
          <cell r="E31">
            <v>18.51633</v>
          </cell>
          <cell r="F31">
            <v>0.18332999999999999</v>
          </cell>
          <cell r="G31">
            <v>18.332999999999998</v>
          </cell>
        </row>
        <row r="32">
          <cell r="A32">
            <v>1.3</v>
          </cell>
          <cell r="B32" t="str">
            <v>HDPE reducing union, 63 x 50mm, PN10</v>
          </cell>
          <cell r="C32" t="str">
            <v>pc</v>
          </cell>
          <cell r="D32">
            <v>20430</v>
          </cell>
          <cell r="E32">
            <v>10.43633</v>
          </cell>
          <cell r="F32">
            <v>0.10333000000000001</v>
          </cell>
          <cell r="G32">
            <v>10.333</v>
          </cell>
        </row>
        <row r="33">
          <cell r="A33">
            <v>1.31</v>
          </cell>
          <cell r="B33" t="str">
            <v>HDPE reducing union, 50 x 40mm, PN10</v>
          </cell>
          <cell r="C33" t="str">
            <v>pc</v>
          </cell>
          <cell r="D33">
            <v>15570</v>
          </cell>
          <cell r="E33">
            <v>7.4063300000000005</v>
          </cell>
          <cell r="F33">
            <v>7.3330000000000006E-2</v>
          </cell>
          <cell r="G33">
            <v>7.3330000000000002</v>
          </cell>
        </row>
        <row r="34">
          <cell r="A34">
            <v>1.32</v>
          </cell>
          <cell r="B34" t="str">
            <v>HDPE reducing union, 50 x 32mm, PN10</v>
          </cell>
          <cell r="C34" t="str">
            <v>pc</v>
          </cell>
          <cell r="D34">
            <v>15570</v>
          </cell>
          <cell r="E34">
            <v>7.4066330000000002</v>
          </cell>
          <cell r="F34">
            <v>7.3333000000000009E-2</v>
          </cell>
          <cell r="G34">
            <v>7.3333000000000004</v>
          </cell>
        </row>
        <row r="35">
          <cell r="A35">
            <v>1.33</v>
          </cell>
          <cell r="B35" t="str">
            <v>HDPE reducing union, 40 x 32mm, PN10</v>
          </cell>
          <cell r="C35" t="str">
            <v>pc</v>
          </cell>
          <cell r="D35">
            <v>10800</v>
          </cell>
          <cell r="E35">
            <v>5.7236700000000003</v>
          </cell>
          <cell r="F35">
            <v>5.6669999999999998E-2</v>
          </cell>
          <cell r="G35">
            <v>5.6669999999999998</v>
          </cell>
        </row>
        <row r="36">
          <cell r="A36">
            <v>1.34</v>
          </cell>
          <cell r="B36" t="str">
            <v>HDPE reducing union, 40 x 25mm, PN10</v>
          </cell>
          <cell r="C36" t="str">
            <v>pc</v>
          </cell>
          <cell r="D36">
            <v>10800</v>
          </cell>
          <cell r="E36">
            <v>5.7236700000000003</v>
          </cell>
          <cell r="F36">
            <v>5.6669999999999998E-2</v>
          </cell>
          <cell r="G36">
            <v>5.6669999999999998</v>
          </cell>
        </row>
        <row r="37">
          <cell r="A37">
            <v>1.35</v>
          </cell>
          <cell r="B37" t="str">
            <v>HDPE reducing union, 32 x 25mm, PN10</v>
          </cell>
          <cell r="C37" t="str">
            <v>pc</v>
          </cell>
          <cell r="D37">
            <v>7200</v>
          </cell>
          <cell r="E37">
            <v>3.36633</v>
          </cell>
          <cell r="F37">
            <v>3.3330000000000005E-2</v>
          </cell>
          <cell r="G37">
            <v>3.3330000000000002</v>
          </cell>
        </row>
        <row r="38">
          <cell r="A38">
            <v>1.36</v>
          </cell>
          <cell r="B38" t="str">
            <v>HDPE reducing union, 32 x 20mm, PN10</v>
          </cell>
          <cell r="C38" t="str">
            <v>pc</v>
          </cell>
          <cell r="D38">
            <v>7200</v>
          </cell>
          <cell r="E38">
            <v>3.36633</v>
          </cell>
          <cell r="F38">
            <v>3.3330000000000005E-2</v>
          </cell>
          <cell r="G38">
            <v>3.3330000000000002</v>
          </cell>
        </row>
        <row r="39">
          <cell r="A39">
            <v>1.37</v>
          </cell>
          <cell r="B39" t="str">
            <v>HDPE reducing union, 25 x 20mm, PN10</v>
          </cell>
          <cell r="C39" t="str">
            <v>pc</v>
          </cell>
          <cell r="D39">
            <v>4770</v>
          </cell>
          <cell r="E39">
            <v>2.69367</v>
          </cell>
          <cell r="F39">
            <v>2.6669999999999999E-2</v>
          </cell>
          <cell r="G39">
            <v>2.6669999999999998</v>
          </cell>
        </row>
        <row r="40">
          <cell r="A40">
            <v>1.38</v>
          </cell>
          <cell r="B40" t="str">
            <v>HDPE equal tee, 110mm, PN10</v>
          </cell>
          <cell r="C40" t="str">
            <v>pc</v>
          </cell>
          <cell r="D40">
            <v>159277</v>
          </cell>
          <cell r="E40">
            <v>83.83</v>
          </cell>
          <cell r="F40">
            <v>0.83000000000000007</v>
          </cell>
          <cell r="G40">
            <v>83</v>
          </cell>
        </row>
        <row r="41">
          <cell r="A41">
            <v>1.39</v>
          </cell>
          <cell r="B41" t="str">
            <v>HDPE equal tee, 90mm, PN10</v>
          </cell>
          <cell r="C41" t="str">
            <v>pc</v>
          </cell>
          <cell r="D41">
            <v>72000</v>
          </cell>
          <cell r="E41">
            <v>40.4</v>
          </cell>
          <cell r="F41">
            <v>0.4</v>
          </cell>
          <cell r="G41">
            <v>40</v>
          </cell>
        </row>
        <row r="42">
          <cell r="A42">
            <v>1.4</v>
          </cell>
          <cell r="B42" t="str">
            <v>HDPE equal tee, 75mm, PN10</v>
          </cell>
          <cell r="C42" t="str">
            <v>pc</v>
          </cell>
          <cell r="D42">
            <v>47970</v>
          </cell>
          <cell r="E42">
            <v>30.3</v>
          </cell>
          <cell r="F42">
            <v>0.3</v>
          </cell>
          <cell r="G42">
            <v>30</v>
          </cell>
        </row>
        <row r="43">
          <cell r="A43">
            <v>1.41</v>
          </cell>
          <cell r="B43" t="str">
            <v>HDPE equal tee, 63mm, PN10</v>
          </cell>
          <cell r="C43" t="str">
            <v>pc</v>
          </cell>
          <cell r="D43">
            <v>29970</v>
          </cell>
          <cell r="E43">
            <v>16.833670000000001</v>
          </cell>
          <cell r="F43">
            <v>0.16667000000000001</v>
          </cell>
          <cell r="G43">
            <v>16.667000000000002</v>
          </cell>
        </row>
        <row r="44">
          <cell r="A44">
            <v>1.42</v>
          </cell>
          <cell r="B44" t="str">
            <v>HDPE equal tee, 50mm, PN10</v>
          </cell>
          <cell r="C44" t="str">
            <v>pc</v>
          </cell>
          <cell r="D44">
            <v>24030</v>
          </cell>
          <cell r="E44">
            <v>12.12</v>
          </cell>
          <cell r="F44">
            <v>0.12</v>
          </cell>
          <cell r="G44">
            <v>12</v>
          </cell>
        </row>
        <row r="45">
          <cell r="A45">
            <v>1.43</v>
          </cell>
          <cell r="B45" t="str">
            <v>HDPE equal tee, 40mm, PN10</v>
          </cell>
          <cell r="C45" t="str">
            <v>pc</v>
          </cell>
          <cell r="D45">
            <v>16830</v>
          </cell>
          <cell r="E45">
            <v>9.4263300000000001</v>
          </cell>
          <cell r="F45">
            <v>9.333000000000001E-2</v>
          </cell>
          <cell r="G45">
            <v>9.3330000000000002</v>
          </cell>
        </row>
        <row r="46">
          <cell r="A46">
            <v>1.44</v>
          </cell>
          <cell r="B46" t="str">
            <v>HDPE equal tee, 32mm, PN10</v>
          </cell>
          <cell r="C46" t="str">
            <v>pc</v>
          </cell>
          <cell r="D46">
            <v>10800</v>
          </cell>
          <cell r="E46">
            <v>5.3863300000000001</v>
          </cell>
          <cell r="F46">
            <v>5.3330000000000002E-2</v>
          </cell>
          <cell r="G46">
            <v>5.3330000000000002</v>
          </cell>
        </row>
        <row r="47">
          <cell r="A47">
            <v>1.45</v>
          </cell>
          <cell r="B47" t="str">
            <v>HDPE equal tee, 25mm, PN10</v>
          </cell>
          <cell r="C47" t="str">
            <v>pc</v>
          </cell>
          <cell r="D47">
            <v>7200</v>
          </cell>
          <cell r="E47">
            <v>4.04</v>
          </cell>
          <cell r="F47">
            <v>0.04</v>
          </cell>
          <cell r="G47">
            <v>4</v>
          </cell>
        </row>
        <row r="48">
          <cell r="A48">
            <v>1.46</v>
          </cell>
          <cell r="B48" t="str">
            <v>HDPE equal tee, 20mm, PN10</v>
          </cell>
          <cell r="C48" t="str">
            <v>pc</v>
          </cell>
          <cell r="D48">
            <v>6030</v>
          </cell>
          <cell r="E48">
            <v>3.03</v>
          </cell>
          <cell r="F48">
            <v>0.03</v>
          </cell>
          <cell r="G48">
            <v>3</v>
          </cell>
        </row>
        <row r="49">
          <cell r="A49">
            <v>1.47</v>
          </cell>
          <cell r="B49" t="str">
            <v>HDPE male equal tee, 110mm, PN10</v>
          </cell>
          <cell r="C49" t="str">
            <v>pc</v>
          </cell>
          <cell r="D49">
            <v>118978</v>
          </cell>
          <cell r="E49">
            <v>62.62</v>
          </cell>
          <cell r="F49">
            <v>0.62</v>
          </cell>
          <cell r="G49">
            <v>62</v>
          </cell>
        </row>
        <row r="50">
          <cell r="A50">
            <v>1.48</v>
          </cell>
          <cell r="B50" t="str">
            <v>HDPE male equal tee, 90mm, PN10</v>
          </cell>
          <cell r="C50" t="str">
            <v>pc</v>
          </cell>
          <cell r="D50">
            <v>72000</v>
          </cell>
          <cell r="E50">
            <v>39.053670000000004</v>
          </cell>
          <cell r="F50">
            <v>0.38667000000000001</v>
          </cell>
          <cell r="G50">
            <v>38.667000000000002</v>
          </cell>
        </row>
        <row r="51">
          <cell r="A51">
            <v>1.49</v>
          </cell>
          <cell r="B51" t="str">
            <v>HDPE male equal tee, 75mm, PN10</v>
          </cell>
          <cell r="C51" t="str">
            <v>pc</v>
          </cell>
          <cell r="D51">
            <v>65000</v>
          </cell>
          <cell r="E51">
            <v>26.26</v>
          </cell>
          <cell r="F51">
            <v>0.26</v>
          </cell>
          <cell r="G51">
            <v>26</v>
          </cell>
        </row>
        <row r="52">
          <cell r="A52">
            <v>1.5</v>
          </cell>
          <cell r="B52" t="str">
            <v>HDPE male equal tee, 63mm, PN10</v>
          </cell>
          <cell r="C52" t="str">
            <v>pc</v>
          </cell>
          <cell r="D52">
            <v>54700</v>
          </cell>
          <cell r="E52">
            <v>19.190000000000001</v>
          </cell>
          <cell r="F52">
            <v>0.19</v>
          </cell>
          <cell r="G52">
            <v>19</v>
          </cell>
        </row>
        <row r="53">
          <cell r="A53">
            <v>1.51</v>
          </cell>
          <cell r="B53" t="str">
            <v>HDPE male equal tee, 50mm, PN10</v>
          </cell>
          <cell r="C53" t="str">
            <v>pc</v>
          </cell>
          <cell r="D53">
            <v>38700</v>
          </cell>
          <cell r="E53">
            <v>10.1</v>
          </cell>
          <cell r="F53">
            <v>0.1</v>
          </cell>
          <cell r="G53">
            <v>10</v>
          </cell>
        </row>
        <row r="54">
          <cell r="A54">
            <v>1.52</v>
          </cell>
          <cell r="B54" t="str">
            <v>HDPE male equal tee, 40mm, PN10</v>
          </cell>
          <cell r="C54" t="str">
            <v>pc</v>
          </cell>
          <cell r="D54">
            <v>26700</v>
          </cell>
          <cell r="E54">
            <v>8.08</v>
          </cell>
          <cell r="F54">
            <v>0.08</v>
          </cell>
          <cell r="G54">
            <v>8</v>
          </cell>
        </row>
        <row r="55">
          <cell r="A55">
            <v>1.53</v>
          </cell>
          <cell r="B55" t="str">
            <v>HDPE male equal tee, 32mm, PN10</v>
          </cell>
          <cell r="C55" t="str">
            <v>pc</v>
          </cell>
          <cell r="D55">
            <v>16000</v>
          </cell>
          <cell r="E55">
            <v>4.3733000000000004</v>
          </cell>
          <cell r="F55">
            <v>4.3299999999999998E-2</v>
          </cell>
          <cell r="G55">
            <v>4.33</v>
          </cell>
        </row>
        <row r="56">
          <cell r="A56">
            <v>1.54</v>
          </cell>
          <cell r="B56" t="str">
            <v>HDPE male equal tee, 25mm, PN10</v>
          </cell>
          <cell r="C56" t="str">
            <v>pc</v>
          </cell>
          <cell r="D56">
            <v>12000</v>
          </cell>
          <cell r="E56">
            <v>3.36633</v>
          </cell>
          <cell r="F56">
            <v>3.3330000000000005E-2</v>
          </cell>
          <cell r="G56">
            <v>3.3330000000000002</v>
          </cell>
        </row>
        <row r="57">
          <cell r="A57">
            <v>1.55</v>
          </cell>
          <cell r="B57" t="str">
            <v>HDPE male equal tee, 20mm, PN10</v>
          </cell>
          <cell r="C57" t="str">
            <v>pc</v>
          </cell>
          <cell r="D57">
            <v>10700</v>
          </cell>
          <cell r="E57">
            <v>2.69367</v>
          </cell>
          <cell r="F57">
            <v>2.6669999999999999E-2</v>
          </cell>
          <cell r="G57">
            <v>2.6669999999999998</v>
          </cell>
        </row>
        <row r="58">
          <cell r="A58">
            <v>1.56</v>
          </cell>
          <cell r="B58" t="str">
            <v>HDPE female equal tee, 110mm, PN10</v>
          </cell>
          <cell r="C58" t="str">
            <v>pc</v>
          </cell>
          <cell r="D58">
            <v>216000</v>
          </cell>
          <cell r="E58">
            <v>58.916329999999995</v>
          </cell>
          <cell r="F58">
            <v>0.58333000000000002</v>
          </cell>
          <cell r="G58">
            <v>58.332999999999998</v>
          </cell>
        </row>
        <row r="59">
          <cell r="A59">
            <v>1.57</v>
          </cell>
          <cell r="B59" t="str">
            <v>HDPE female equal tee, 90mm, PN10</v>
          </cell>
          <cell r="C59" t="str">
            <v>pc</v>
          </cell>
          <cell r="D59">
            <v>166700</v>
          </cell>
          <cell r="E59">
            <v>37.033670000000001</v>
          </cell>
          <cell r="F59">
            <v>0.36667</v>
          </cell>
          <cell r="G59">
            <v>36.667000000000002</v>
          </cell>
        </row>
        <row r="60">
          <cell r="A60">
            <v>1.58</v>
          </cell>
          <cell r="B60" t="str">
            <v>HDPE female equal tee, 75mm, PN10</v>
          </cell>
          <cell r="C60" t="str">
            <v>pc</v>
          </cell>
          <cell r="D60">
            <v>93300</v>
          </cell>
          <cell r="E60">
            <v>24.24</v>
          </cell>
          <cell r="F60">
            <v>0.24</v>
          </cell>
          <cell r="G60">
            <v>24</v>
          </cell>
        </row>
        <row r="61">
          <cell r="A61">
            <v>1.59</v>
          </cell>
          <cell r="B61" t="str">
            <v>HDPE female equal tee, 63mm, PN10</v>
          </cell>
          <cell r="C61" t="str">
            <v>pc</v>
          </cell>
          <cell r="D61">
            <v>57300</v>
          </cell>
          <cell r="E61">
            <v>13.466633</v>
          </cell>
          <cell r="F61">
            <v>0.13333300000000001</v>
          </cell>
          <cell r="G61">
            <v>13.333299999999999</v>
          </cell>
        </row>
        <row r="62">
          <cell r="A62">
            <v>1.6</v>
          </cell>
          <cell r="B62" t="str">
            <v>HDPE female equal tee, 50mm, PN10</v>
          </cell>
          <cell r="C62" t="str">
            <v>pc</v>
          </cell>
          <cell r="D62">
            <v>40000</v>
          </cell>
          <cell r="E62">
            <v>9.7636699999999994</v>
          </cell>
          <cell r="F62">
            <v>9.6670000000000006E-2</v>
          </cell>
          <cell r="G62">
            <v>9.6669999999999998</v>
          </cell>
        </row>
        <row r="63">
          <cell r="A63">
            <v>1.61</v>
          </cell>
          <cell r="B63" t="str">
            <v>HDPE female equal tee, 40mm, PN10</v>
          </cell>
          <cell r="C63" t="str">
            <v>pc</v>
          </cell>
          <cell r="D63">
            <v>29300</v>
          </cell>
          <cell r="E63">
            <v>7.4063300000000005</v>
          </cell>
          <cell r="F63">
            <v>7.3330000000000006E-2</v>
          </cell>
          <cell r="G63">
            <v>7.3330000000000002</v>
          </cell>
        </row>
        <row r="64">
          <cell r="A64">
            <v>1.62</v>
          </cell>
          <cell r="B64" t="str">
            <v>HDPE female equal tee, 32mm, PN10</v>
          </cell>
          <cell r="C64" t="str">
            <v>pc</v>
          </cell>
          <cell r="D64">
            <v>17300</v>
          </cell>
          <cell r="E64">
            <v>4.04</v>
          </cell>
          <cell r="F64">
            <v>0.04</v>
          </cell>
          <cell r="G64">
            <v>4</v>
          </cell>
        </row>
        <row r="65">
          <cell r="A65">
            <v>1.63</v>
          </cell>
          <cell r="B65" t="str">
            <v>HDPE female equal tee, 25mm, PN10</v>
          </cell>
          <cell r="C65" t="str">
            <v>pc</v>
          </cell>
          <cell r="D65">
            <v>12000</v>
          </cell>
          <cell r="E65">
            <v>3.03</v>
          </cell>
          <cell r="F65">
            <v>0.03</v>
          </cell>
          <cell r="G65">
            <v>3</v>
          </cell>
        </row>
        <row r="66">
          <cell r="A66">
            <v>1.64</v>
          </cell>
          <cell r="B66" t="str">
            <v>HDPE female equal tee, 20mm, PN10</v>
          </cell>
          <cell r="C66" t="str">
            <v>pc</v>
          </cell>
          <cell r="D66">
            <v>9300</v>
          </cell>
          <cell r="E66">
            <v>2.3563300000000003</v>
          </cell>
          <cell r="F66">
            <v>2.3330000000000004E-2</v>
          </cell>
          <cell r="G66">
            <v>2.3330000000000002</v>
          </cell>
        </row>
        <row r="67">
          <cell r="A67">
            <v>1.65</v>
          </cell>
          <cell r="B67" t="str">
            <v>HDPE male adapter, 110mm, PN10</v>
          </cell>
          <cell r="C67" t="str">
            <v>pc</v>
          </cell>
          <cell r="D67">
            <v>116700</v>
          </cell>
          <cell r="E67">
            <v>30.3</v>
          </cell>
          <cell r="F67">
            <v>0.3</v>
          </cell>
          <cell r="G67">
            <v>30</v>
          </cell>
        </row>
        <row r="68">
          <cell r="A68">
            <v>1.66</v>
          </cell>
          <cell r="B68" t="str">
            <v>HDPE  male adapter, 90mm, PN10</v>
          </cell>
          <cell r="C68" t="str">
            <v>pc</v>
          </cell>
          <cell r="D68">
            <v>80000</v>
          </cell>
          <cell r="E68">
            <v>16.833670000000001</v>
          </cell>
          <cell r="F68">
            <v>0.16667000000000001</v>
          </cell>
          <cell r="G68">
            <v>16.667000000000002</v>
          </cell>
        </row>
        <row r="69">
          <cell r="A69">
            <v>1.67</v>
          </cell>
          <cell r="B69" t="str">
            <v>HDPE male adapter, 75mm, PN10</v>
          </cell>
          <cell r="C69" t="str">
            <v>pc</v>
          </cell>
          <cell r="D69">
            <v>41300</v>
          </cell>
          <cell r="E69">
            <v>12.793670000000001</v>
          </cell>
          <cell r="F69">
            <v>0.12667</v>
          </cell>
          <cell r="G69">
            <v>12.667</v>
          </cell>
        </row>
        <row r="70">
          <cell r="A70">
            <v>1.68</v>
          </cell>
          <cell r="B70" t="str">
            <v>HDPE male adapter, 63mm, PN10</v>
          </cell>
          <cell r="C70" t="str">
            <v>pc</v>
          </cell>
          <cell r="D70">
            <v>29300</v>
          </cell>
          <cell r="E70">
            <v>6.06</v>
          </cell>
          <cell r="F70">
            <v>0.06</v>
          </cell>
          <cell r="G70">
            <v>6</v>
          </cell>
        </row>
        <row r="71">
          <cell r="A71">
            <v>1.69</v>
          </cell>
          <cell r="B71" t="str">
            <v>HDPE male adapter, 50mm, PN10</v>
          </cell>
          <cell r="C71" t="str">
            <v>pc</v>
          </cell>
          <cell r="D71">
            <v>20000</v>
          </cell>
          <cell r="E71">
            <v>4.7133669999999999</v>
          </cell>
          <cell r="F71">
            <v>4.6667E-2</v>
          </cell>
          <cell r="G71">
            <v>4.6666999999999996</v>
          </cell>
        </row>
        <row r="72">
          <cell r="A72">
            <v>1.7</v>
          </cell>
          <cell r="B72" t="str">
            <v>HDPE male adapter, 40mm, PN10</v>
          </cell>
          <cell r="C72" t="str">
            <v>pc</v>
          </cell>
          <cell r="D72">
            <v>17300</v>
          </cell>
          <cell r="E72">
            <v>3.7033670000000001</v>
          </cell>
          <cell r="F72">
            <v>3.6666999999999998E-2</v>
          </cell>
          <cell r="G72">
            <v>3.6667000000000001</v>
          </cell>
        </row>
        <row r="73">
          <cell r="A73">
            <v>1.71</v>
          </cell>
          <cell r="B73" t="str">
            <v>HDPE male adapter, 32mm, PN10</v>
          </cell>
          <cell r="C73" t="str">
            <v>pc</v>
          </cell>
          <cell r="D73">
            <v>9300</v>
          </cell>
          <cell r="E73">
            <v>2.02</v>
          </cell>
          <cell r="F73">
            <v>0.02</v>
          </cell>
          <cell r="G73">
            <v>2</v>
          </cell>
        </row>
        <row r="74">
          <cell r="A74">
            <v>1.72</v>
          </cell>
          <cell r="B74" t="str">
            <v>HDPE male adapter, 25mm, PN10</v>
          </cell>
          <cell r="C74" t="str">
            <v>pc</v>
          </cell>
          <cell r="D74">
            <v>6700</v>
          </cell>
          <cell r="E74">
            <v>1.68367</v>
          </cell>
          <cell r="F74">
            <v>1.6670000000000001E-2</v>
          </cell>
          <cell r="G74">
            <v>1.667</v>
          </cell>
        </row>
        <row r="75">
          <cell r="A75">
            <v>1.73</v>
          </cell>
          <cell r="B75" t="str">
            <v>HDPE male adapter, 20mm, PN10</v>
          </cell>
          <cell r="C75" t="str">
            <v>pc</v>
          </cell>
          <cell r="D75">
            <v>5300</v>
          </cell>
          <cell r="E75">
            <v>1.34633</v>
          </cell>
          <cell r="F75">
            <v>1.333E-2</v>
          </cell>
          <cell r="G75">
            <v>1.333</v>
          </cell>
        </row>
        <row r="76">
          <cell r="A76">
            <v>1.74</v>
          </cell>
          <cell r="B76" t="str">
            <v>HDPE female adapter, 110mm, PN10</v>
          </cell>
          <cell r="C76" t="str">
            <v>pc</v>
          </cell>
          <cell r="D76">
            <v>153300</v>
          </cell>
          <cell r="E76">
            <v>39.053670000000004</v>
          </cell>
          <cell r="F76">
            <v>0.38667000000000001</v>
          </cell>
          <cell r="G76">
            <v>38.667000000000002</v>
          </cell>
        </row>
        <row r="77">
          <cell r="A77">
            <v>1.75</v>
          </cell>
          <cell r="B77" t="str">
            <v>HDPE  female adapter, 90mm, PN10</v>
          </cell>
          <cell r="C77" t="str">
            <v>pc</v>
          </cell>
          <cell r="D77">
            <v>93300</v>
          </cell>
          <cell r="E77">
            <v>19.526329999999998</v>
          </cell>
          <cell r="F77">
            <v>0.19333</v>
          </cell>
          <cell r="G77">
            <v>19.332999999999998</v>
          </cell>
        </row>
        <row r="78">
          <cell r="A78">
            <v>1.76</v>
          </cell>
          <cell r="B78" t="str">
            <v>HDPE female adapter, 75mm, PN10</v>
          </cell>
          <cell r="C78" t="str">
            <v>pc</v>
          </cell>
          <cell r="D78">
            <v>50700</v>
          </cell>
          <cell r="E78">
            <v>14.81367</v>
          </cell>
          <cell r="F78">
            <v>0.14666999999999999</v>
          </cell>
          <cell r="G78">
            <v>14.667</v>
          </cell>
        </row>
        <row r="79">
          <cell r="A79">
            <v>1.77</v>
          </cell>
          <cell r="B79" t="str">
            <v>HDPE female adapter, 63mm, PN10</v>
          </cell>
          <cell r="C79" t="str">
            <v>pc</v>
          </cell>
          <cell r="D79">
            <v>29300</v>
          </cell>
          <cell r="E79">
            <v>8.08</v>
          </cell>
          <cell r="F79">
            <v>0.08</v>
          </cell>
          <cell r="G79">
            <v>8</v>
          </cell>
        </row>
        <row r="80">
          <cell r="A80">
            <v>1.78</v>
          </cell>
          <cell r="B80" t="str">
            <v>HDPE female adapter, 50mm, PN10</v>
          </cell>
          <cell r="C80" t="str">
            <v>pc</v>
          </cell>
          <cell r="D80">
            <v>20000</v>
          </cell>
          <cell r="E80">
            <v>5.3863300000000001</v>
          </cell>
          <cell r="F80">
            <v>5.3330000000000002E-2</v>
          </cell>
          <cell r="G80">
            <v>5.3330000000000002</v>
          </cell>
        </row>
        <row r="81">
          <cell r="A81">
            <v>1.79</v>
          </cell>
          <cell r="B81" t="str">
            <v>HDPE female adapter, 40mm, PN10</v>
          </cell>
          <cell r="C81" t="str">
            <v>pc</v>
          </cell>
          <cell r="D81">
            <v>17300</v>
          </cell>
          <cell r="E81">
            <v>4.3763300000000003</v>
          </cell>
          <cell r="F81">
            <v>4.333E-2</v>
          </cell>
          <cell r="G81">
            <v>4.3330000000000002</v>
          </cell>
        </row>
        <row r="82">
          <cell r="A82">
            <v>1.8</v>
          </cell>
          <cell r="B82" t="str">
            <v>HDPE female adapter, 32mm, PN10</v>
          </cell>
          <cell r="C82" t="str">
            <v>pc</v>
          </cell>
          <cell r="D82">
            <v>9300</v>
          </cell>
          <cell r="E82">
            <v>2.3563300000000003</v>
          </cell>
          <cell r="F82">
            <v>2.3330000000000004E-2</v>
          </cell>
          <cell r="G82">
            <v>2.3330000000000002</v>
          </cell>
        </row>
        <row r="83">
          <cell r="A83">
            <v>1.81</v>
          </cell>
          <cell r="B83" t="str">
            <v>HDPE female adapter, 25mm, PN10</v>
          </cell>
          <cell r="C83" t="str">
            <v>pc</v>
          </cell>
          <cell r="D83">
            <v>6700</v>
          </cell>
          <cell r="E83">
            <v>2.02</v>
          </cell>
          <cell r="F83">
            <v>0.02</v>
          </cell>
          <cell r="G83">
            <v>2</v>
          </cell>
        </row>
        <row r="84">
          <cell r="A84">
            <v>1.82</v>
          </cell>
          <cell r="B84" t="str">
            <v>HDPE female adapter, 20mm, PN10</v>
          </cell>
          <cell r="C84" t="str">
            <v>pc</v>
          </cell>
          <cell r="D84">
            <v>5300</v>
          </cell>
          <cell r="E84">
            <v>1.68367</v>
          </cell>
          <cell r="F84">
            <v>1.6670000000000001E-2</v>
          </cell>
          <cell r="G84">
            <v>1.667</v>
          </cell>
        </row>
        <row r="85">
          <cell r="A85">
            <v>1.83</v>
          </cell>
          <cell r="B85" t="str">
            <v>HDPE strainer, 90mm</v>
          </cell>
          <cell r="C85" t="str">
            <v>pc</v>
          </cell>
          <cell r="D85">
            <v>76760</v>
          </cell>
          <cell r="E85">
            <v>40.4</v>
          </cell>
          <cell r="F85">
            <v>0.4</v>
          </cell>
          <cell r="G85">
            <v>40</v>
          </cell>
        </row>
        <row r="86">
          <cell r="A86">
            <v>1.84</v>
          </cell>
          <cell r="B86" t="str">
            <v>HDPE strainer, 90mm</v>
          </cell>
          <cell r="C86" t="str">
            <v>pc</v>
          </cell>
          <cell r="D86">
            <v>44776.026999999995</v>
          </cell>
          <cell r="E86">
            <v>23.566329999999997</v>
          </cell>
          <cell r="F86">
            <v>0.23332999999999998</v>
          </cell>
          <cell r="G86">
            <v>23.332999999999998</v>
          </cell>
        </row>
        <row r="87">
          <cell r="A87">
            <v>1.85</v>
          </cell>
          <cell r="B87" t="str">
            <v>HDPE strainer, 90mm</v>
          </cell>
          <cell r="C87" t="str">
            <v>pc</v>
          </cell>
          <cell r="D87">
            <v>31983.973000000002</v>
          </cell>
          <cell r="E87">
            <v>16.833670000000001</v>
          </cell>
          <cell r="F87">
            <v>0.16667000000000001</v>
          </cell>
          <cell r="G87">
            <v>16.667000000000002</v>
          </cell>
        </row>
        <row r="88">
          <cell r="A88">
            <v>1.86</v>
          </cell>
          <cell r="B88" t="str">
            <v>HDPE clamp saddle, 90 x 1, PN10</v>
          </cell>
          <cell r="C88" t="str">
            <v>pc</v>
          </cell>
          <cell r="D88">
            <v>30700</v>
          </cell>
          <cell r="E88">
            <v>12.12</v>
          </cell>
          <cell r="F88">
            <v>0.12</v>
          </cell>
          <cell r="G88">
            <v>12</v>
          </cell>
        </row>
        <row r="89">
          <cell r="A89">
            <v>1.87</v>
          </cell>
          <cell r="B89" t="str">
            <v>HDPE clamp saddle, 90 x 3/4 PN10</v>
          </cell>
          <cell r="C89" t="str">
            <v>pc</v>
          </cell>
          <cell r="D89">
            <v>30700</v>
          </cell>
          <cell r="E89">
            <v>12.12</v>
          </cell>
          <cell r="F89">
            <v>0.12</v>
          </cell>
          <cell r="G89">
            <v>12</v>
          </cell>
        </row>
        <row r="90">
          <cell r="A90">
            <v>1.88</v>
          </cell>
          <cell r="B90" t="str">
            <v>HDPE clamp saddle, 90 x 1/2, PN10</v>
          </cell>
          <cell r="C90" t="str">
            <v>pc</v>
          </cell>
          <cell r="D90">
            <v>30700</v>
          </cell>
          <cell r="E90">
            <v>12.12</v>
          </cell>
          <cell r="F90">
            <v>0.12</v>
          </cell>
          <cell r="G90">
            <v>12</v>
          </cell>
        </row>
        <row r="91">
          <cell r="A91">
            <v>1.89</v>
          </cell>
          <cell r="B91" t="str">
            <v>HDPE clamp saddle, 75 x 1, PN10</v>
          </cell>
          <cell r="C91" t="str">
            <v>pc</v>
          </cell>
          <cell r="D91">
            <v>24000</v>
          </cell>
          <cell r="E91">
            <v>10.773669999999999</v>
          </cell>
          <cell r="F91">
            <v>0.10667</v>
          </cell>
          <cell r="G91">
            <v>10.667</v>
          </cell>
        </row>
        <row r="92">
          <cell r="A92">
            <v>1.9</v>
          </cell>
          <cell r="B92" t="str">
            <v>HDPE clamp saddle, 75 x 3/4, PN10</v>
          </cell>
          <cell r="C92" t="str">
            <v>pc</v>
          </cell>
          <cell r="D92">
            <v>24000</v>
          </cell>
          <cell r="E92">
            <v>10.773669999999999</v>
          </cell>
          <cell r="F92">
            <v>0.10667</v>
          </cell>
          <cell r="G92">
            <v>10.667</v>
          </cell>
        </row>
        <row r="93">
          <cell r="A93">
            <v>1.91</v>
          </cell>
          <cell r="B93" t="str">
            <v>HDPE clamp saddle, 75 x 1/2, PN10</v>
          </cell>
          <cell r="C93" t="str">
            <v>pc</v>
          </cell>
          <cell r="D93">
            <v>24000</v>
          </cell>
          <cell r="E93">
            <v>10.773669999999999</v>
          </cell>
          <cell r="F93">
            <v>0.10667</v>
          </cell>
          <cell r="G93">
            <v>10.667</v>
          </cell>
        </row>
        <row r="94">
          <cell r="A94">
            <v>1.92</v>
          </cell>
          <cell r="B94" t="str">
            <v>HDPE clamp saddle, 63 x 1 1/2, PN10</v>
          </cell>
          <cell r="C94" t="str">
            <v>pc</v>
          </cell>
          <cell r="D94">
            <v>20700</v>
          </cell>
          <cell r="E94">
            <v>6.7333669999999994</v>
          </cell>
          <cell r="F94">
            <v>6.6667000000000004E-2</v>
          </cell>
          <cell r="G94">
            <v>6.6666999999999996</v>
          </cell>
        </row>
        <row r="95">
          <cell r="A95">
            <v>1.93</v>
          </cell>
          <cell r="B95" t="str">
            <v>HDPE clamp saddle, 63 x 1, PN10</v>
          </cell>
          <cell r="C95" t="str">
            <v>pc</v>
          </cell>
          <cell r="D95">
            <v>20700</v>
          </cell>
          <cell r="E95">
            <v>6.7333669999999994</v>
          </cell>
          <cell r="F95">
            <v>6.6667000000000004E-2</v>
          </cell>
          <cell r="G95">
            <v>6.6666999999999996</v>
          </cell>
        </row>
        <row r="96">
          <cell r="A96">
            <v>1.94</v>
          </cell>
          <cell r="B96" t="str">
            <v>HDPE clamp saddle, 63 x 3/4, PN10</v>
          </cell>
          <cell r="C96" t="str">
            <v>pc</v>
          </cell>
          <cell r="D96">
            <v>20700</v>
          </cell>
          <cell r="E96">
            <v>6.7333669999999994</v>
          </cell>
          <cell r="F96">
            <v>6.6667000000000004E-2</v>
          </cell>
          <cell r="G96">
            <v>6.6666999999999996</v>
          </cell>
        </row>
        <row r="97">
          <cell r="A97">
            <v>1.95</v>
          </cell>
          <cell r="B97" t="str">
            <v>HDPE clamp saddle, 63 x 1/2, PN10</v>
          </cell>
          <cell r="C97" t="str">
            <v>pc</v>
          </cell>
          <cell r="D97">
            <v>20700</v>
          </cell>
          <cell r="E97">
            <v>6.7333669999999994</v>
          </cell>
          <cell r="F97">
            <v>6.6667000000000004E-2</v>
          </cell>
          <cell r="G97">
            <v>6.6666999999999996</v>
          </cell>
        </row>
        <row r="98">
          <cell r="A98">
            <v>1.96</v>
          </cell>
          <cell r="B98" t="str">
            <v>HDPE clamp saddle, 50 x 1, PN10</v>
          </cell>
          <cell r="C98" t="str">
            <v>pc</v>
          </cell>
          <cell r="D98">
            <v>14700</v>
          </cell>
          <cell r="E98">
            <v>4.7136699999999996</v>
          </cell>
          <cell r="F98">
            <v>4.6669999999999996E-2</v>
          </cell>
          <cell r="G98">
            <v>4.6669999999999998</v>
          </cell>
        </row>
        <row r="99">
          <cell r="A99">
            <v>1.97</v>
          </cell>
          <cell r="B99" t="str">
            <v>HDPE clamp saddle, 50 x 3/4, PN10</v>
          </cell>
          <cell r="C99" t="str">
            <v>pc</v>
          </cell>
          <cell r="D99">
            <v>14700</v>
          </cell>
          <cell r="E99">
            <v>4.7136699999999996</v>
          </cell>
          <cell r="F99">
            <v>4.6669999999999996E-2</v>
          </cell>
          <cell r="G99">
            <v>4.6669999999999998</v>
          </cell>
        </row>
        <row r="100">
          <cell r="A100">
            <v>1.98</v>
          </cell>
          <cell r="B100" t="str">
            <v>HDPE clamp saddle, 50 x 1/2, PN10</v>
          </cell>
          <cell r="C100" t="str">
            <v>pc</v>
          </cell>
          <cell r="D100">
            <v>14700</v>
          </cell>
          <cell r="E100">
            <v>4.7136699999999996</v>
          </cell>
          <cell r="F100">
            <v>4.6669999999999996E-2</v>
          </cell>
          <cell r="G100">
            <v>4.6669999999999998</v>
          </cell>
        </row>
        <row r="101">
          <cell r="A101">
            <v>1.99</v>
          </cell>
          <cell r="B101" t="str">
            <v>HDPE clamp saddle, 40 x 1, PN10</v>
          </cell>
          <cell r="C101" t="str">
            <v>pc</v>
          </cell>
          <cell r="D101">
            <v>9300</v>
          </cell>
          <cell r="E101">
            <v>3.7033670000000001</v>
          </cell>
          <cell r="F101">
            <v>3.6666999999999998E-2</v>
          </cell>
          <cell r="G101">
            <v>3.6667000000000001</v>
          </cell>
        </row>
        <row r="102">
          <cell r="A102">
            <v>2</v>
          </cell>
          <cell r="B102" t="str">
            <v>HDPE clamp saddle, 40 x 3/4, PN10</v>
          </cell>
          <cell r="C102" t="str">
            <v>pc</v>
          </cell>
          <cell r="D102">
            <v>9300</v>
          </cell>
          <cell r="E102">
            <v>3.7033670000000001</v>
          </cell>
          <cell r="F102">
            <v>3.6666999999999998E-2</v>
          </cell>
          <cell r="G102">
            <v>3.6667000000000001</v>
          </cell>
        </row>
        <row r="103">
          <cell r="A103">
            <v>2.0099999999999998</v>
          </cell>
          <cell r="B103" t="str">
            <v>HDPE clamp saddle, 40 x 1/2, PN10</v>
          </cell>
          <cell r="C103" t="str">
            <v>pc</v>
          </cell>
          <cell r="D103">
            <v>9300</v>
          </cell>
          <cell r="E103">
            <v>3.7033670000000001</v>
          </cell>
          <cell r="F103">
            <v>3.6666999999999998E-2</v>
          </cell>
          <cell r="G103">
            <v>3.6667000000000001</v>
          </cell>
        </row>
        <row r="104">
          <cell r="A104">
            <v>3.02</v>
          </cell>
          <cell r="B104" t="str">
            <v>GI pipe, 4", class B</v>
          </cell>
          <cell r="C104" t="str">
            <v>rm</v>
          </cell>
          <cell r="D104">
            <v>31417</v>
          </cell>
          <cell r="E104">
            <v>21.666709999999998</v>
          </cell>
          <cell r="F104">
            <v>5.0000099999999996</v>
          </cell>
          <cell r="G104">
            <v>16.666699999999999</v>
          </cell>
        </row>
        <row r="105">
          <cell r="A105">
            <v>3.03</v>
          </cell>
          <cell r="B105" t="str">
            <v>GI pipe, 3", class B</v>
          </cell>
          <cell r="C105" t="str">
            <v>rm</v>
          </cell>
          <cell r="D105">
            <v>22000</v>
          </cell>
          <cell r="E105">
            <v>13.722799999999999</v>
          </cell>
          <cell r="F105">
            <v>3.1667999999999998</v>
          </cell>
          <cell r="G105">
            <v>10.555999999999999</v>
          </cell>
        </row>
        <row r="106">
          <cell r="A106">
            <v>3.04</v>
          </cell>
          <cell r="B106" t="str">
            <v>GI pipe, 2 1/2", class B</v>
          </cell>
          <cell r="C106" t="str">
            <v>rm</v>
          </cell>
          <cell r="D106">
            <v>18000</v>
          </cell>
          <cell r="E106">
            <v>10.8329</v>
          </cell>
          <cell r="F106">
            <v>2.4998999999999998</v>
          </cell>
          <cell r="G106">
            <v>8.3330000000000002</v>
          </cell>
        </row>
        <row r="107">
          <cell r="A107">
            <v>3.05</v>
          </cell>
          <cell r="B107" t="str">
            <v>GI pipe, 2", class B</v>
          </cell>
          <cell r="C107" t="str">
            <v>rm</v>
          </cell>
          <cell r="D107">
            <v>13000</v>
          </cell>
          <cell r="E107">
            <v>9.1</v>
          </cell>
          <cell r="F107">
            <v>2.1</v>
          </cell>
          <cell r="G107">
            <v>7</v>
          </cell>
        </row>
        <row r="108">
          <cell r="A108">
            <v>3.06</v>
          </cell>
          <cell r="B108" t="str">
            <v>GI pipe, 1 1/2", class B</v>
          </cell>
          <cell r="C108" t="str">
            <v>rm</v>
          </cell>
          <cell r="D108">
            <v>10583</v>
          </cell>
          <cell r="E108">
            <v>5.7771999999999997</v>
          </cell>
          <cell r="F108">
            <v>1.3331999999999999</v>
          </cell>
          <cell r="G108">
            <v>4.444</v>
          </cell>
        </row>
        <row r="109">
          <cell r="A109">
            <v>3.07</v>
          </cell>
          <cell r="B109" t="str">
            <v>GI pipe, 1 1/4", class B</v>
          </cell>
          <cell r="C109" t="str">
            <v>rm</v>
          </cell>
          <cell r="D109">
            <v>9280</v>
          </cell>
          <cell r="E109">
            <v>5.0556999999999999</v>
          </cell>
          <cell r="F109">
            <v>1.1666999999999998</v>
          </cell>
          <cell r="G109">
            <v>3.8889999999999998</v>
          </cell>
        </row>
        <row r="110">
          <cell r="A110">
            <v>3.08</v>
          </cell>
          <cell r="B110" t="str">
            <v>GI pipe, 1", class B</v>
          </cell>
          <cell r="C110" t="str">
            <v>rm</v>
          </cell>
          <cell r="D110">
            <v>7417</v>
          </cell>
          <cell r="E110">
            <v>3.9</v>
          </cell>
          <cell r="F110">
            <v>0.89999999999999991</v>
          </cell>
          <cell r="G110">
            <v>3</v>
          </cell>
        </row>
        <row r="111">
          <cell r="A111">
            <v>3.09</v>
          </cell>
          <cell r="B111" t="str">
            <v>GI pipe, 3/4", class B</v>
          </cell>
          <cell r="C111" t="str">
            <v>rm</v>
          </cell>
          <cell r="D111">
            <v>6833</v>
          </cell>
          <cell r="E111">
            <v>2.5285000000000002</v>
          </cell>
          <cell r="F111">
            <v>0.58350000000000002</v>
          </cell>
          <cell r="G111">
            <v>1.9450000000000001</v>
          </cell>
        </row>
        <row r="112">
          <cell r="A112">
            <v>3.1</v>
          </cell>
          <cell r="B112" t="str">
            <v>GI pipe, 1/2", class B</v>
          </cell>
          <cell r="C112" t="str">
            <v>rm</v>
          </cell>
          <cell r="D112">
            <v>4750</v>
          </cell>
          <cell r="E112">
            <v>1.95</v>
          </cell>
          <cell r="F112">
            <v>0.44999999999999996</v>
          </cell>
          <cell r="G112">
            <v>1.5</v>
          </cell>
        </row>
        <row r="113">
          <cell r="A113">
            <v>3.11</v>
          </cell>
          <cell r="B113" t="str">
            <v>GI elbow, 4", class B</v>
          </cell>
          <cell r="C113" t="str">
            <v>pc</v>
          </cell>
          <cell r="D113">
            <v>14985.49</v>
          </cell>
          <cell r="E113">
            <v>7.8871000000000002</v>
          </cell>
          <cell r="F113">
            <v>1.8201000000000001</v>
          </cell>
          <cell r="G113">
            <v>6.0670000000000002</v>
          </cell>
        </row>
        <row r="114">
          <cell r="A114">
            <v>3.12</v>
          </cell>
          <cell r="B114" t="str">
            <v>GI elbow, 3", class B</v>
          </cell>
          <cell r="C114" t="str">
            <v>pc</v>
          </cell>
          <cell r="D114">
            <v>8232.51</v>
          </cell>
          <cell r="E114">
            <v>4.3329000000000004</v>
          </cell>
          <cell r="F114">
            <v>0.99990000000000001</v>
          </cell>
          <cell r="G114">
            <v>3.3330000000000002</v>
          </cell>
        </row>
        <row r="115">
          <cell r="A115">
            <v>3.13</v>
          </cell>
          <cell r="B115" t="str">
            <v>GI elbow, 2 1/2", class B</v>
          </cell>
          <cell r="C115" t="str">
            <v>pc</v>
          </cell>
          <cell r="D115">
            <v>5434.0000000000009</v>
          </cell>
          <cell r="E115">
            <v>2.8600000000000003</v>
          </cell>
          <cell r="F115">
            <v>0.66</v>
          </cell>
          <cell r="G115">
            <v>2.2000000000000002</v>
          </cell>
        </row>
        <row r="116">
          <cell r="A116">
            <v>3.14</v>
          </cell>
          <cell r="B116" t="str">
            <v>GI elbow, 2", class B</v>
          </cell>
          <cell r="C116" t="str">
            <v>pc</v>
          </cell>
          <cell r="D116">
            <v>2551.5099999999998</v>
          </cell>
          <cell r="E116">
            <v>1.3428999999999998</v>
          </cell>
          <cell r="F116">
            <v>0.30989999999999995</v>
          </cell>
          <cell r="G116">
            <v>1.0329999999999999</v>
          </cell>
        </row>
        <row r="117">
          <cell r="A117">
            <v>3.15</v>
          </cell>
          <cell r="B117" t="str">
            <v>GI elbow, 1 1/2", class B</v>
          </cell>
          <cell r="C117" t="str">
            <v>pc</v>
          </cell>
          <cell r="D117">
            <v>1647.49</v>
          </cell>
          <cell r="E117">
            <v>0.86709999999999998</v>
          </cell>
          <cell r="F117">
            <v>0.2001</v>
          </cell>
          <cell r="G117">
            <v>0.66700000000000004</v>
          </cell>
        </row>
        <row r="118">
          <cell r="A118">
            <v>3.16</v>
          </cell>
          <cell r="B118" t="str">
            <v>GI elbow, 1 1/4", class B</v>
          </cell>
          <cell r="C118" t="str">
            <v>pc</v>
          </cell>
          <cell r="D118">
            <v>1235</v>
          </cell>
          <cell r="E118">
            <v>0.65</v>
          </cell>
          <cell r="F118">
            <v>0.15</v>
          </cell>
          <cell r="G118">
            <v>0.5</v>
          </cell>
        </row>
        <row r="119">
          <cell r="A119">
            <v>3.17</v>
          </cell>
          <cell r="B119" t="str">
            <v>GI elbow, 1", class B</v>
          </cell>
          <cell r="C119" t="str">
            <v>pc</v>
          </cell>
          <cell r="D119">
            <v>822.51</v>
          </cell>
          <cell r="E119">
            <v>0.43290000000000001</v>
          </cell>
          <cell r="F119">
            <v>9.9900000000000003E-2</v>
          </cell>
          <cell r="G119">
            <v>0.33300000000000002</v>
          </cell>
        </row>
        <row r="120">
          <cell r="A120">
            <v>3.18</v>
          </cell>
          <cell r="B120" t="str">
            <v>GI elbow, 3/4", class B</v>
          </cell>
          <cell r="C120" t="str">
            <v>pc</v>
          </cell>
          <cell r="D120">
            <v>575.51</v>
          </cell>
          <cell r="E120">
            <v>0.3029</v>
          </cell>
          <cell r="F120">
            <v>6.9900000000000004E-2</v>
          </cell>
          <cell r="G120">
            <v>0.23300000000000001</v>
          </cell>
        </row>
        <row r="121">
          <cell r="A121">
            <v>3.19</v>
          </cell>
          <cell r="B121" t="str">
            <v>GI elbow, 1/2", class B</v>
          </cell>
          <cell r="C121" t="str">
            <v>pc</v>
          </cell>
          <cell r="D121">
            <v>412.49</v>
          </cell>
          <cell r="E121">
            <v>0.21710000000000002</v>
          </cell>
          <cell r="F121">
            <v>5.0099999999999999E-2</v>
          </cell>
          <cell r="G121">
            <v>0.16700000000000001</v>
          </cell>
        </row>
        <row r="122">
          <cell r="A122">
            <v>3.2</v>
          </cell>
          <cell r="B122" t="str">
            <v>GI end cap, 4", class B</v>
          </cell>
          <cell r="C122" t="str">
            <v>pc</v>
          </cell>
          <cell r="D122">
            <v>17290</v>
          </cell>
          <cell r="E122">
            <v>9.1</v>
          </cell>
          <cell r="F122">
            <v>2.1</v>
          </cell>
          <cell r="G122">
            <v>7</v>
          </cell>
        </row>
        <row r="123">
          <cell r="A123">
            <v>3.21</v>
          </cell>
          <cell r="B123" t="str">
            <v>GI end cap, 3", class B</v>
          </cell>
          <cell r="C123" t="str">
            <v>pc</v>
          </cell>
          <cell r="D123">
            <v>10702.51</v>
          </cell>
          <cell r="E123">
            <v>5.6329000000000002</v>
          </cell>
          <cell r="F123">
            <v>1.2999000000000001</v>
          </cell>
          <cell r="G123">
            <v>4.3330000000000002</v>
          </cell>
        </row>
        <row r="124">
          <cell r="A124">
            <v>3.22</v>
          </cell>
          <cell r="B124" t="str">
            <v>GI end cap, 2 1/2", class B</v>
          </cell>
          <cell r="C124" t="str">
            <v>pc</v>
          </cell>
          <cell r="D124">
            <v>9057.489999999998</v>
          </cell>
          <cell r="E124">
            <v>4.7670999999999992</v>
          </cell>
          <cell r="F124">
            <v>1.1000999999999999</v>
          </cell>
          <cell r="G124">
            <v>3.6669999999999998</v>
          </cell>
        </row>
        <row r="125">
          <cell r="A125">
            <v>3.23</v>
          </cell>
          <cell r="B125" t="str">
            <v>GI end cap, 2", class B</v>
          </cell>
          <cell r="C125" t="str">
            <v>pc</v>
          </cell>
          <cell r="D125">
            <v>9630</v>
          </cell>
          <cell r="E125">
            <v>3.4670999999999998</v>
          </cell>
          <cell r="F125">
            <v>0.80009999999999992</v>
          </cell>
          <cell r="G125">
            <v>2.6669999999999998</v>
          </cell>
        </row>
        <row r="126">
          <cell r="A126">
            <v>3.24</v>
          </cell>
          <cell r="B126" t="str">
            <v>GI end cap, 1 1/2", class B</v>
          </cell>
          <cell r="C126" t="str">
            <v>pc</v>
          </cell>
          <cell r="D126">
            <v>8370</v>
          </cell>
          <cell r="E126">
            <v>2.1671</v>
          </cell>
          <cell r="F126">
            <v>0.50009999999999999</v>
          </cell>
          <cell r="G126">
            <v>1.667</v>
          </cell>
        </row>
        <row r="127">
          <cell r="A127">
            <v>3.25</v>
          </cell>
          <cell r="B127" t="str">
            <v>GI end cap, 1 1/4", class B</v>
          </cell>
          <cell r="C127" t="str">
            <v>pc</v>
          </cell>
          <cell r="D127">
            <v>7200</v>
          </cell>
          <cell r="E127">
            <v>1.3</v>
          </cell>
          <cell r="F127">
            <v>0.3</v>
          </cell>
          <cell r="G127">
            <v>1</v>
          </cell>
        </row>
        <row r="128">
          <cell r="A128">
            <v>3.26</v>
          </cell>
          <cell r="B128" t="str">
            <v>GI end cap, 1", class B</v>
          </cell>
          <cell r="C128" t="str">
            <v>pc</v>
          </cell>
          <cell r="D128">
            <v>6030</v>
          </cell>
          <cell r="E128">
            <v>0.86709999999999998</v>
          </cell>
          <cell r="F128">
            <v>0.2001</v>
          </cell>
          <cell r="G128">
            <v>0.66700000000000004</v>
          </cell>
        </row>
        <row r="129">
          <cell r="A129">
            <v>3.27</v>
          </cell>
          <cell r="B129" t="str">
            <v>GI end cap, 3/4", class B</v>
          </cell>
          <cell r="C129" t="str">
            <v>pc</v>
          </cell>
          <cell r="D129">
            <v>4770</v>
          </cell>
          <cell r="E129">
            <v>0.69290000000000007</v>
          </cell>
          <cell r="F129">
            <v>0.15990000000000001</v>
          </cell>
          <cell r="G129">
            <v>0.53300000000000003</v>
          </cell>
        </row>
        <row r="130">
          <cell r="A130">
            <v>3.28</v>
          </cell>
          <cell r="B130" t="str">
            <v>GI end cap, 1/2", class B</v>
          </cell>
          <cell r="C130" t="str">
            <v>pc</v>
          </cell>
          <cell r="D130">
            <v>3600</v>
          </cell>
          <cell r="E130">
            <v>0.52</v>
          </cell>
          <cell r="F130">
            <v>0.12</v>
          </cell>
          <cell r="G130">
            <v>0.4</v>
          </cell>
        </row>
        <row r="131">
          <cell r="A131">
            <v>3.29</v>
          </cell>
          <cell r="B131" t="str">
            <v>GI nipple, 4", class B</v>
          </cell>
          <cell r="C131" t="str">
            <v>pc</v>
          </cell>
          <cell r="D131">
            <v>9754.2199999999993</v>
          </cell>
          <cell r="E131">
            <v>5.1337999999999999</v>
          </cell>
          <cell r="F131">
            <v>1.4668000000000001</v>
          </cell>
          <cell r="G131">
            <v>3.6669999999999998</v>
          </cell>
        </row>
        <row r="132">
          <cell r="A132">
            <v>3.3</v>
          </cell>
          <cell r="B132" t="str">
            <v>GI nipple, 3", class B</v>
          </cell>
          <cell r="C132" t="str">
            <v>pc</v>
          </cell>
          <cell r="D132">
            <v>5320</v>
          </cell>
          <cell r="E132">
            <v>2.8</v>
          </cell>
          <cell r="F132">
            <v>0.8</v>
          </cell>
          <cell r="G132">
            <v>2</v>
          </cell>
        </row>
        <row r="133">
          <cell r="A133">
            <v>3.31</v>
          </cell>
          <cell r="B133" t="str">
            <v>GI nipple, 2 1/2", class B</v>
          </cell>
          <cell r="C133" t="str">
            <v>pc</v>
          </cell>
          <cell r="D133">
            <v>3724</v>
          </cell>
          <cell r="E133">
            <v>1.96</v>
          </cell>
          <cell r="F133">
            <v>0.55999999999999994</v>
          </cell>
          <cell r="G133">
            <v>1.4</v>
          </cell>
        </row>
        <row r="134">
          <cell r="A134">
            <v>3.32</v>
          </cell>
          <cell r="B134" t="str">
            <v>GI nipple, 2", class B</v>
          </cell>
          <cell r="C134" t="str">
            <v>pc</v>
          </cell>
          <cell r="D134">
            <v>1949.78</v>
          </cell>
          <cell r="E134">
            <v>1.0262</v>
          </cell>
          <cell r="F134">
            <v>0.29320000000000002</v>
          </cell>
          <cell r="G134">
            <v>0.73299999999999998</v>
          </cell>
        </row>
        <row r="135">
          <cell r="A135">
            <v>3.33</v>
          </cell>
          <cell r="B135" t="str">
            <v>GI nipple, 1 1/2", class B</v>
          </cell>
          <cell r="C135" t="str">
            <v>pc</v>
          </cell>
          <cell r="D135">
            <v>1417.7800000000002</v>
          </cell>
          <cell r="E135">
            <v>0.74620000000000009</v>
          </cell>
          <cell r="F135">
            <v>0.21320000000000003</v>
          </cell>
          <cell r="G135">
            <v>0.53300000000000003</v>
          </cell>
        </row>
        <row r="136">
          <cell r="A136">
            <v>3.34</v>
          </cell>
          <cell r="B136" t="str">
            <v>GI nipple, 1 1/4", class B</v>
          </cell>
          <cell r="C136" t="str">
            <v>pc</v>
          </cell>
          <cell r="D136">
            <v>1064</v>
          </cell>
          <cell r="E136">
            <v>0.56000000000000005</v>
          </cell>
          <cell r="F136">
            <v>0.16000000000000003</v>
          </cell>
          <cell r="G136">
            <v>0.4</v>
          </cell>
        </row>
        <row r="137">
          <cell r="A137">
            <v>3.35</v>
          </cell>
          <cell r="B137" t="str">
            <v>GI nipple, 1", class B</v>
          </cell>
          <cell r="C137" t="str">
            <v>pc</v>
          </cell>
          <cell r="D137">
            <v>2430</v>
          </cell>
          <cell r="E137">
            <v>0.37380000000000002</v>
          </cell>
          <cell r="F137">
            <v>0.10680000000000001</v>
          </cell>
          <cell r="G137">
            <v>0.26700000000000002</v>
          </cell>
        </row>
        <row r="138">
          <cell r="A138">
            <v>3.36</v>
          </cell>
          <cell r="B138" t="str">
            <v>GI nipple, 3/4", class B</v>
          </cell>
          <cell r="C138" t="str">
            <v>pc</v>
          </cell>
          <cell r="D138">
            <v>1800</v>
          </cell>
          <cell r="E138">
            <v>0.28000000000000003</v>
          </cell>
          <cell r="F138">
            <v>8.0000000000000016E-2</v>
          </cell>
          <cell r="G138">
            <v>0.2</v>
          </cell>
        </row>
        <row r="139">
          <cell r="A139">
            <v>3.37</v>
          </cell>
          <cell r="B139" t="str">
            <v>GI nipple, 1/2", class B</v>
          </cell>
          <cell r="C139" t="str">
            <v>pc</v>
          </cell>
          <cell r="D139">
            <v>1170</v>
          </cell>
          <cell r="E139">
            <v>0.23380000000000001</v>
          </cell>
          <cell r="F139">
            <v>6.6800000000000012E-2</v>
          </cell>
          <cell r="G139">
            <v>0.16700000000000001</v>
          </cell>
        </row>
        <row r="140">
          <cell r="A140">
            <v>3.38</v>
          </cell>
          <cell r="B140" t="str">
            <v>GI reducer, 4" x 3", class B</v>
          </cell>
          <cell r="C140" t="str">
            <v>pc</v>
          </cell>
          <cell r="D140">
            <v>9754.2199999999993</v>
          </cell>
          <cell r="E140">
            <v>5.1337999999999999</v>
          </cell>
          <cell r="F140">
            <v>1.4668000000000001</v>
          </cell>
          <cell r="G140">
            <v>3.6669999999999998</v>
          </cell>
        </row>
        <row r="141">
          <cell r="A141">
            <v>3.39</v>
          </cell>
          <cell r="B141" t="str">
            <v>GI reducer, 3" x 2", class B</v>
          </cell>
          <cell r="C141" t="str">
            <v>pc</v>
          </cell>
          <cell r="D141">
            <v>5320</v>
          </cell>
          <cell r="E141">
            <v>2.8</v>
          </cell>
          <cell r="F141">
            <v>0.8</v>
          </cell>
          <cell r="G141">
            <v>2</v>
          </cell>
        </row>
        <row r="142">
          <cell r="A142">
            <v>3.4</v>
          </cell>
          <cell r="B142" t="str">
            <v>GI reducer, 2 1/2" x 1", class B</v>
          </cell>
          <cell r="C142" t="str">
            <v>pc</v>
          </cell>
          <cell r="D142">
            <v>3546.578</v>
          </cell>
          <cell r="E142">
            <v>1.8666199999999999</v>
          </cell>
          <cell r="F142">
            <v>0.53332000000000002</v>
          </cell>
          <cell r="G142">
            <v>1.3332999999999999</v>
          </cell>
        </row>
        <row r="143">
          <cell r="A143">
            <v>3.41</v>
          </cell>
          <cell r="B143" t="str">
            <v>GI reducer, 2" x 1 1/2", class B</v>
          </cell>
          <cell r="C143" t="str">
            <v>pc</v>
          </cell>
          <cell r="D143">
            <v>2128</v>
          </cell>
          <cell r="E143">
            <v>1.1200000000000001</v>
          </cell>
          <cell r="F143">
            <v>0.32000000000000006</v>
          </cell>
          <cell r="G143">
            <v>0.8</v>
          </cell>
        </row>
        <row r="144">
          <cell r="A144">
            <v>3.42</v>
          </cell>
          <cell r="B144" t="str">
            <v>GI reducer, 2" x 1", class B</v>
          </cell>
          <cell r="C144" t="str">
            <v>pc</v>
          </cell>
          <cell r="D144">
            <v>2128</v>
          </cell>
          <cell r="E144">
            <v>1.1200000000000001</v>
          </cell>
          <cell r="F144">
            <v>0.32000000000000006</v>
          </cell>
          <cell r="G144">
            <v>0.8</v>
          </cell>
        </row>
        <row r="145">
          <cell r="A145">
            <v>3.43</v>
          </cell>
          <cell r="B145" t="str">
            <v>GI reducer, 1 1/2" x 1 1/4", class B</v>
          </cell>
          <cell r="C145" t="str">
            <v>pc</v>
          </cell>
          <cell r="D145">
            <v>1774.2200000000003</v>
          </cell>
          <cell r="E145">
            <v>0.93380000000000007</v>
          </cell>
          <cell r="F145">
            <v>0.26680000000000004</v>
          </cell>
          <cell r="G145">
            <v>0.66700000000000004</v>
          </cell>
        </row>
        <row r="146">
          <cell r="A146">
            <v>3.4350000000000001</v>
          </cell>
          <cell r="B146" t="str">
            <v>GI reducer, 1 1/2" x 1", class B</v>
          </cell>
          <cell r="C146" t="str">
            <v>pc</v>
          </cell>
          <cell r="D146">
            <v>1774.2200000000003</v>
          </cell>
          <cell r="E146">
            <v>0.93380000000000007</v>
          </cell>
          <cell r="F146">
            <v>0.26680000000000004</v>
          </cell>
          <cell r="G146">
            <v>0.66700000000000004</v>
          </cell>
        </row>
        <row r="147">
          <cell r="A147">
            <v>3.44</v>
          </cell>
          <cell r="B147" t="str">
            <v>GI reducer, 1 1/2" x 3/4", class B</v>
          </cell>
          <cell r="C147" t="str">
            <v>pc</v>
          </cell>
          <cell r="D147">
            <v>1774.2200000000003</v>
          </cell>
          <cell r="E147">
            <v>0.93380000000000007</v>
          </cell>
          <cell r="F147">
            <v>0.26680000000000004</v>
          </cell>
          <cell r="G147">
            <v>0.66700000000000004</v>
          </cell>
        </row>
        <row r="148">
          <cell r="A148">
            <v>3.45</v>
          </cell>
          <cell r="B148" t="str">
            <v>GI reducer, 1 1/2" x 1/2", class B</v>
          </cell>
          <cell r="C148" t="str">
            <v>pc</v>
          </cell>
          <cell r="D148">
            <v>1774.2200000000003</v>
          </cell>
          <cell r="E148">
            <v>0.93380000000000007</v>
          </cell>
          <cell r="F148">
            <v>0.26680000000000004</v>
          </cell>
          <cell r="G148">
            <v>0.66700000000000004</v>
          </cell>
        </row>
        <row r="149">
          <cell r="A149">
            <v>3.46</v>
          </cell>
          <cell r="B149" t="str">
            <v>GI reducer, 1 1/4" x 1", class B</v>
          </cell>
          <cell r="C149" t="str">
            <v>pc</v>
          </cell>
          <cell r="D149">
            <v>1418.5780000000002</v>
          </cell>
          <cell r="E149">
            <v>0.74662000000000006</v>
          </cell>
          <cell r="F149">
            <v>0.21332000000000001</v>
          </cell>
          <cell r="G149">
            <v>0.5333</v>
          </cell>
        </row>
        <row r="150">
          <cell r="A150">
            <v>3.47</v>
          </cell>
          <cell r="B150" t="str">
            <v>GI reducer, 1 1/4" x 1/2", class B</v>
          </cell>
          <cell r="C150" t="str">
            <v>pc</v>
          </cell>
          <cell r="D150">
            <v>1418.5780000000002</v>
          </cell>
          <cell r="E150">
            <v>0.74662000000000006</v>
          </cell>
          <cell r="F150">
            <v>0.21332000000000001</v>
          </cell>
          <cell r="G150">
            <v>0.5333</v>
          </cell>
        </row>
        <row r="151">
          <cell r="A151">
            <v>3.48</v>
          </cell>
          <cell r="B151" t="str">
            <v>GI reducer, 1" x 3/4", class B</v>
          </cell>
          <cell r="C151" t="str">
            <v>pc</v>
          </cell>
          <cell r="D151">
            <v>885.78000000000009</v>
          </cell>
          <cell r="E151">
            <v>0.46620000000000006</v>
          </cell>
          <cell r="F151">
            <v>0.13320000000000001</v>
          </cell>
          <cell r="G151">
            <v>0.33300000000000002</v>
          </cell>
        </row>
        <row r="152">
          <cell r="A152">
            <v>3.49</v>
          </cell>
          <cell r="B152" t="str">
            <v>GI reducer, 1" x 1/2", class B</v>
          </cell>
          <cell r="C152" t="str">
            <v>pc</v>
          </cell>
          <cell r="D152">
            <v>885.78000000000009</v>
          </cell>
          <cell r="E152">
            <v>0.46620000000000006</v>
          </cell>
          <cell r="F152">
            <v>0.13320000000000001</v>
          </cell>
          <cell r="G152">
            <v>0.33300000000000002</v>
          </cell>
        </row>
        <row r="153">
          <cell r="A153">
            <v>3.5</v>
          </cell>
          <cell r="B153" t="str">
            <v>GI reducer, 3/4" x 1/2", class B</v>
          </cell>
          <cell r="C153" t="str">
            <v>pc</v>
          </cell>
          <cell r="D153">
            <v>710.22</v>
          </cell>
          <cell r="E153">
            <v>0.37380000000000002</v>
          </cell>
          <cell r="F153">
            <v>0.10680000000000001</v>
          </cell>
          <cell r="G153">
            <v>0.26700000000000002</v>
          </cell>
        </row>
        <row r="154">
          <cell r="A154">
            <v>3.51</v>
          </cell>
          <cell r="B154" t="str">
            <v>GI socket, 4", class B</v>
          </cell>
          <cell r="C154" t="str">
            <v>pc</v>
          </cell>
          <cell r="D154">
            <v>11881.422000000002</v>
          </cell>
          <cell r="E154">
            <v>6.2533800000000008</v>
          </cell>
          <cell r="F154">
            <v>1.7866800000000003</v>
          </cell>
          <cell r="G154">
            <v>4.4667000000000003</v>
          </cell>
        </row>
        <row r="155">
          <cell r="A155">
            <v>3.52</v>
          </cell>
          <cell r="B155" t="str">
            <v>GI socket, 3", class B</v>
          </cell>
          <cell r="C155" t="str">
            <v>pc</v>
          </cell>
          <cell r="D155">
            <v>7094.2199999999993</v>
          </cell>
          <cell r="E155">
            <v>3.7337999999999996</v>
          </cell>
          <cell r="F155">
            <v>1.0668</v>
          </cell>
          <cell r="G155">
            <v>2.6669999999999998</v>
          </cell>
        </row>
        <row r="156">
          <cell r="A156">
            <v>3.53</v>
          </cell>
          <cell r="B156" t="str">
            <v>GI socket, 2 1/2", class B</v>
          </cell>
          <cell r="C156" t="str">
            <v>pc</v>
          </cell>
          <cell r="D156">
            <v>4966.22</v>
          </cell>
          <cell r="E156">
            <v>2.6137999999999999</v>
          </cell>
          <cell r="F156">
            <v>0.74680000000000002</v>
          </cell>
          <cell r="G156">
            <v>1.867</v>
          </cell>
        </row>
        <row r="157">
          <cell r="A157">
            <v>3.54</v>
          </cell>
          <cell r="B157" t="str">
            <v>GI socket, 2", class B</v>
          </cell>
          <cell r="C157" t="str">
            <v>pc</v>
          </cell>
          <cell r="D157">
            <v>2660</v>
          </cell>
          <cell r="E157">
            <v>1.4</v>
          </cell>
          <cell r="F157">
            <v>0.4</v>
          </cell>
          <cell r="G157">
            <v>1</v>
          </cell>
        </row>
        <row r="158">
          <cell r="A158">
            <v>3.55</v>
          </cell>
          <cell r="B158" t="str">
            <v>GI socket, 1 1/2", class B</v>
          </cell>
          <cell r="C158" t="str">
            <v>pc</v>
          </cell>
          <cell r="D158">
            <v>1596</v>
          </cell>
          <cell r="E158">
            <v>0.84</v>
          </cell>
          <cell r="F158">
            <v>0.24</v>
          </cell>
          <cell r="G158">
            <v>0.6</v>
          </cell>
        </row>
        <row r="159">
          <cell r="A159">
            <v>3.56</v>
          </cell>
          <cell r="B159" t="str">
            <v>GI socket, 1 1/4", class B</v>
          </cell>
          <cell r="C159" t="str">
            <v>pc</v>
          </cell>
          <cell r="D159">
            <v>1418.5780000000002</v>
          </cell>
          <cell r="E159">
            <v>0.74662000000000006</v>
          </cell>
          <cell r="F159">
            <v>0.21332000000000001</v>
          </cell>
          <cell r="G159">
            <v>0.5333</v>
          </cell>
        </row>
        <row r="160">
          <cell r="A160">
            <v>3.57</v>
          </cell>
          <cell r="B160" t="str">
            <v>GI socket, 1", class B</v>
          </cell>
          <cell r="C160" t="str">
            <v>pc</v>
          </cell>
          <cell r="D160">
            <v>885.78000000000009</v>
          </cell>
          <cell r="E160">
            <v>0.46620000000000006</v>
          </cell>
          <cell r="F160">
            <v>0.13320000000000001</v>
          </cell>
          <cell r="G160">
            <v>0.33300000000000002</v>
          </cell>
        </row>
        <row r="161">
          <cell r="A161">
            <v>3.58</v>
          </cell>
          <cell r="B161" t="str">
            <v>GI socket, 3/4", class B</v>
          </cell>
          <cell r="C161" t="str">
            <v>pc</v>
          </cell>
          <cell r="D161">
            <v>532</v>
          </cell>
          <cell r="E161">
            <v>0.28000000000000003</v>
          </cell>
          <cell r="F161">
            <v>8.0000000000000016E-2</v>
          </cell>
          <cell r="G161">
            <v>0.2</v>
          </cell>
        </row>
        <row r="162">
          <cell r="A162">
            <v>3.59</v>
          </cell>
          <cell r="B162" t="str">
            <v>GI socket, 1/2", class B</v>
          </cell>
          <cell r="C162" t="str">
            <v>pc</v>
          </cell>
          <cell r="D162">
            <v>354.57800000000003</v>
          </cell>
          <cell r="E162">
            <v>0.18662000000000001</v>
          </cell>
          <cell r="F162">
            <v>5.3320000000000006E-2</v>
          </cell>
          <cell r="G162">
            <v>0.1333</v>
          </cell>
        </row>
        <row r="163">
          <cell r="A163">
            <v>3.6</v>
          </cell>
          <cell r="B163" t="str">
            <v>GI equal tee, 4", class B</v>
          </cell>
          <cell r="C163" t="str">
            <v>pc</v>
          </cell>
          <cell r="D163">
            <v>11881.422000000002</v>
          </cell>
          <cell r="E163">
            <v>6.2533800000000008</v>
          </cell>
          <cell r="F163">
            <v>1.7866800000000003</v>
          </cell>
          <cell r="G163">
            <v>4.4667000000000003</v>
          </cell>
        </row>
        <row r="164">
          <cell r="A164">
            <v>3.61</v>
          </cell>
          <cell r="B164" t="str">
            <v>GI equal tee, 3", class B</v>
          </cell>
          <cell r="C164" t="str">
            <v>pc</v>
          </cell>
          <cell r="D164">
            <v>7094.2199999999993</v>
          </cell>
          <cell r="E164">
            <v>3.7337999999999996</v>
          </cell>
          <cell r="F164">
            <v>1.0668</v>
          </cell>
          <cell r="G164">
            <v>2.6669999999999998</v>
          </cell>
        </row>
        <row r="165">
          <cell r="A165">
            <v>3.62</v>
          </cell>
          <cell r="B165" t="str">
            <v>GI equal tee, 2 1/2", class B</v>
          </cell>
          <cell r="C165" t="str">
            <v>pc</v>
          </cell>
          <cell r="D165">
            <v>4966.22</v>
          </cell>
          <cell r="E165">
            <v>2.6137999999999999</v>
          </cell>
          <cell r="F165">
            <v>0.74680000000000002</v>
          </cell>
          <cell r="G165">
            <v>1.867</v>
          </cell>
        </row>
        <row r="166">
          <cell r="A166">
            <v>3.63</v>
          </cell>
          <cell r="B166" t="str">
            <v>GI equal tee, 2", class B</v>
          </cell>
          <cell r="C166" t="str">
            <v>pc</v>
          </cell>
          <cell r="D166">
            <v>2660</v>
          </cell>
          <cell r="E166">
            <v>1.4</v>
          </cell>
          <cell r="F166">
            <v>0.4</v>
          </cell>
          <cell r="G166">
            <v>1</v>
          </cell>
        </row>
        <row r="167">
          <cell r="A167">
            <v>3.64</v>
          </cell>
          <cell r="B167" t="str">
            <v>GI equal tee, 1 1/2", class B</v>
          </cell>
          <cell r="C167" t="str">
            <v>pc</v>
          </cell>
          <cell r="D167">
            <v>1596</v>
          </cell>
          <cell r="E167">
            <v>0.84</v>
          </cell>
          <cell r="F167">
            <v>0.24</v>
          </cell>
          <cell r="G167">
            <v>0.6</v>
          </cell>
        </row>
        <row r="168">
          <cell r="A168">
            <v>3.65</v>
          </cell>
          <cell r="B168" t="str">
            <v>GI equal tee, 1 1/4", class B</v>
          </cell>
          <cell r="C168" t="str">
            <v>pc</v>
          </cell>
          <cell r="D168">
            <v>1418.5780000000002</v>
          </cell>
          <cell r="E168">
            <v>0.74662000000000006</v>
          </cell>
          <cell r="F168">
            <v>0.21332000000000001</v>
          </cell>
          <cell r="G168">
            <v>0.5333</v>
          </cell>
        </row>
        <row r="169">
          <cell r="A169">
            <v>3.66</v>
          </cell>
          <cell r="B169" t="str">
            <v>GI equal tee, 1", class B</v>
          </cell>
          <cell r="C169" t="str">
            <v>pc</v>
          </cell>
          <cell r="D169">
            <v>885.78000000000009</v>
          </cell>
          <cell r="E169">
            <v>0.46620000000000006</v>
          </cell>
          <cell r="F169">
            <v>0.13320000000000001</v>
          </cell>
          <cell r="G169">
            <v>0.33300000000000002</v>
          </cell>
        </row>
        <row r="170">
          <cell r="A170">
            <v>3.67</v>
          </cell>
          <cell r="B170" t="str">
            <v>GI equal teet, 3/4", class B</v>
          </cell>
          <cell r="C170" t="str">
            <v>pc</v>
          </cell>
          <cell r="D170">
            <v>532</v>
          </cell>
          <cell r="E170">
            <v>0.28000000000000003</v>
          </cell>
          <cell r="F170">
            <v>8.0000000000000016E-2</v>
          </cell>
          <cell r="G170">
            <v>0.2</v>
          </cell>
        </row>
        <row r="171">
          <cell r="A171">
            <v>3.68</v>
          </cell>
          <cell r="B171" t="str">
            <v>GI equal tee, 1/2", class B</v>
          </cell>
          <cell r="C171" t="str">
            <v>pc</v>
          </cell>
          <cell r="D171">
            <v>354.57800000000003</v>
          </cell>
          <cell r="E171">
            <v>0.18662000000000001</v>
          </cell>
          <cell r="F171">
            <v>5.3320000000000006E-2</v>
          </cell>
          <cell r="G171">
            <v>0.1333</v>
          </cell>
        </row>
        <row r="172">
          <cell r="A172">
            <v>3.69</v>
          </cell>
          <cell r="B172" t="str">
            <v>GI unequal tee, 4 x 4 x 1/2", class B</v>
          </cell>
          <cell r="C172" t="str">
            <v>pc</v>
          </cell>
          <cell r="D172">
            <v>32273.78</v>
          </cell>
          <cell r="E172">
            <v>16.9862</v>
          </cell>
          <cell r="F172">
            <v>4.8532000000000002</v>
          </cell>
          <cell r="G172">
            <v>12.132999999999999</v>
          </cell>
        </row>
        <row r="173">
          <cell r="A173">
            <v>3.7</v>
          </cell>
          <cell r="B173" t="str">
            <v>GI unequal tee, 4 x 4 x 3/4", class B</v>
          </cell>
          <cell r="C173" t="str">
            <v>pc</v>
          </cell>
          <cell r="D173">
            <v>32273.78</v>
          </cell>
          <cell r="E173">
            <v>16.9862</v>
          </cell>
          <cell r="F173">
            <v>4.8532000000000002</v>
          </cell>
          <cell r="G173">
            <v>12.132999999999999</v>
          </cell>
        </row>
        <row r="174">
          <cell r="A174">
            <v>3.71</v>
          </cell>
          <cell r="B174" t="str">
            <v>GI unequal tee, 3 x 3 x 3/4", class B</v>
          </cell>
          <cell r="C174" t="str">
            <v>pc</v>
          </cell>
          <cell r="D174">
            <v>16845.780000000002</v>
          </cell>
          <cell r="E174">
            <v>8.866200000000001</v>
          </cell>
          <cell r="F174">
            <v>2.5332000000000003</v>
          </cell>
          <cell r="G174">
            <v>6.3330000000000002</v>
          </cell>
        </row>
        <row r="175">
          <cell r="A175">
            <v>3.72</v>
          </cell>
          <cell r="B175" t="str">
            <v>GI unequal tee, 3 x 3 x 1/2", class B</v>
          </cell>
          <cell r="C175" t="str">
            <v>pc</v>
          </cell>
          <cell r="D175">
            <v>16845.780000000002</v>
          </cell>
          <cell r="E175">
            <v>8.866200000000001</v>
          </cell>
          <cell r="F175">
            <v>2.5332000000000003</v>
          </cell>
          <cell r="G175">
            <v>6.3330000000000002</v>
          </cell>
        </row>
        <row r="176">
          <cell r="A176">
            <v>3.73</v>
          </cell>
          <cell r="B176" t="str">
            <v>GI unequal tee, 2 x 2 x 3/4", class B</v>
          </cell>
          <cell r="C176" t="str">
            <v>pc</v>
          </cell>
          <cell r="D176">
            <v>6384</v>
          </cell>
          <cell r="E176">
            <v>3.36</v>
          </cell>
          <cell r="F176">
            <v>0.96</v>
          </cell>
          <cell r="G176">
            <v>2.4</v>
          </cell>
        </row>
        <row r="177">
          <cell r="A177">
            <v>3.74</v>
          </cell>
          <cell r="B177" t="str">
            <v>GI unequal tee, 2 x 2 x 1/2", class B</v>
          </cell>
          <cell r="C177" t="str">
            <v>pc</v>
          </cell>
          <cell r="D177">
            <v>6384</v>
          </cell>
          <cell r="E177">
            <v>3.36</v>
          </cell>
          <cell r="F177">
            <v>0.96</v>
          </cell>
          <cell r="G177">
            <v>2.4</v>
          </cell>
        </row>
        <row r="178">
          <cell r="A178">
            <v>3.75</v>
          </cell>
          <cell r="B178" t="str">
            <v>GI unequal tee, 1 1/2 x 1 1/2 x 3/4", class B</v>
          </cell>
          <cell r="C178" t="str">
            <v>pc</v>
          </cell>
          <cell r="D178">
            <v>3902.2200000000007</v>
          </cell>
          <cell r="E178">
            <v>2.0538000000000003</v>
          </cell>
          <cell r="F178">
            <v>0.5868000000000001</v>
          </cell>
          <cell r="G178">
            <v>1.4670000000000001</v>
          </cell>
        </row>
        <row r="179">
          <cell r="A179">
            <v>3.76</v>
          </cell>
          <cell r="B179" t="str">
            <v>GI unequal tee, 1 1/2 x 1 1/2 x 1/2", class B</v>
          </cell>
          <cell r="C179" t="str">
            <v>pc</v>
          </cell>
          <cell r="D179">
            <v>3902.2200000000007</v>
          </cell>
          <cell r="E179">
            <v>2.0538000000000003</v>
          </cell>
          <cell r="F179">
            <v>0.5868000000000001</v>
          </cell>
          <cell r="G179">
            <v>1.4670000000000001</v>
          </cell>
        </row>
        <row r="180">
          <cell r="A180">
            <v>3.77</v>
          </cell>
          <cell r="B180" t="str">
            <v>GI unequal tee, 1 x 1 x 3/4", class B</v>
          </cell>
          <cell r="C180" t="str">
            <v>pc</v>
          </cell>
          <cell r="D180">
            <v>2128</v>
          </cell>
          <cell r="E180">
            <v>1.1200000000000001</v>
          </cell>
          <cell r="F180">
            <v>0.32000000000000006</v>
          </cell>
          <cell r="G180">
            <v>0.8</v>
          </cell>
        </row>
        <row r="181">
          <cell r="A181">
            <v>3.78</v>
          </cell>
          <cell r="B181" t="str">
            <v>GI unequal tee, 1 x 1 x 1/2", class B</v>
          </cell>
          <cell r="C181" t="str">
            <v>pc</v>
          </cell>
          <cell r="D181">
            <v>2128</v>
          </cell>
          <cell r="E181">
            <v>1.1200000000000001</v>
          </cell>
          <cell r="F181">
            <v>0.32000000000000006</v>
          </cell>
          <cell r="G181">
            <v>0.8</v>
          </cell>
        </row>
        <row r="182">
          <cell r="A182">
            <v>3.79</v>
          </cell>
          <cell r="B182" t="str">
            <v>GI unequal tee, 3/4 x 3/4 x 1/2", class B</v>
          </cell>
          <cell r="C182" t="str">
            <v>pc</v>
          </cell>
          <cell r="D182">
            <v>1417.7800000000002</v>
          </cell>
          <cell r="E182">
            <v>0.74620000000000009</v>
          </cell>
          <cell r="F182">
            <v>0.21320000000000003</v>
          </cell>
          <cell r="G182">
            <v>0.53300000000000003</v>
          </cell>
        </row>
        <row r="183">
          <cell r="A183">
            <v>3.8</v>
          </cell>
          <cell r="B183" t="str">
            <v>GI union, 4", class B</v>
          </cell>
          <cell r="C183" t="str">
            <v>pc</v>
          </cell>
          <cell r="D183">
            <v>11881.422000000002</v>
          </cell>
          <cell r="E183">
            <v>6.2533800000000008</v>
          </cell>
          <cell r="F183">
            <v>1.7866800000000003</v>
          </cell>
          <cell r="G183">
            <v>4.4667000000000003</v>
          </cell>
        </row>
        <row r="184">
          <cell r="A184">
            <v>3.81</v>
          </cell>
          <cell r="B184" t="str">
            <v>GI union, 3", class B</v>
          </cell>
          <cell r="C184" t="str">
            <v>pc</v>
          </cell>
          <cell r="D184">
            <v>7094.2199999999993</v>
          </cell>
          <cell r="E184">
            <v>3.7337999999999996</v>
          </cell>
          <cell r="F184">
            <v>1.0668</v>
          </cell>
          <cell r="G184">
            <v>2.6669999999999998</v>
          </cell>
        </row>
        <row r="185">
          <cell r="A185">
            <v>3.82</v>
          </cell>
          <cell r="B185" t="str">
            <v>GI union, 2 1/2", class B</v>
          </cell>
          <cell r="C185" t="str">
            <v>pc</v>
          </cell>
          <cell r="D185">
            <v>4966.22</v>
          </cell>
          <cell r="E185">
            <v>2.6137999999999999</v>
          </cell>
          <cell r="F185">
            <v>0.74680000000000002</v>
          </cell>
          <cell r="G185">
            <v>1.867</v>
          </cell>
        </row>
        <row r="186">
          <cell r="A186">
            <v>3.83</v>
          </cell>
          <cell r="B186" t="str">
            <v>GI union, 2", class B</v>
          </cell>
          <cell r="C186" t="str">
            <v>pc</v>
          </cell>
          <cell r="D186">
            <v>2660</v>
          </cell>
          <cell r="E186">
            <v>1.4</v>
          </cell>
          <cell r="F186">
            <v>0.4</v>
          </cell>
          <cell r="G186">
            <v>1</v>
          </cell>
        </row>
        <row r="187">
          <cell r="A187">
            <v>3.84</v>
          </cell>
          <cell r="B187" t="str">
            <v>GI union, 1 1/2", class B</v>
          </cell>
          <cell r="C187" t="str">
            <v>pc</v>
          </cell>
          <cell r="D187">
            <v>1596</v>
          </cell>
          <cell r="E187">
            <v>0.84</v>
          </cell>
          <cell r="F187">
            <v>0.24</v>
          </cell>
          <cell r="G187">
            <v>0.6</v>
          </cell>
        </row>
        <row r="188">
          <cell r="A188">
            <v>3.85</v>
          </cell>
          <cell r="B188" t="str">
            <v>GI union, 1 1/4", class B</v>
          </cell>
          <cell r="C188" t="str">
            <v>pc</v>
          </cell>
          <cell r="D188">
            <v>1418.5780000000002</v>
          </cell>
          <cell r="E188">
            <v>0.74662000000000006</v>
          </cell>
          <cell r="F188">
            <v>0.21332000000000001</v>
          </cell>
          <cell r="G188">
            <v>0.5333</v>
          </cell>
        </row>
        <row r="189">
          <cell r="A189">
            <v>3.86</v>
          </cell>
          <cell r="B189" t="str">
            <v>GI union, 1", class B</v>
          </cell>
          <cell r="C189" t="str">
            <v>pc</v>
          </cell>
          <cell r="D189">
            <v>885.78000000000009</v>
          </cell>
          <cell r="E189">
            <v>0.46620000000000006</v>
          </cell>
          <cell r="F189">
            <v>0.13320000000000001</v>
          </cell>
          <cell r="G189">
            <v>0.33300000000000002</v>
          </cell>
        </row>
        <row r="190">
          <cell r="A190">
            <v>3.87</v>
          </cell>
          <cell r="B190" t="str">
            <v>GI union, 3/4", class B</v>
          </cell>
          <cell r="C190" t="str">
            <v>pc</v>
          </cell>
          <cell r="D190">
            <v>532</v>
          </cell>
          <cell r="E190">
            <v>0.28000000000000003</v>
          </cell>
          <cell r="F190">
            <v>8.0000000000000016E-2</v>
          </cell>
          <cell r="G190">
            <v>0.2</v>
          </cell>
        </row>
        <row r="191">
          <cell r="A191">
            <v>3.88</v>
          </cell>
          <cell r="B191" t="str">
            <v>GI union, 1/2", class B</v>
          </cell>
          <cell r="C191" t="str">
            <v>pc</v>
          </cell>
          <cell r="D191">
            <v>354.57800000000003</v>
          </cell>
          <cell r="E191">
            <v>0.18662000000000001</v>
          </cell>
          <cell r="F191">
            <v>5.3320000000000006E-2</v>
          </cell>
          <cell r="G191">
            <v>0.1333</v>
          </cell>
        </row>
        <row r="192">
          <cell r="A192">
            <v>4.0599999999999996</v>
          </cell>
          <cell r="B192" t="str">
            <v>Brass taps, 3/4", Pegler</v>
          </cell>
          <cell r="C192" t="str">
            <v>pc</v>
          </cell>
          <cell r="D192">
            <v>29260</v>
          </cell>
          <cell r="E192">
            <v>15.4</v>
          </cell>
          <cell r="F192">
            <v>4.4000000000000004</v>
          </cell>
          <cell r="G192">
            <v>11</v>
          </cell>
        </row>
        <row r="193">
          <cell r="A193">
            <v>4.07</v>
          </cell>
          <cell r="B193" t="str">
            <v>Brass taps, 1/2", Pegler</v>
          </cell>
          <cell r="C193" t="str">
            <v>pc</v>
          </cell>
          <cell r="D193">
            <v>19505.780000000002</v>
          </cell>
          <cell r="E193">
            <v>10.266200000000001</v>
          </cell>
          <cell r="F193">
            <v>2.9332000000000003</v>
          </cell>
          <cell r="G193">
            <v>7.3330000000000002</v>
          </cell>
        </row>
        <row r="194">
          <cell r="A194">
            <v>4.16</v>
          </cell>
          <cell r="B194" t="str">
            <v>Gate valve, 4", (England)</v>
          </cell>
          <cell r="C194" t="str">
            <v>pc</v>
          </cell>
          <cell r="D194">
            <v>446880</v>
          </cell>
          <cell r="E194">
            <v>235.2</v>
          </cell>
          <cell r="F194">
            <v>67.2</v>
          </cell>
          <cell r="G194">
            <v>168</v>
          </cell>
        </row>
        <row r="195">
          <cell r="A195">
            <v>4.17</v>
          </cell>
          <cell r="B195" t="str">
            <v>Gate valve, 3", (England)</v>
          </cell>
          <cell r="C195" t="str">
            <v>pc</v>
          </cell>
          <cell r="D195">
            <v>266000</v>
          </cell>
          <cell r="E195">
            <v>140</v>
          </cell>
          <cell r="F195">
            <v>40</v>
          </cell>
          <cell r="G195">
            <v>100</v>
          </cell>
        </row>
        <row r="196">
          <cell r="A196">
            <v>4.1749999999999998</v>
          </cell>
          <cell r="B196" t="str">
            <v>Gate valve, 2 1/2", (England)</v>
          </cell>
          <cell r="C196" t="str">
            <v>pc</v>
          </cell>
          <cell r="D196">
            <v>172900</v>
          </cell>
          <cell r="E196">
            <v>91</v>
          </cell>
          <cell r="F196">
            <v>26</v>
          </cell>
          <cell r="G196">
            <v>65</v>
          </cell>
        </row>
        <row r="197">
          <cell r="A197">
            <v>4.1900000000000004</v>
          </cell>
          <cell r="B197" t="str">
            <v>Gate valve, 2", (England)</v>
          </cell>
          <cell r="C197" t="str">
            <v>pc</v>
          </cell>
          <cell r="D197">
            <v>99662.22</v>
          </cell>
          <cell r="E197">
            <v>52.453800000000001</v>
          </cell>
          <cell r="F197">
            <v>14.986800000000001</v>
          </cell>
          <cell r="G197">
            <v>37.466999999999999</v>
          </cell>
        </row>
        <row r="198">
          <cell r="A198">
            <v>4.2</v>
          </cell>
          <cell r="B198" t="str">
            <v>Gate valve, 1 1/2", (England)</v>
          </cell>
          <cell r="C198" t="str">
            <v>pc</v>
          </cell>
          <cell r="D198">
            <v>75365.78</v>
          </cell>
          <cell r="E198">
            <v>39.666199999999996</v>
          </cell>
          <cell r="F198">
            <v>11.3332</v>
          </cell>
          <cell r="G198">
            <v>28.332999999999998</v>
          </cell>
        </row>
        <row r="199">
          <cell r="A199">
            <v>4.21</v>
          </cell>
          <cell r="B199" t="str">
            <v>Gate valve, 1 1/4", (England)</v>
          </cell>
          <cell r="C199" t="str">
            <v>pc</v>
          </cell>
          <cell r="D199">
            <v>50540</v>
          </cell>
          <cell r="E199">
            <v>26.6</v>
          </cell>
          <cell r="F199">
            <v>7.6000000000000005</v>
          </cell>
          <cell r="G199">
            <v>19</v>
          </cell>
        </row>
        <row r="200">
          <cell r="A200">
            <v>4.22</v>
          </cell>
          <cell r="B200" t="str">
            <v>Gate valve, 1", (England)</v>
          </cell>
          <cell r="C200" t="str">
            <v>pc</v>
          </cell>
          <cell r="D200">
            <v>31920</v>
          </cell>
          <cell r="E200">
            <v>16.8</v>
          </cell>
          <cell r="F200">
            <v>4.8000000000000007</v>
          </cell>
          <cell r="G200">
            <v>12</v>
          </cell>
        </row>
        <row r="201">
          <cell r="A201">
            <v>4.2300000000000004</v>
          </cell>
          <cell r="B201" t="str">
            <v>Gate valve, 3/4", (England)</v>
          </cell>
          <cell r="C201" t="str">
            <v>pc</v>
          </cell>
          <cell r="D201">
            <v>26600</v>
          </cell>
          <cell r="E201">
            <v>14</v>
          </cell>
          <cell r="F201">
            <v>4</v>
          </cell>
          <cell r="G201">
            <v>10</v>
          </cell>
        </row>
        <row r="202">
          <cell r="A202">
            <v>4.24</v>
          </cell>
          <cell r="B202" t="str">
            <v>Gate valve, 1/2", (England)</v>
          </cell>
          <cell r="C202" t="str">
            <v>pc</v>
          </cell>
          <cell r="D202">
            <v>18088</v>
          </cell>
          <cell r="E202">
            <v>9.52</v>
          </cell>
          <cell r="F202">
            <v>2.72</v>
          </cell>
          <cell r="G202">
            <v>6.8</v>
          </cell>
        </row>
        <row r="203">
          <cell r="A203">
            <v>4.29</v>
          </cell>
          <cell r="B203" t="str">
            <v>Globe valve, 4", (Italy)</v>
          </cell>
          <cell r="C203" t="str">
            <v>pc</v>
          </cell>
          <cell r="D203">
            <v>443334.22</v>
          </cell>
          <cell r="E203">
            <v>233.3338</v>
          </cell>
          <cell r="F203">
            <v>66.666800000000009</v>
          </cell>
          <cell r="G203">
            <v>166.667</v>
          </cell>
        </row>
        <row r="204">
          <cell r="A204">
            <v>4.3</v>
          </cell>
          <cell r="B204" t="str">
            <v>Globe valve, 3", (Italy)</v>
          </cell>
          <cell r="C204" t="str">
            <v>pc</v>
          </cell>
          <cell r="D204">
            <v>177334.22</v>
          </cell>
          <cell r="E204">
            <v>93.333799999999997</v>
          </cell>
          <cell r="F204">
            <v>26.666800000000002</v>
          </cell>
          <cell r="G204">
            <v>66.667000000000002</v>
          </cell>
        </row>
        <row r="205">
          <cell r="A205">
            <v>4.3049999999999997</v>
          </cell>
          <cell r="B205" t="str">
            <v>Globe valve, 2 1/2", (Italy)</v>
          </cell>
          <cell r="C205" t="str">
            <v>pc</v>
          </cell>
          <cell r="D205">
            <v>133000</v>
          </cell>
          <cell r="E205">
            <v>70</v>
          </cell>
          <cell r="F205">
            <v>20</v>
          </cell>
          <cell r="G205">
            <v>50</v>
          </cell>
        </row>
        <row r="206">
          <cell r="A206">
            <v>4.3099999999999996</v>
          </cell>
          <cell r="B206" t="str">
            <v>Globe valve, 2", (Italy)</v>
          </cell>
          <cell r="C206" t="str">
            <v>pc</v>
          </cell>
          <cell r="D206">
            <v>88665.78</v>
          </cell>
          <cell r="E206">
            <v>46.666199999999996</v>
          </cell>
          <cell r="F206">
            <v>13.3332</v>
          </cell>
          <cell r="G206">
            <v>33.332999999999998</v>
          </cell>
        </row>
        <row r="207">
          <cell r="A207">
            <v>4.32</v>
          </cell>
          <cell r="B207" t="str">
            <v>Globe valve, 1 1/2", (Italy)</v>
          </cell>
          <cell r="C207" t="str">
            <v>pc</v>
          </cell>
          <cell r="D207">
            <v>62065.779999999992</v>
          </cell>
          <cell r="E207">
            <v>32.666199999999996</v>
          </cell>
          <cell r="F207">
            <v>9.3331999999999997</v>
          </cell>
          <cell r="G207">
            <v>23.332999999999998</v>
          </cell>
        </row>
        <row r="208">
          <cell r="A208">
            <v>4.33</v>
          </cell>
          <cell r="B208" t="str">
            <v>Globe valve, 1 1/4", (Italy)</v>
          </cell>
          <cell r="C208" t="str">
            <v>pc</v>
          </cell>
          <cell r="D208">
            <v>53200</v>
          </cell>
          <cell r="E208">
            <v>28</v>
          </cell>
          <cell r="F208">
            <v>8</v>
          </cell>
          <cell r="G208">
            <v>20</v>
          </cell>
        </row>
        <row r="209">
          <cell r="A209">
            <v>4.34</v>
          </cell>
          <cell r="B209" t="str">
            <v>Globe valve, 1", (Italy)</v>
          </cell>
          <cell r="C209" t="str">
            <v>pc</v>
          </cell>
          <cell r="D209">
            <v>39368.000000000007</v>
          </cell>
          <cell r="E209">
            <v>20.720000000000002</v>
          </cell>
          <cell r="F209">
            <v>5.9200000000000008</v>
          </cell>
          <cell r="G209">
            <v>14.8</v>
          </cell>
        </row>
        <row r="210">
          <cell r="A210">
            <v>4.3499999999999996</v>
          </cell>
          <cell r="B210" t="str">
            <v>Globe valve, 3/4", (Italy)</v>
          </cell>
          <cell r="C210" t="str">
            <v>pc</v>
          </cell>
          <cell r="D210">
            <v>26600</v>
          </cell>
          <cell r="E210">
            <v>14</v>
          </cell>
          <cell r="F210">
            <v>4</v>
          </cell>
          <cell r="G210">
            <v>10</v>
          </cell>
        </row>
        <row r="211">
          <cell r="A211">
            <v>4.3600000000000003</v>
          </cell>
          <cell r="B211" t="str">
            <v>Globe valve, 1/2", (Italy)</v>
          </cell>
          <cell r="C211" t="str">
            <v>pc</v>
          </cell>
          <cell r="D211">
            <v>17734.22</v>
          </cell>
          <cell r="E211">
            <v>9.3338000000000001</v>
          </cell>
          <cell r="F211">
            <v>2.6668000000000003</v>
          </cell>
          <cell r="G211">
            <v>6.6669999999999998</v>
          </cell>
        </row>
        <row r="212">
          <cell r="A212">
            <v>4.37</v>
          </cell>
          <cell r="B212" t="str">
            <v>Float valve, 4", (Italy)</v>
          </cell>
          <cell r="C212" t="str">
            <v>pc</v>
          </cell>
          <cell r="D212">
            <v>0</v>
          </cell>
          <cell r="E212">
            <v>0</v>
          </cell>
          <cell r="F212">
            <v>0</v>
          </cell>
        </row>
        <row r="213">
          <cell r="A213">
            <v>4.38</v>
          </cell>
          <cell r="B213" t="str">
            <v>Float valve, 3", (Italy)</v>
          </cell>
          <cell r="C213" t="str">
            <v>pc</v>
          </cell>
          <cell r="D213">
            <v>0</v>
          </cell>
          <cell r="E213">
            <v>0</v>
          </cell>
          <cell r="F213">
            <v>0</v>
          </cell>
        </row>
        <row r="214">
          <cell r="A214">
            <v>4.3849999999999998</v>
          </cell>
          <cell r="B214" t="str">
            <v>Float valve, 2 1/2", (Italy)</v>
          </cell>
          <cell r="C214" t="str">
            <v>pc</v>
          </cell>
          <cell r="D214">
            <v>0</v>
          </cell>
          <cell r="E214">
            <v>0</v>
          </cell>
          <cell r="F214">
            <v>0</v>
          </cell>
        </row>
        <row r="215">
          <cell r="A215">
            <v>4.4000000000000004</v>
          </cell>
          <cell r="B215" t="str">
            <v>Float valve, 2", (Italy)</v>
          </cell>
          <cell r="C215" t="str">
            <v>pc</v>
          </cell>
          <cell r="D215">
            <v>448122.22000000009</v>
          </cell>
          <cell r="E215">
            <v>235.85380000000004</v>
          </cell>
          <cell r="F215">
            <v>67.386800000000008</v>
          </cell>
          <cell r="G215">
            <v>168.46700000000001</v>
          </cell>
        </row>
        <row r="216">
          <cell r="A216">
            <v>4.41</v>
          </cell>
          <cell r="B216" t="str">
            <v>Float valve, 1 1/2", (Italy)</v>
          </cell>
          <cell r="C216" t="str">
            <v>pc</v>
          </cell>
          <cell r="D216">
            <v>407866.57800000004</v>
          </cell>
          <cell r="E216">
            <v>214.66662000000002</v>
          </cell>
          <cell r="F216">
            <v>61.333320000000008</v>
          </cell>
          <cell r="G216">
            <v>153.33330000000001</v>
          </cell>
        </row>
        <row r="217">
          <cell r="A217">
            <v>4.42</v>
          </cell>
          <cell r="B217" t="str">
            <v>Float valve, 1 1/4", (Italy)</v>
          </cell>
          <cell r="C217" t="str">
            <v>pc</v>
          </cell>
          <cell r="D217">
            <v>319200</v>
          </cell>
          <cell r="E217">
            <v>168</v>
          </cell>
          <cell r="F217">
            <v>48</v>
          </cell>
          <cell r="G217">
            <v>120</v>
          </cell>
        </row>
        <row r="218">
          <cell r="A218">
            <v>4.43</v>
          </cell>
          <cell r="B218" t="str">
            <v>Float valve, 1", (Italy)</v>
          </cell>
          <cell r="C218" t="str">
            <v>pc</v>
          </cell>
          <cell r="D218">
            <v>53200</v>
          </cell>
          <cell r="E218">
            <v>28</v>
          </cell>
          <cell r="F218">
            <v>8</v>
          </cell>
          <cell r="G218">
            <v>20</v>
          </cell>
        </row>
        <row r="219">
          <cell r="A219">
            <v>4.4400000000000004</v>
          </cell>
          <cell r="B219" t="str">
            <v>Float valve, 3/4", (Italy)</v>
          </cell>
          <cell r="C219" t="str">
            <v>pc</v>
          </cell>
          <cell r="D219">
            <v>37593.78</v>
          </cell>
          <cell r="E219">
            <v>19.786200000000001</v>
          </cell>
          <cell r="F219">
            <v>5.6532</v>
          </cell>
          <cell r="G219">
            <v>14.132999999999999</v>
          </cell>
        </row>
        <row r="220">
          <cell r="A220">
            <v>4.45</v>
          </cell>
          <cell r="B220" t="str">
            <v>Float valve, 1/2", (Italy)</v>
          </cell>
          <cell r="C220" t="str">
            <v>pc</v>
          </cell>
          <cell r="D220">
            <v>24825.78</v>
          </cell>
          <cell r="E220">
            <v>13.0662</v>
          </cell>
          <cell r="F220">
            <v>3.7332000000000001</v>
          </cell>
          <cell r="G220">
            <v>9.3330000000000002</v>
          </cell>
        </row>
        <row r="221">
          <cell r="A221">
            <v>8</v>
          </cell>
          <cell r="B221" t="str">
            <v>Standard GI valvebox, 2" (see dwg SD-001)</v>
          </cell>
          <cell r="C221" t="str">
            <v>pc</v>
          </cell>
          <cell r="D221">
            <v>39900</v>
          </cell>
          <cell r="E221">
            <v>21</v>
          </cell>
          <cell r="F221">
            <v>6</v>
          </cell>
          <cell r="G221">
            <v>15</v>
          </cell>
        </row>
        <row r="222">
          <cell r="A222">
            <v>8.01</v>
          </cell>
          <cell r="B222" t="str">
            <v>Standard GI valvebox, 3" (see dwg SD-001)</v>
          </cell>
          <cell r="C222" t="str">
            <v>pc</v>
          </cell>
          <cell r="D222">
            <v>53200</v>
          </cell>
          <cell r="E222">
            <v>28</v>
          </cell>
          <cell r="F222">
            <v>8</v>
          </cell>
          <cell r="G222">
            <v>20</v>
          </cell>
        </row>
        <row r="223">
          <cell r="A223">
            <v>8.02</v>
          </cell>
          <cell r="B223" t="str">
            <v>Standard GI valvebox, 4" (see dwg SD-001)</v>
          </cell>
          <cell r="C223" t="str">
            <v>pc</v>
          </cell>
          <cell r="D223">
            <v>79800</v>
          </cell>
          <cell r="E223">
            <v>42</v>
          </cell>
          <cell r="F223">
            <v>12</v>
          </cell>
          <cell r="G223">
            <v>30</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fitting_rates"/>
      <sheetName val="H2O_TREATMENT_PLANT_SITE(4_1)"/>
      <sheetName val="fitting_rates1"/>
      <sheetName val="H2O_TREATMENT_PLANT_SITE(4_1)1"/>
      <sheetName val="Sheet3"/>
    </sheetNames>
    <sheetDataSet>
      <sheetData sheetId="0" refreshError="1"/>
      <sheetData sheetId="1" refreshError="1">
        <row r="8">
          <cell r="AG8">
            <v>1</v>
          </cell>
          <cell r="AH8" t="str">
            <v>Brick Masonry Reservoir Tank, 10 cum</v>
          </cell>
          <cell r="AI8">
            <v>156.14040375000002</v>
          </cell>
          <cell r="AJ8">
            <v>3.9035100937500005</v>
          </cell>
          <cell r="AK8">
            <v>4.2246891999999994</v>
          </cell>
          <cell r="AL8">
            <v>2.1123445999999997</v>
          </cell>
          <cell r="AM8">
            <v>2.6404307500000002</v>
          </cell>
          <cell r="AN8">
            <v>3.1685169000000002</v>
          </cell>
          <cell r="AO8">
            <v>0.52808615000000003</v>
          </cell>
          <cell r="AP8">
            <v>2.9044738250000006</v>
          </cell>
          <cell r="AQ8">
            <v>2.9044738250000006</v>
          </cell>
          <cell r="AR8">
            <v>56.62606108333334</v>
          </cell>
          <cell r="AS8" t="str">
            <v>M.S. reinforcement of plain hot rolled m.s. rods to BS4449 for slab, use 8mm bars at 150 c.c. spacing</v>
          </cell>
          <cell r="AV8">
            <v>65.119970245833329</v>
          </cell>
          <cell r="AW8">
            <v>1.4156515270833336</v>
          </cell>
          <cell r="AX8">
            <v>0.33975636650000007</v>
          </cell>
          <cell r="AY8">
            <v>0.67951273300000015</v>
          </cell>
          <cell r="AZ8">
            <v>1.2902140500000001</v>
          </cell>
          <cell r="BA8" t="str">
            <v>C20 reinforced concrete cement (standard mix in accordance to BS CP 114) for floor, thickness = 120mm</v>
          </cell>
          <cell r="BB8">
            <v>7.7412843000000002</v>
          </cell>
          <cell r="BC8">
            <v>0.64510702500000006</v>
          </cell>
          <cell r="BD8">
            <v>1.2902140500000001</v>
          </cell>
          <cell r="BE8">
            <v>1.4192354550000001</v>
          </cell>
          <cell r="BF8">
            <v>2.8384709100000003</v>
          </cell>
          <cell r="BG8">
            <v>4.45837753125</v>
          </cell>
          <cell r="BH8" t="str">
            <v>Brick masonry works in (1:3) for walls, as per cross sectoin on drawing</v>
          </cell>
          <cell r="BI8">
            <v>6.6875662968749996</v>
          </cell>
          <cell r="BJ8">
            <v>1.3375132593749999</v>
          </cell>
          <cell r="BL8">
            <v>2229.1887656250001</v>
          </cell>
          <cell r="BM8">
            <v>6.2417285437499999</v>
          </cell>
          <cell r="BN8">
            <v>6.2417285437499999</v>
          </cell>
          <cell r="BO8">
            <v>1.4021888906250002</v>
          </cell>
          <cell r="BP8">
            <v>8.4131333437500011</v>
          </cell>
          <cell r="BQ8">
            <v>0.70109444531250009</v>
          </cell>
          <cell r="BR8">
            <v>1.4021888906250002</v>
          </cell>
          <cell r="BS8">
            <v>1.5424077796875004</v>
          </cell>
          <cell r="BT8">
            <v>3.0848155593750008</v>
          </cell>
          <cell r="BU8">
            <v>32.821606625000008</v>
          </cell>
          <cell r="BV8" t="str">
            <v>M.S. reinforcement of plain hot rolled m.s. rods to BS4449 for slab, use 10 rings of 8mm bars as per cross section on drawings</v>
          </cell>
          <cell r="BY8">
            <v>32.821606625000008</v>
          </cell>
          <cell r="BZ8">
            <v>0.82054016562500021</v>
          </cell>
          <cell r="CA8">
            <v>0.19692963975000005</v>
          </cell>
          <cell r="CB8">
            <v>0.3938592795000001</v>
          </cell>
          <cell r="CC8">
            <v>1</v>
          </cell>
          <cell r="CD8">
            <v>2</v>
          </cell>
          <cell r="CE8">
            <v>22.579531250000002</v>
          </cell>
          <cell r="CF8">
            <v>9.4834031250000006</v>
          </cell>
          <cell r="CG8">
            <v>1.1289765625000001</v>
          </cell>
          <cell r="CH8">
            <v>0.56448828125000006</v>
          </cell>
          <cell r="CI8">
            <v>4.5159062500000005</v>
          </cell>
          <cell r="CJ8">
            <v>9.0318125000000009</v>
          </cell>
          <cell r="CK8">
            <v>22.579531250000002</v>
          </cell>
          <cell r="CL8">
            <v>1.1289765625000001</v>
          </cell>
          <cell r="CM8">
            <v>2.2579531250000002</v>
          </cell>
          <cell r="CN8">
            <v>2.2579531250000002</v>
          </cell>
          <cell r="CO8">
            <v>0</v>
          </cell>
          <cell r="CP8">
            <v>0</v>
          </cell>
          <cell r="CQ8">
            <v>0</v>
          </cell>
          <cell r="CR8">
            <v>0</v>
          </cell>
          <cell r="CS8">
            <v>0</v>
          </cell>
          <cell r="CT8">
            <v>4.9085937500000005</v>
          </cell>
          <cell r="CU8">
            <v>4.9085937500000005</v>
          </cell>
          <cell r="CV8">
            <v>9.8171875000000011</v>
          </cell>
          <cell r="CW8">
            <v>24.542968750000004</v>
          </cell>
          <cell r="CX8">
            <v>4.9085937500000005</v>
          </cell>
          <cell r="CY8">
            <v>1.2271484375000001</v>
          </cell>
          <cell r="CZ8">
            <v>2.4542968750000003</v>
          </cell>
          <cell r="DA8">
            <v>45.044397750000002</v>
          </cell>
          <cell r="DB8" t="str">
            <v>M.S. reinforcement of plain hot rolled m.s. rods to BS4449 for slab, use 8mm bars at 150 c.c. spacing</v>
          </cell>
          <cell r="DE8">
            <v>45.044397750000002</v>
          </cell>
          <cell r="DF8">
            <v>1.1261099437500002</v>
          </cell>
          <cell r="DG8">
            <v>0.27026638650000001</v>
          </cell>
          <cell r="DH8">
            <v>0.54053277300000002</v>
          </cell>
          <cell r="DI8">
            <v>1</v>
          </cell>
          <cell r="DJ8">
            <v>1</v>
          </cell>
          <cell r="DK8">
            <v>1.7160000000000002</v>
          </cell>
          <cell r="DL8">
            <v>0.25</v>
          </cell>
          <cell r="DM8">
            <v>2</v>
          </cell>
          <cell r="DN8">
            <v>1.25</v>
          </cell>
          <cell r="DO8">
            <v>0.25</v>
          </cell>
          <cell r="DP8">
            <v>1</v>
          </cell>
          <cell r="DQ8">
            <v>2</v>
          </cell>
          <cell r="DR8">
            <v>0.8</v>
          </cell>
          <cell r="DS8">
            <v>0.6</v>
          </cell>
          <cell r="DT8">
            <v>0.2</v>
          </cell>
          <cell r="DU8">
            <v>0.5</v>
          </cell>
          <cell r="DV8">
            <v>0.4</v>
          </cell>
          <cell r="DW8">
            <v>1.02632805</v>
          </cell>
          <cell r="DX8" t="str">
            <v>C20 reinforced concrete cement (standard mix in accordance to BS CP 114) for slab, thickness = 120mm</v>
          </cell>
          <cell r="DY8">
            <v>6.1579683000000003</v>
          </cell>
          <cell r="DZ8">
            <v>0.51316402500000002</v>
          </cell>
          <cell r="EA8">
            <v>1.02632805</v>
          </cell>
          <cell r="EB8">
            <v>1.1289608550000001</v>
          </cell>
          <cell r="EC8">
            <v>2.2579217100000002</v>
          </cell>
          <cell r="ED8">
            <v>35.341875000000002</v>
          </cell>
          <cell r="EE8" t="str">
            <v>Plastering outside tank in (1:3) cement-sand plaster in 2 layers of 12.5mm, total thickness = 25mm.</v>
          </cell>
          <cell r="EF8">
            <v>5.6448828125000006</v>
          </cell>
          <cell r="EG8">
            <v>0.67738593750000009</v>
          </cell>
          <cell r="EH8">
            <v>5.6448828125000006</v>
          </cell>
          <cell r="EI8">
            <v>5.6448828125000006</v>
          </cell>
          <cell r="EJ8">
            <v>0.84493783999999994</v>
          </cell>
          <cell r="EK8">
            <v>0.92943162400000001</v>
          </cell>
          <cell r="EL8">
            <v>25.446149999999999</v>
          </cell>
          <cell r="EM8">
            <v>32.4</v>
          </cell>
          <cell r="EN8">
            <v>0.32400000000000001</v>
          </cell>
          <cell r="EO8">
            <v>2.673</v>
          </cell>
          <cell r="EP8">
            <v>25.446149999999999</v>
          </cell>
          <cell r="EQ8">
            <v>8</v>
          </cell>
          <cell r="ER8">
            <v>0.31807687499999998</v>
          </cell>
          <cell r="ES8">
            <v>0.84820499999999999</v>
          </cell>
          <cell r="ET8">
            <v>0.84820499999999999</v>
          </cell>
          <cell r="EU8">
            <v>0.84820499999999999</v>
          </cell>
          <cell r="EV8">
            <v>1.69641</v>
          </cell>
          <cell r="EW8">
            <v>1</v>
          </cell>
        </row>
        <row r="9">
          <cell r="AG9">
            <v>2</v>
          </cell>
          <cell r="AH9" t="str">
            <v>Brick Masonry Reservoir Tank, 20 cum</v>
          </cell>
          <cell r="AI9">
            <v>179.07335375</v>
          </cell>
          <cell r="AJ9">
            <v>4.4768338437499997</v>
          </cell>
          <cell r="AK9">
            <v>7.1496613124999993</v>
          </cell>
          <cell r="AL9">
            <v>3.5748306562499996</v>
          </cell>
          <cell r="AM9">
            <v>4.0855207499999997</v>
          </cell>
          <cell r="AN9">
            <v>4.9026248999999993</v>
          </cell>
          <cell r="AO9">
            <v>0.81710415000000003</v>
          </cell>
          <cell r="AP9">
            <v>4.4940728249999999</v>
          </cell>
          <cell r="AQ9">
            <v>4.4940728249999999</v>
          </cell>
          <cell r="AR9">
            <v>142.72389498333337</v>
          </cell>
          <cell r="AS9" t="str">
            <v>M.S. reinforcement of plain hot rolled m.s. rods to BS4449 for slab, use 10mm bars at 150 c.c. spacing</v>
          </cell>
          <cell r="AU9">
            <v>164.13247923083335</v>
          </cell>
          <cell r="AW9">
            <v>3.5680973745833344</v>
          </cell>
          <cell r="AX9">
            <v>0.85634336990000026</v>
          </cell>
          <cell r="AY9">
            <v>1.7126867398000005</v>
          </cell>
          <cell r="AZ9">
            <v>2.6023400625000006</v>
          </cell>
          <cell r="BA9" t="str">
            <v>C20 reinforced concrete cement (standard mix in accordance to BS CP 114) for floor, thickness = 150mm</v>
          </cell>
          <cell r="BB9">
            <v>15.614040375000004</v>
          </cell>
          <cell r="BC9">
            <v>1.3011700312500003</v>
          </cell>
          <cell r="BD9">
            <v>2.6023400625000006</v>
          </cell>
          <cell r="BE9">
            <v>2.8625740687500008</v>
          </cell>
          <cell r="BF9">
            <v>5.7251481375000015</v>
          </cell>
          <cell r="BG9">
            <v>8.2424320874999992</v>
          </cell>
          <cell r="BH9" t="str">
            <v>Brick masonry works in (1:3) for walls, as per cross sectoin on drawing</v>
          </cell>
          <cell r="BI9">
            <v>12.363648131249999</v>
          </cell>
          <cell r="BJ9">
            <v>2.4727296262499996</v>
          </cell>
          <cell r="BL9">
            <v>4121.2160437499997</v>
          </cell>
          <cell r="BM9">
            <v>11.539404922499997</v>
          </cell>
          <cell r="BN9">
            <v>11.539404922499997</v>
          </cell>
          <cell r="BO9">
            <v>1.9752573937500002</v>
          </cell>
          <cell r="BP9">
            <v>11.8515443625</v>
          </cell>
          <cell r="BQ9">
            <v>0.9876286968750001</v>
          </cell>
          <cell r="BR9">
            <v>1.9752573937500002</v>
          </cell>
          <cell r="BS9">
            <v>2.1727831331250003</v>
          </cell>
          <cell r="BT9">
            <v>4.3455662662500005</v>
          </cell>
          <cell r="BU9">
            <v>54.276637950000016</v>
          </cell>
          <cell r="BV9" t="str">
            <v>M.S. reinforcement of plain hot rolled m.s. rods to BS4449 for slab, use 12 rings of 8mm bars as per cross section on drawings</v>
          </cell>
          <cell r="BY9">
            <v>54.276637950000016</v>
          </cell>
          <cell r="BZ9">
            <v>1.3569159487500004</v>
          </cell>
          <cell r="CA9">
            <v>0.32565982770000013</v>
          </cell>
          <cell r="CB9">
            <v>0.65131965540000025</v>
          </cell>
          <cell r="CC9">
            <v>1</v>
          </cell>
          <cell r="CD9">
            <v>2</v>
          </cell>
          <cell r="CE9">
            <v>34.909918750000003</v>
          </cell>
          <cell r="CF9">
            <v>14.662165875000001</v>
          </cell>
          <cell r="CG9">
            <v>1.7454959375000003</v>
          </cell>
          <cell r="CH9">
            <v>0.87274796875000016</v>
          </cell>
          <cell r="CI9">
            <v>6.9819837500000013</v>
          </cell>
          <cell r="CJ9">
            <v>13.963967500000003</v>
          </cell>
          <cell r="CK9">
            <v>34.909918750000003</v>
          </cell>
          <cell r="CL9">
            <v>1.7454959375000003</v>
          </cell>
          <cell r="CM9">
            <v>3.4909918750000006</v>
          </cell>
          <cell r="CN9">
            <v>3.4909918750000006</v>
          </cell>
          <cell r="CO9">
            <v>0</v>
          </cell>
          <cell r="CP9">
            <v>0</v>
          </cell>
          <cell r="CQ9">
            <v>0</v>
          </cell>
          <cell r="CR9">
            <v>0</v>
          </cell>
          <cell r="CS9">
            <v>0</v>
          </cell>
          <cell r="CT9">
            <v>9.6208437500000006</v>
          </cell>
          <cell r="CU9">
            <v>9.6208437500000006</v>
          </cell>
          <cell r="CV9">
            <v>19.241687500000001</v>
          </cell>
          <cell r="CW9">
            <v>48.104218750000001</v>
          </cell>
          <cell r="CX9">
            <v>9.6208437500000006</v>
          </cell>
          <cell r="CY9">
            <v>2.4052109375000001</v>
          </cell>
          <cell r="CZ9">
            <v>4.8104218750000003</v>
          </cell>
          <cell r="DA9">
            <v>119.46422898333333</v>
          </cell>
          <cell r="DB9" t="str">
            <v>M.S. reinforcement of plain hot rolled m.s. rods to BS4449 for slab, use 10mm bars at 150 c.c. spacing</v>
          </cell>
          <cell r="DD9">
            <v>119.46422898333333</v>
          </cell>
          <cell r="DF9">
            <v>2.9866057245833333</v>
          </cell>
          <cell r="DG9">
            <v>0.71678537389999997</v>
          </cell>
          <cell r="DH9">
            <v>1.4335707477999999</v>
          </cell>
          <cell r="DI9">
            <v>1</v>
          </cell>
          <cell r="DJ9">
            <v>1</v>
          </cell>
          <cell r="DK9">
            <v>1.7160000000000002</v>
          </cell>
          <cell r="DL9">
            <v>0.25</v>
          </cell>
          <cell r="DM9">
            <v>2</v>
          </cell>
          <cell r="DN9">
            <v>1.25</v>
          </cell>
          <cell r="DO9">
            <v>0.25</v>
          </cell>
          <cell r="DP9">
            <v>1</v>
          </cell>
          <cell r="DQ9">
            <v>2</v>
          </cell>
          <cell r="DR9">
            <v>0.8</v>
          </cell>
          <cell r="DS9">
            <v>0.6</v>
          </cell>
          <cell r="DT9">
            <v>0.2</v>
          </cell>
          <cell r="DU9">
            <v>0.5</v>
          </cell>
          <cell r="DV9">
            <v>0.4</v>
          </cell>
          <cell r="DW9">
            <v>2.1782375624999997</v>
          </cell>
          <cell r="DX9" t="str">
            <v>C20 reinforced concrete cement (standard mix in accordance to BS CP 114) for slab, thickness = 150mm</v>
          </cell>
          <cell r="DY9">
            <v>13.069425374999998</v>
          </cell>
          <cell r="DZ9">
            <v>1.0891187812499998</v>
          </cell>
          <cell r="EA9">
            <v>2.1782375624999997</v>
          </cell>
          <cell r="EB9">
            <v>2.3960613187499997</v>
          </cell>
          <cell r="EC9">
            <v>4.7921226374999994</v>
          </cell>
          <cell r="ED9">
            <v>50.578150000000001</v>
          </cell>
          <cell r="EE9" t="str">
            <v>Plastering outside tank in (1:3) cement-sand plaster in 2 layers of 12.5mm, total thickness = 25mm.</v>
          </cell>
          <cell r="EF9">
            <v>12.6445375</v>
          </cell>
          <cell r="EG9">
            <v>1.5173444999999999</v>
          </cell>
          <cell r="EH9">
            <v>12.6445375</v>
          </cell>
          <cell r="EI9">
            <v>12.6445375</v>
          </cell>
          <cell r="EJ9">
            <v>1.4299322624999999</v>
          </cell>
          <cell r="EK9">
            <v>1.5729254887500002</v>
          </cell>
          <cell r="EL9">
            <v>28.58765</v>
          </cell>
          <cell r="EM9">
            <v>36.4</v>
          </cell>
          <cell r="EN9">
            <v>0.36399999999999999</v>
          </cell>
          <cell r="EO9">
            <v>3.0030000000000001</v>
          </cell>
          <cell r="EP9">
            <v>28.58765</v>
          </cell>
          <cell r="EQ9">
            <v>10</v>
          </cell>
          <cell r="ER9">
            <v>0.357345625</v>
          </cell>
          <cell r="ES9">
            <v>0.95292166666666667</v>
          </cell>
          <cell r="ET9">
            <v>0.95292166666666667</v>
          </cell>
          <cell r="EU9">
            <v>0.95292166666666667</v>
          </cell>
          <cell r="EV9">
            <v>1.9058433333333333</v>
          </cell>
          <cell r="EW9">
            <v>1</v>
          </cell>
        </row>
        <row r="10">
          <cell r="AG10">
            <v>3</v>
          </cell>
          <cell r="AH10" t="str">
            <v>Brick Masonry Reservoir Tank, 30 cum</v>
          </cell>
          <cell r="AI10">
            <v>191.12886</v>
          </cell>
          <cell r="AJ10">
            <v>4.7782214999999999</v>
          </cell>
          <cell r="AK10">
            <v>9.1128631999999996</v>
          </cell>
          <cell r="AL10">
            <v>4.5564315999999998</v>
          </cell>
          <cell r="AM10">
            <v>4.925872</v>
          </cell>
          <cell r="AN10">
            <v>5.9110464</v>
          </cell>
          <cell r="AO10">
            <v>0.98517440000000001</v>
          </cell>
          <cell r="AP10">
            <v>5.4184592</v>
          </cell>
          <cell r="AQ10">
            <v>5.4184592</v>
          </cell>
          <cell r="AR10">
            <v>209.64712288000004</v>
          </cell>
          <cell r="AS10" t="str">
            <v>M.S. reinforcement of plain hot rolled m.s. rods to BS4449 for slab, use 10mm bars at 125 c.c. spacing</v>
          </cell>
          <cell r="AU10">
            <v>241.09419131200002</v>
          </cell>
          <cell r="AW10">
            <v>5.2411780720000012</v>
          </cell>
          <cell r="AX10">
            <v>1.2578827372800003</v>
          </cell>
          <cell r="AY10">
            <v>2.5157654745600007</v>
          </cell>
          <cell r="AZ10">
            <v>3.610211800000001</v>
          </cell>
          <cell r="BA10" t="str">
            <v>C20 reinforced concrete cement (standard mix in accordance to BS CP 114) for floor, thickness = 170mm</v>
          </cell>
          <cell r="BB10">
            <v>21.661270800000004</v>
          </cell>
          <cell r="BC10">
            <v>1.8051059000000005</v>
          </cell>
          <cell r="BD10">
            <v>3.610211800000001</v>
          </cell>
          <cell r="BE10">
            <v>3.9712329800000012</v>
          </cell>
          <cell r="BF10">
            <v>7.9424659600000025</v>
          </cell>
          <cell r="BG10">
            <v>12.315936600000002</v>
          </cell>
          <cell r="BH10" t="str">
            <v>Brick masonry works in (1:3) for walls, as per cross sectoin on drawing</v>
          </cell>
          <cell r="BI10">
            <v>18.473904900000004</v>
          </cell>
          <cell r="BJ10">
            <v>3.6947809800000004</v>
          </cell>
          <cell r="BL10">
            <v>6157.9683000000014</v>
          </cell>
          <cell r="BM10">
            <v>17.242311240000003</v>
          </cell>
          <cell r="BN10">
            <v>17.242311240000003</v>
          </cell>
          <cell r="BO10">
            <v>2.6368572937500003</v>
          </cell>
          <cell r="BP10">
            <v>15.821143762500002</v>
          </cell>
          <cell r="BQ10">
            <v>1.3184286468750002</v>
          </cell>
          <cell r="BR10">
            <v>2.6368572937500003</v>
          </cell>
          <cell r="BS10">
            <v>2.9005430231250005</v>
          </cell>
          <cell r="BT10">
            <v>5.8010860462500009</v>
          </cell>
          <cell r="BU10">
            <v>88.715598727500009</v>
          </cell>
          <cell r="BV10" t="str">
            <v>M.S. reinforcement of plain hot rolled m.s. rods to BS4449 for slab, use 11 rings of 8mm bars and 4 rings of 10mm bars as per cross section on drawings</v>
          </cell>
          <cell r="BX10">
            <v>32.13710519</v>
          </cell>
          <cell r="BY10">
            <v>56.578493537500002</v>
          </cell>
          <cell r="BZ10">
            <v>2.2178899681875004</v>
          </cell>
          <cell r="CA10">
            <v>0.53229359236500007</v>
          </cell>
          <cell r="CB10">
            <v>1.0645871847300001</v>
          </cell>
          <cell r="CC10">
            <v>1</v>
          </cell>
          <cell r="CD10">
            <v>2</v>
          </cell>
          <cell r="CE10">
            <v>46.494200000000006</v>
          </cell>
          <cell r="CF10">
            <v>19.527564000000002</v>
          </cell>
          <cell r="CG10">
            <v>2.3247100000000005</v>
          </cell>
          <cell r="CH10">
            <v>1.1623550000000002</v>
          </cell>
          <cell r="CI10">
            <v>9.298840000000002</v>
          </cell>
          <cell r="CJ10">
            <v>18.597680000000004</v>
          </cell>
          <cell r="CK10">
            <v>46.494200000000006</v>
          </cell>
          <cell r="CL10">
            <v>2.3247100000000005</v>
          </cell>
          <cell r="CM10">
            <v>4.649420000000001</v>
          </cell>
          <cell r="CN10">
            <v>4.649420000000001</v>
          </cell>
          <cell r="CO10">
            <v>1</v>
          </cell>
          <cell r="CP10">
            <v>3.25</v>
          </cell>
          <cell r="CQ10">
            <v>0.25</v>
          </cell>
          <cell r="CR10">
            <v>1</v>
          </cell>
          <cell r="CS10">
            <v>1</v>
          </cell>
          <cell r="CT10">
            <v>12.566000000000001</v>
          </cell>
          <cell r="CU10">
            <v>12.566000000000001</v>
          </cell>
          <cell r="CV10">
            <v>25.132000000000001</v>
          </cell>
          <cell r="CW10">
            <v>62.830000000000005</v>
          </cell>
          <cell r="CX10">
            <v>12.566000000000001</v>
          </cell>
          <cell r="CY10">
            <v>3.1415000000000002</v>
          </cell>
          <cell r="CZ10">
            <v>6.2830000000000004</v>
          </cell>
          <cell r="DA10">
            <v>127.59588205714287</v>
          </cell>
          <cell r="DB10" t="str">
            <v>M.S. reinforcement of plain hot rolled m.s. rods to BS4449 for slab, use 10mm bars at 175 c.c. spacing</v>
          </cell>
          <cell r="DD10">
            <v>127.59588205714287</v>
          </cell>
          <cell r="DF10">
            <v>3.1898970514285718</v>
          </cell>
          <cell r="DG10">
            <v>0.76557529234285726</v>
          </cell>
          <cell r="DH10">
            <v>1.5311505846857145</v>
          </cell>
          <cell r="DI10">
            <v>1</v>
          </cell>
          <cell r="DJ10">
            <v>1</v>
          </cell>
          <cell r="DK10">
            <v>1.7160000000000002</v>
          </cell>
          <cell r="DL10">
            <v>0.25</v>
          </cell>
          <cell r="DM10">
            <v>2</v>
          </cell>
          <cell r="DN10">
            <v>1.25</v>
          </cell>
          <cell r="DO10">
            <v>0.25</v>
          </cell>
          <cell r="DP10">
            <v>1</v>
          </cell>
          <cell r="DQ10">
            <v>2</v>
          </cell>
          <cell r="DR10">
            <v>0.8</v>
          </cell>
          <cell r="DS10">
            <v>0.6</v>
          </cell>
          <cell r="DT10">
            <v>0.2</v>
          </cell>
          <cell r="DU10">
            <v>0.5</v>
          </cell>
          <cell r="DV10">
            <v>0.4</v>
          </cell>
          <cell r="DW10">
            <v>2.1714047999999999</v>
          </cell>
          <cell r="DX10" t="str">
            <v>C20 reinforced concrete cement (standard mix in accordance to BS CP 114) for slab, thickness = 120mm</v>
          </cell>
          <cell r="DY10">
            <v>13.0284288</v>
          </cell>
          <cell r="DZ10">
            <v>1.0857024</v>
          </cell>
          <cell r="EA10">
            <v>2.1714047999999999</v>
          </cell>
          <cell r="EB10">
            <v>2.3885452800000002</v>
          </cell>
          <cell r="EC10">
            <v>4.7770905600000004</v>
          </cell>
          <cell r="ED10">
            <v>67.856400000000008</v>
          </cell>
          <cell r="EE10" t="str">
            <v>Plastering outside tank in (1:3) cement-sand plaster in 2 layers of 12.5mm, total thickness = 25mm.</v>
          </cell>
          <cell r="EF10">
            <v>16.964100000000002</v>
          </cell>
          <cell r="EG10">
            <v>2.0356920000000001</v>
          </cell>
          <cell r="EH10">
            <v>16.964100000000002</v>
          </cell>
          <cell r="EI10">
            <v>16.964100000000002</v>
          </cell>
          <cell r="EJ10">
            <v>1.82257264</v>
          </cell>
          <cell r="EK10">
            <v>2.0048299040000002</v>
          </cell>
          <cell r="EL10">
            <v>30.1584</v>
          </cell>
          <cell r="EM10">
            <v>38.4</v>
          </cell>
          <cell r="EN10">
            <v>0.38400000000000001</v>
          </cell>
          <cell r="EO10">
            <v>3.1680000000000001</v>
          </cell>
          <cell r="EP10">
            <v>30.1584</v>
          </cell>
          <cell r="EQ10">
            <v>10</v>
          </cell>
          <cell r="ER10">
            <v>0.37697999999999998</v>
          </cell>
          <cell r="ES10">
            <v>1.00528</v>
          </cell>
          <cell r="ET10">
            <v>1.00528</v>
          </cell>
          <cell r="EU10">
            <v>1.00528</v>
          </cell>
          <cell r="EV10">
            <v>2.0105599999999999</v>
          </cell>
          <cell r="EW10">
            <v>1</v>
          </cell>
        </row>
        <row r="11">
          <cell r="AG11">
            <v>4</v>
          </cell>
          <cell r="AH11" t="str">
            <v>Brick Masonry Reservoir Tank, 40 cum</v>
          </cell>
          <cell r="AI11">
            <v>203.57705375000003</v>
          </cell>
          <cell r="AJ11">
            <v>5.0894263437500014</v>
          </cell>
          <cell r="AK11">
            <v>11.105045425</v>
          </cell>
          <cell r="AL11">
            <v>5.5525227125000001</v>
          </cell>
          <cell r="AM11">
            <v>5.8447607499999998</v>
          </cell>
          <cell r="AN11">
            <v>7.0137128999999998</v>
          </cell>
          <cell r="AO11">
            <v>1.16895215</v>
          </cell>
          <cell r="AP11">
            <v>6.4292368250000003</v>
          </cell>
          <cell r="AQ11">
            <v>6.4292368250000003</v>
          </cell>
          <cell r="AR11">
            <v>314.87772847500003</v>
          </cell>
          <cell r="AS11" t="str">
            <v>M.S. reinforcement of plain hot rolled m.s. rods to BS4449 for slab, use 10mm bars at 100 c.c. spacing</v>
          </cell>
          <cell r="AU11">
            <v>362.10938774624998</v>
          </cell>
          <cell r="AW11">
            <v>7.871943211875001</v>
          </cell>
          <cell r="AX11">
            <v>1.8892663708500002</v>
          </cell>
          <cell r="AY11">
            <v>3.7785327417000003</v>
          </cell>
          <cell r="AZ11">
            <v>4.5930300750000006</v>
          </cell>
          <cell r="BA11" t="str">
            <v>C20 reinforced concrete cement (standard mix in accordance to BS CP 114) for floor, thickness = 180mm</v>
          </cell>
          <cell r="BB11">
            <v>27.558180450000002</v>
          </cell>
          <cell r="BC11">
            <v>2.2965150375000003</v>
          </cell>
          <cell r="BD11">
            <v>4.5930300750000006</v>
          </cell>
          <cell r="BE11">
            <v>5.0523330825000015</v>
          </cell>
          <cell r="BF11">
            <v>10.104666165000003</v>
          </cell>
          <cell r="BG11">
            <v>15.274051537500005</v>
          </cell>
          <cell r="BH11" t="str">
            <v>Brick masonry works in (1:3) for walls, as per cross sectoin on drawing</v>
          </cell>
          <cell r="BI11">
            <v>22.911077306250007</v>
          </cell>
          <cell r="BJ11">
            <v>4.5822154612500015</v>
          </cell>
          <cell r="BL11">
            <v>7637.0257687500025</v>
          </cell>
          <cell r="BM11">
            <v>21.383672152500008</v>
          </cell>
          <cell r="BN11">
            <v>21.383672152500008</v>
          </cell>
          <cell r="BO11">
            <v>2.9549341687500004</v>
          </cell>
          <cell r="BP11">
            <v>17.729605012500002</v>
          </cell>
          <cell r="BQ11">
            <v>1.4774670843750002</v>
          </cell>
          <cell r="BR11">
            <v>2.9549341687500004</v>
          </cell>
          <cell r="BS11">
            <v>3.2504275856250007</v>
          </cell>
          <cell r="BT11">
            <v>6.5008551712500013</v>
          </cell>
          <cell r="BU11">
            <v>99.417118477499997</v>
          </cell>
          <cell r="BV11" t="str">
            <v>M.S. reinforcement of plain hot rolled m.s. rods to BS4449 for slab, use 11 rings of 8mm bars and 4 rings of 10mm bars as per cross section on drawings</v>
          </cell>
          <cell r="BX11">
            <v>36.013716189999997</v>
          </cell>
          <cell r="BY11">
            <v>63.403402287500001</v>
          </cell>
          <cell r="BZ11">
            <v>2.4854279619374999</v>
          </cell>
          <cell r="CA11">
            <v>0.59650271086499995</v>
          </cell>
          <cell r="CB11">
            <v>1.1930054217299999</v>
          </cell>
          <cell r="CC11">
            <v>1</v>
          </cell>
          <cell r="CD11">
            <v>2</v>
          </cell>
          <cell r="CE11">
            <v>54.073068750000004</v>
          </cell>
          <cell r="CF11">
            <v>22.710688875000002</v>
          </cell>
          <cell r="CG11">
            <v>2.7036534375000003</v>
          </cell>
          <cell r="CH11">
            <v>1.3518267187500002</v>
          </cell>
          <cell r="CI11">
            <v>10.814613750000001</v>
          </cell>
          <cell r="CJ11">
            <v>21.629227500000002</v>
          </cell>
          <cell r="CK11">
            <v>54.073068750000004</v>
          </cell>
          <cell r="CL11">
            <v>2.7036534375000003</v>
          </cell>
          <cell r="CM11">
            <v>5.4073068750000006</v>
          </cell>
          <cell r="CN11">
            <v>5.4073068750000006</v>
          </cell>
          <cell r="CO11">
            <v>1</v>
          </cell>
          <cell r="CP11">
            <v>3.25</v>
          </cell>
          <cell r="CQ11">
            <v>0.25</v>
          </cell>
          <cell r="CR11">
            <v>1</v>
          </cell>
          <cell r="CS11">
            <v>1</v>
          </cell>
          <cell r="CT11">
            <v>15.90384375</v>
          </cell>
          <cell r="CU11">
            <v>15.90384375</v>
          </cell>
          <cell r="CV11">
            <v>31.8076875</v>
          </cell>
          <cell r="CW11">
            <v>79.519218749999993</v>
          </cell>
          <cell r="CX11">
            <v>15.90384375</v>
          </cell>
          <cell r="CY11">
            <v>3.9759609375</v>
          </cell>
          <cell r="CZ11">
            <v>7.951921875</v>
          </cell>
          <cell r="DA11">
            <v>181.49000498333336</v>
          </cell>
          <cell r="DB11" t="str">
            <v>M.S. reinforcement of plain hot rolled m.s. rods to BS4449 for slab, use 10mm bars at 150 c.c. spacing</v>
          </cell>
          <cell r="DD11">
            <v>181.49000498333336</v>
          </cell>
          <cell r="DF11">
            <v>4.5372501245833341</v>
          </cell>
          <cell r="DG11">
            <v>1.0889400299000003</v>
          </cell>
          <cell r="DH11">
            <v>2.1778800598000005</v>
          </cell>
          <cell r="DI11">
            <v>2</v>
          </cell>
          <cell r="DJ11">
            <v>1</v>
          </cell>
          <cell r="DK11">
            <v>3.4320000000000004</v>
          </cell>
          <cell r="DL11">
            <v>0.5</v>
          </cell>
          <cell r="DM11">
            <v>4</v>
          </cell>
          <cell r="DN11">
            <v>2.5</v>
          </cell>
          <cell r="DO11">
            <v>0.5</v>
          </cell>
          <cell r="DP11">
            <v>2</v>
          </cell>
          <cell r="DQ11">
            <v>2</v>
          </cell>
          <cell r="DR11">
            <v>0.8</v>
          </cell>
          <cell r="DS11">
            <v>0.6</v>
          </cell>
          <cell r="DT11">
            <v>0.2</v>
          </cell>
          <cell r="DU11">
            <v>0.5</v>
          </cell>
          <cell r="DV11">
            <v>0.4</v>
          </cell>
          <cell r="DW11">
            <v>2.8679538875000001</v>
          </cell>
          <cell r="DX11" t="str">
            <v>C20 reinforced concrete cement (standard mix in accordance to BS CP 114) for slab, thickness = 130mm</v>
          </cell>
          <cell r="DY11">
            <v>17.207723325</v>
          </cell>
          <cell r="DZ11">
            <v>1.4339769437500001</v>
          </cell>
          <cell r="EA11">
            <v>2.8679538875000001</v>
          </cell>
          <cell r="EB11">
            <v>3.1547492762500005</v>
          </cell>
          <cell r="EC11">
            <v>6.3094985525000009</v>
          </cell>
          <cell r="ED11">
            <v>76.338450000000009</v>
          </cell>
          <cell r="EE11" t="str">
            <v>Plastering outside tank in (1:3) cement-sand plaster in 2 layers of 12.5mm, total thickness = 25mm.</v>
          </cell>
          <cell r="EF11">
            <v>19.084612500000002</v>
          </cell>
          <cell r="EG11">
            <v>2.2901535000000002</v>
          </cell>
          <cell r="EH11">
            <v>19.084612500000002</v>
          </cell>
          <cell r="EI11">
            <v>19.084612500000002</v>
          </cell>
          <cell r="EJ11">
            <v>2.2210090849999999</v>
          </cell>
          <cell r="EK11">
            <v>2.4431099935000002</v>
          </cell>
          <cell r="EL11">
            <v>31.729150000000001</v>
          </cell>
          <cell r="EM11">
            <v>40.4</v>
          </cell>
          <cell r="EN11">
            <v>0.40399999999999997</v>
          </cell>
          <cell r="EO11">
            <v>3.3330000000000002</v>
          </cell>
          <cell r="EP11">
            <v>31.729150000000001</v>
          </cell>
          <cell r="EQ11">
            <v>11</v>
          </cell>
          <cell r="ER11">
            <v>0.39661437500000007</v>
          </cell>
          <cell r="ES11">
            <v>1.0576383333333335</v>
          </cell>
          <cell r="ET11">
            <v>1.0576383333333335</v>
          </cell>
          <cell r="EU11">
            <v>1.0576383333333335</v>
          </cell>
          <cell r="EV11">
            <v>2.1152766666666669</v>
          </cell>
          <cell r="EW11">
            <v>1</v>
          </cell>
        </row>
        <row r="12">
          <cell r="AG12">
            <v>5</v>
          </cell>
          <cell r="AH12" t="str">
            <v>Brick Masonry Reservoir Tank, 50 cum</v>
          </cell>
          <cell r="AI12">
            <v>216.41793500000006</v>
          </cell>
          <cell r="AJ12">
            <v>5.4104483750000014</v>
          </cell>
          <cell r="AK12">
            <v>13.684374</v>
          </cell>
          <cell r="AL12">
            <v>6.842187</v>
          </cell>
          <cell r="AM12">
            <v>6.842187</v>
          </cell>
          <cell r="AN12">
            <v>8.2106244000000004</v>
          </cell>
          <cell r="AO12">
            <v>1.3684374000000001</v>
          </cell>
          <cell r="AP12">
            <v>7.5264057000000006</v>
          </cell>
          <cell r="AQ12">
            <v>7.5264057000000006</v>
          </cell>
          <cell r="AR12">
            <v>372.54231710000005</v>
          </cell>
          <cell r="AS12" t="str">
            <v>M.S. reinforcement of plain hot rolled m.s. rods to BS4449 for slab, use 10mm bars at 100 c.c. spacing</v>
          </cell>
          <cell r="AU12">
            <v>428.42366466500005</v>
          </cell>
          <cell r="AW12">
            <v>9.3135579275000016</v>
          </cell>
          <cell r="AX12">
            <v>2.2352539026000002</v>
          </cell>
          <cell r="AY12">
            <v>4.4705078052000005</v>
          </cell>
          <cell r="AZ12">
            <v>6.0379630000000013</v>
          </cell>
          <cell r="BA12" t="str">
            <v>C20 reinforced concrete cement (standard mix in accordance to BS CP 114) for floor, thickness = 200mm</v>
          </cell>
          <cell r="BB12">
            <v>36.227778000000008</v>
          </cell>
          <cell r="BC12">
            <v>3.0189815000000007</v>
          </cell>
          <cell r="BD12">
            <v>6.0379630000000013</v>
          </cell>
          <cell r="BE12">
            <v>6.6417593000000021</v>
          </cell>
          <cell r="BF12">
            <v>13.283518600000004</v>
          </cell>
          <cell r="BG12">
            <v>18.893766375000002</v>
          </cell>
          <cell r="BH12" t="str">
            <v>Brick masonry works in (1:3) for walls, as per cross sectoin on drawing</v>
          </cell>
          <cell r="BI12">
            <v>28.340649562500005</v>
          </cell>
          <cell r="BJ12">
            <v>5.6681299125000004</v>
          </cell>
          <cell r="BL12">
            <v>9446.8831875000014</v>
          </cell>
          <cell r="BM12">
            <v>26.451272925000001</v>
          </cell>
          <cell r="BN12">
            <v>26.451272925000001</v>
          </cell>
          <cell r="BO12">
            <v>3.3336223593749996</v>
          </cell>
          <cell r="BP12">
            <v>20.001734156249999</v>
          </cell>
          <cell r="BQ12">
            <v>1.6668111796874998</v>
          </cell>
          <cell r="BR12">
            <v>3.3336223593749996</v>
          </cell>
          <cell r="BS12">
            <v>3.6669845953125</v>
          </cell>
          <cell r="BT12">
            <v>7.333969190625</v>
          </cell>
          <cell r="BU12">
            <v>110.11863822749999</v>
          </cell>
          <cell r="BV12" t="str">
            <v>M.S. reinforcement of plain hot rolled m.s. rods to BS4449 for slab, use 11 rings of 8mm bars and 4 rings of 10mm bars as per cross section on drawings</v>
          </cell>
          <cell r="BX12">
            <v>39.890327189999994</v>
          </cell>
          <cell r="BY12">
            <v>70.228311037499992</v>
          </cell>
          <cell r="BZ12">
            <v>2.7529659556874999</v>
          </cell>
          <cell r="CA12">
            <v>0.66071182936499995</v>
          </cell>
          <cell r="CB12">
            <v>1.3214236587299999</v>
          </cell>
          <cell r="CC12">
            <v>1</v>
          </cell>
          <cell r="CD12">
            <v>2</v>
          </cell>
          <cell r="CE12">
            <v>62.830000000000013</v>
          </cell>
          <cell r="CF12">
            <v>26.388600000000004</v>
          </cell>
          <cell r="CG12">
            <v>3.1415000000000006</v>
          </cell>
          <cell r="CH12">
            <v>1.5707500000000003</v>
          </cell>
          <cell r="CI12">
            <v>12.566000000000003</v>
          </cell>
          <cell r="CJ12">
            <v>25.132000000000005</v>
          </cell>
          <cell r="CK12">
            <v>62.830000000000013</v>
          </cell>
          <cell r="CL12">
            <v>3.1415000000000006</v>
          </cell>
          <cell r="CM12">
            <v>6.2830000000000013</v>
          </cell>
          <cell r="CN12">
            <v>6.2830000000000013</v>
          </cell>
          <cell r="CO12">
            <v>1</v>
          </cell>
          <cell r="CP12">
            <v>3.25</v>
          </cell>
          <cell r="CQ12">
            <v>0.25</v>
          </cell>
          <cell r="CR12">
            <v>1</v>
          </cell>
          <cell r="CS12">
            <v>1</v>
          </cell>
          <cell r="CT12">
            <v>19.634375000000002</v>
          </cell>
          <cell r="CU12">
            <v>19.634375000000002</v>
          </cell>
          <cell r="CV12">
            <v>39.268750000000004</v>
          </cell>
          <cell r="CW12">
            <v>98.171875000000014</v>
          </cell>
          <cell r="CX12">
            <v>19.634375000000002</v>
          </cell>
          <cell r="CY12">
            <v>4.9085937500000005</v>
          </cell>
          <cell r="CZ12">
            <v>9.8171875000000011</v>
          </cell>
          <cell r="DA12">
            <v>217.34865673333337</v>
          </cell>
          <cell r="DB12" t="str">
            <v>M.S. reinforcement of plain hot rolled m.s. rods to BS4449 for slab, use 10mm bars at 150 c.c. spacing</v>
          </cell>
          <cell r="DD12">
            <v>217.34865673333337</v>
          </cell>
          <cell r="DF12">
            <v>5.4337164183333346</v>
          </cell>
          <cell r="DG12">
            <v>1.3040919404000002</v>
          </cell>
          <cell r="DH12">
            <v>2.6081838808000004</v>
          </cell>
          <cell r="DI12">
            <v>2</v>
          </cell>
          <cell r="DJ12">
            <v>1</v>
          </cell>
          <cell r="DK12">
            <v>3.4320000000000004</v>
          </cell>
          <cell r="DL12">
            <v>0.5</v>
          </cell>
          <cell r="DM12">
            <v>4</v>
          </cell>
          <cell r="DN12">
            <v>2.5</v>
          </cell>
          <cell r="DO12">
            <v>0.5</v>
          </cell>
          <cell r="DP12">
            <v>2</v>
          </cell>
          <cell r="DQ12">
            <v>2</v>
          </cell>
          <cell r="DR12">
            <v>0.8</v>
          </cell>
          <cell r="DS12">
            <v>0.6</v>
          </cell>
          <cell r="DT12">
            <v>0.2</v>
          </cell>
          <cell r="DU12">
            <v>0.5</v>
          </cell>
          <cell r="DV12">
            <v>0.4</v>
          </cell>
          <cell r="DW12">
            <v>3.6988021000000009</v>
          </cell>
          <cell r="DX12" t="str">
            <v>C20 reinforced concrete cement (standard mix in accordance to BS CP 114) for slab, thickness = 140mm</v>
          </cell>
          <cell r="DY12">
            <v>22.192812600000003</v>
          </cell>
          <cell r="DZ12">
            <v>1.8494010500000004</v>
          </cell>
          <cell r="EA12">
            <v>3.6988021000000009</v>
          </cell>
          <cell r="EB12">
            <v>4.0686823100000016</v>
          </cell>
          <cell r="EC12">
            <v>8.1373646200000032</v>
          </cell>
          <cell r="ED12">
            <v>86.391250000000014</v>
          </cell>
          <cell r="EE12" t="str">
            <v>Plastering outside tank in (1:3) cement-sand plaster in 2 layers of 12.5mm, total thickness = 25mm.</v>
          </cell>
          <cell r="EF12">
            <v>21.597812500000003</v>
          </cell>
          <cell r="EG12">
            <v>2.5917375000000002</v>
          </cell>
          <cell r="EH12">
            <v>21.597812500000003</v>
          </cell>
          <cell r="EI12">
            <v>21.597812500000003</v>
          </cell>
          <cell r="EJ12">
            <v>2.7368748000000003</v>
          </cell>
          <cell r="EK12">
            <v>3.0105622800000007</v>
          </cell>
          <cell r="EL12">
            <v>33.299900000000001</v>
          </cell>
          <cell r="EM12">
            <v>42.4</v>
          </cell>
          <cell r="EN12">
            <v>0.42399999999999999</v>
          </cell>
          <cell r="EO12">
            <v>3.4980000000000002</v>
          </cell>
          <cell r="EP12">
            <v>33.299900000000001</v>
          </cell>
          <cell r="EQ12">
            <v>11</v>
          </cell>
          <cell r="ER12">
            <v>0.41624875</v>
          </cell>
          <cell r="ES12">
            <v>1.1099966666666667</v>
          </cell>
          <cell r="ET12">
            <v>1.1099966666666667</v>
          </cell>
          <cell r="EU12">
            <v>1.1099966666666667</v>
          </cell>
          <cell r="EV12">
            <v>2.2199933333333335</v>
          </cell>
          <cell r="EW12">
            <v>1</v>
          </cell>
        </row>
        <row r="13">
          <cell r="AG13">
            <v>6</v>
          </cell>
          <cell r="AH13" t="str">
            <v>Brick Masonry Reservoir Tank, 60 cum</v>
          </cell>
          <cell r="AI13">
            <v>229.65150375000005</v>
          </cell>
          <cell r="AJ13">
            <v>5.7412875937500019</v>
          </cell>
          <cell r="AK13">
            <v>16.232209037499999</v>
          </cell>
          <cell r="AL13">
            <v>8.1161045187499994</v>
          </cell>
          <cell r="AM13">
            <v>7.9181507499999997</v>
          </cell>
          <cell r="AN13">
            <v>9.5017809</v>
          </cell>
          <cell r="AO13">
            <v>1.5836301500000001</v>
          </cell>
          <cell r="AP13">
            <v>8.7099658250000012</v>
          </cell>
          <cell r="AQ13">
            <v>8.7099658250000012</v>
          </cell>
          <cell r="AR13">
            <v>500.90991312000006</v>
          </cell>
          <cell r="AS13" t="str">
            <v>M.S. reinforcement of plain hot rolled m.s. rods to BS4449 for slab, use 12mm bars at 125 c.c. spacing</v>
          </cell>
          <cell r="AT13">
            <v>576.04640008800004</v>
          </cell>
          <cell r="AW13">
            <v>12.522747828000002</v>
          </cell>
          <cell r="AX13">
            <v>3.0054594787200002</v>
          </cell>
          <cell r="AY13">
            <v>6.0109189574400004</v>
          </cell>
          <cell r="AZ13">
            <v>7.4036515875000006</v>
          </cell>
          <cell r="BA13" t="str">
            <v>C20 reinforced concrete cement (standard mix in accordance to BS CP 114) for floor, thickness = 210mm</v>
          </cell>
          <cell r="BB13">
            <v>44.421909525000004</v>
          </cell>
          <cell r="BC13">
            <v>3.7018257937500003</v>
          </cell>
          <cell r="BD13">
            <v>7.4036515875000006</v>
          </cell>
          <cell r="BE13">
            <v>8.144016746250001</v>
          </cell>
          <cell r="BF13">
            <v>16.288033492500002</v>
          </cell>
          <cell r="BG13">
            <v>22.144512037500004</v>
          </cell>
          <cell r="BH13" t="str">
            <v>Brick masonry works in (1:3) for walls, as per cross sectoin on drawing</v>
          </cell>
          <cell r="BI13">
            <v>33.216768056250004</v>
          </cell>
          <cell r="BJ13">
            <v>6.6433536112500011</v>
          </cell>
          <cell r="BL13">
            <v>11072.256018750002</v>
          </cell>
          <cell r="BM13">
            <v>31.002316852500002</v>
          </cell>
          <cell r="BN13">
            <v>31.002316852500002</v>
          </cell>
          <cell r="BO13">
            <v>3.59108791875</v>
          </cell>
          <cell r="BP13">
            <v>21.546527512499999</v>
          </cell>
          <cell r="BQ13">
            <v>1.795543959375</v>
          </cell>
          <cell r="BR13">
            <v>3.59108791875</v>
          </cell>
          <cell r="BS13">
            <v>3.9501967106250002</v>
          </cell>
          <cell r="BT13">
            <v>7.9003934212500004</v>
          </cell>
          <cell r="BU13">
            <v>120.8201579775</v>
          </cell>
          <cell r="BV13" t="str">
            <v>M.S. reinforcement of plain hot rolled m.s. rods to BS4449 for slab, use 11 rings of 8mm bars and 4 rings of 10mm bars as per cross section on drawings</v>
          </cell>
          <cell r="BX13">
            <v>43.766938189999998</v>
          </cell>
          <cell r="BY13">
            <v>77.053219787499998</v>
          </cell>
          <cell r="BZ13">
            <v>3.0205039494375003</v>
          </cell>
          <cell r="CA13">
            <v>0.72492094786500005</v>
          </cell>
          <cell r="CB13">
            <v>1.4498418957300001</v>
          </cell>
          <cell r="CC13">
            <v>1</v>
          </cell>
          <cell r="CD13">
            <v>2</v>
          </cell>
          <cell r="CE13">
            <v>70.408868750000011</v>
          </cell>
          <cell r="CF13">
            <v>29.571724875000005</v>
          </cell>
          <cell r="CG13">
            <v>3.5204434375000009</v>
          </cell>
          <cell r="CH13">
            <v>1.7602217187500004</v>
          </cell>
          <cell r="CI13">
            <v>14.081773750000004</v>
          </cell>
          <cell r="CJ13">
            <v>28.163547500000007</v>
          </cell>
          <cell r="CK13">
            <v>70.408868750000011</v>
          </cell>
          <cell r="CL13">
            <v>3.5204434375000009</v>
          </cell>
          <cell r="CM13">
            <v>7.0408868750000018</v>
          </cell>
          <cell r="CN13">
            <v>7.0408868750000018</v>
          </cell>
          <cell r="CO13">
            <v>1</v>
          </cell>
          <cell r="CP13">
            <v>3.25</v>
          </cell>
          <cell r="CQ13">
            <v>0.25</v>
          </cell>
          <cell r="CR13">
            <v>1</v>
          </cell>
          <cell r="CS13">
            <v>1</v>
          </cell>
          <cell r="CT13">
            <v>23.757593750000002</v>
          </cell>
          <cell r="CU13">
            <v>23.757593750000002</v>
          </cell>
          <cell r="CV13">
            <v>47.515187500000003</v>
          </cell>
          <cell r="CW13">
            <v>118.78796875</v>
          </cell>
          <cell r="CX13">
            <v>23.757593750000002</v>
          </cell>
          <cell r="CY13">
            <v>5.9393984375000004</v>
          </cell>
          <cell r="CZ13">
            <v>11.878796875000001</v>
          </cell>
          <cell r="DA13">
            <v>316.34653680000002</v>
          </cell>
          <cell r="DB13" t="str">
            <v>M.S. reinforcement of plain hot rolled m.s. rods to BS4449 for slab, use 12mm bars at 175 c.c. spacing</v>
          </cell>
          <cell r="DC13">
            <v>316.34653680000002</v>
          </cell>
          <cell r="DF13">
            <v>7.9086634200000008</v>
          </cell>
          <cell r="DG13">
            <v>1.8980792208000001</v>
          </cell>
          <cell r="DH13">
            <v>3.7961584416000003</v>
          </cell>
          <cell r="DI13">
            <v>2</v>
          </cell>
          <cell r="DJ13">
            <v>1</v>
          </cell>
          <cell r="DK13">
            <v>3.4320000000000004</v>
          </cell>
          <cell r="DL13">
            <v>0.5</v>
          </cell>
          <cell r="DM13">
            <v>4</v>
          </cell>
          <cell r="DN13">
            <v>2.5</v>
          </cell>
          <cell r="DO13">
            <v>0.5</v>
          </cell>
          <cell r="DP13">
            <v>2</v>
          </cell>
          <cell r="DQ13">
            <v>2</v>
          </cell>
          <cell r="DR13">
            <v>0.8</v>
          </cell>
          <cell r="DS13">
            <v>0.6</v>
          </cell>
          <cell r="DT13">
            <v>0.2</v>
          </cell>
          <cell r="DU13">
            <v>0.5</v>
          </cell>
          <cell r="DV13">
            <v>0.4</v>
          </cell>
          <cell r="DW13">
            <v>4.6757300624999996</v>
          </cell>
          <cell r="DX13" t="str">
            <v>C20 reinforced concrete cement (standard mix in accordance to BS CP 114) for slab, thickness = 150mm</v>
          </cell>
          <cell r="DY13">
            <v>28.054380374999997</v>
          </cell>
          <cell r="DZ13">
            <v>2.3378650312499998</v>
          </cell>
          <cell r="EA13">
            <v>4.6757300624999996</v>
          </cell>
          <cell r="EB13">
            <v>5.1433030687499999</v>
          </cell>
          <cell r="EC13">
            <v>10.2866061375</v>
          </cell>
          <cell r="ED13">
            <v>93.302550000000011</v>
          </cell>
          <cell r="EE13" t="str">
            <v>Plastering outside tank in (1:3) cement-sand plaster in 2 layers of 12.5mm, total thickness = 25mm.</v>
          </cell>
          <cell r="EF13">
            <v>23.325637500000003</v>
          </cell>
          <cell r="EG13">
            <v>2.7990765000000004</v>
          </cell>
          <cell r="EH13">
            <v>23.325637500000003</v>
          </cell>
          <cell r="EI13">
            <v>23.325637500000003</v>
          </cell>
          <cell r="EJ13">
            <v>3.2464418075000001</v>
          </cell>
          <cell r="EK13">
            <v>3.5710859882500006</v>
          </cell>
          <cell r="EL13">
            <v>34.870649999999998</v>
          </cell>
          <cell r="EM13">
            <v>44.399999999999991</v>
          </cell>
          <cell r="EN13">
            <v>0.44399999999999995</v>
          </cell>
          <cell r="EO13">
            <v>3.6629999999999994</v>
          </cell>
          <cell r="EP13">
            <v>34.870649999999998</v>
          </cell>
          <cell r="EQ13">
            <v>12</v>
          </cell>
          <cell r="ER13">
            <v>0.43588312499999998</v>
          </cell>
          <cell r="ES13">
            <v>1.162355</v>
          </cell>
          <cell r="ET13">
            <v>1.162355</v>
          </cell>
          <cell r="EU13">
            <v>1.162355</v>
          </cell>
          <cell r="EV13">
            <v>2.3247100000000001</v>
          </cell>
          <cell r="EW13">
            <v>1</v>
          </cell>
        </row>
        <row r="14">
          <cell r="AG14">
            <v>7</v>
          </cell>
          <cell r="AH14" t="str">
            <v>Brick Masonry Reservoir Tank, 80 cum</v>
          </cell>
          <cell r="AI14">
            <v>243.27776000000006</v>
          </cell>
          <cell r="AJ14">
            <v>6.0819440000000018</v>
          </cell>
          <cell r="AK14">
            <v>19.506201800000003</v>
          </cell>
          <cell r="AL14">
            <v>9.7531009000000015</v>
          </cell>
          <cell r="AM14">
            <v>9.0726520000000015</v>
          </cell>
          <cell r="AN14">
            <v>10.887182400000002</v>
          </cell>
          <cell r="AO14">
            <v>1.8145304000000004</v>
          </cell>
          <cell r="AP14">
            <v>9.9799172000000027</v>
          </cell>
          <cell r="AQ14">
            <v>9.9799172000000027</v>
          </cell>
          <cell r="AR14">
            <v>723.07779840000012</v>
          </cell>
          <cell r="AS14" t="str">
            <v>M.S. reinforcement of plain hot rolled m.s. rods to BS4449 for slab, use 12mm bars at 100 c.c. spacing</v>
          </cell>
          <cell r="AT14">
            <v>831.53946816000007</v>
          </cell>
          <cell r="AW14">
            <v>18.076944960000002</v>
          </cell>
          <cell r="AX14">
            <v>4.3384667904000009</v>
          </cell>
          <cell r="AY14">
            <v>8.6769335808000019</v>
          </cell>
          <cell r="AZ14">
            <v>9.3641832000000012</v>
          </cell>
          <cell r="BA14" t="str">
            <v>C20 reinforced concrete cement (standard mix in accordance to BS CP 114) for floor, thickness = 230mm</v>
          </cell>
          <cell r="BB14">
            <v>56.18509920000001</v>
          </cell>
          <cell r="BC14">
            <v>4.6820916000000006</v>
          </cell>
          <cell r="BD14">
            <v>9.3641832000000012</v>
          </cell>
          <cell r="BE14">
            <v>10.300601520000003</v>
          </cell>
          <cell r="BF14">
            <v>20.601203040000005</v>
          </cell>
          <cell r="BG14">
            <v>28.952064000000007</v>
          </cell>
          <cell r="BH14" t="str">
            <v>Brick masonry works in (1:3) for walls, as per cross sectoin on drawing</v>
          </cell>
          <cell r="BI14">
            <v>43.428096000000011</v>
          </cell>
          <cell r="BJ14">
            <v>8.6856192000000014</v>
          </cell>
          <cell r="BL14">
            <v>14476.032000000003</v>
          </cell>
          <cell r="BM14">
            <v>40.532889600000004</v>
          </cell>
          <cell r="BN14">
            <v>40.532889600000004</v>
          </cell>
          <cell r="BO14">
            <v>4.343516437499999</v>
          </cell>
          <cell r="BP14">
            <v>26.061098624999993</v>
          </cell>
          <cell r="BQ14">
            <v>2.1717582187499995</v>
          </cell>
          <cell r="BR14">
            <v>4.343516437499999</v>
          </cell>
          <cell r="BS14">
            <v>4.7778680812499994</v>
          </cell>
          <cell r="BT14">
            <v>9.5557361624999988</v>
          </cell>
          <cell r="BU14">
            <v>167.25433962</v>
          </cell>
          <cell r="BV14" t="str">
            <v>M.S. reinforcement of plain hot rolled m.s. rods to BS4449 for slab, use 11 rings of 8mm bars and 8 rings of 10mm bars as per cross section on drawings</v>
          </cell>
          <cell r="BX14">
            <v>95.287098379999989</v>
          </cell>
          <cell r="BY14">
            <v>83.878128537500004</v>
          </cell>
          <cell r="BZ14">
            <v>4.1813584905000001</v>
          </cell>
          <cell r="CA14">
            <v>1.0035260377199999</v>
          </cell>
          <cell r="CB14">
            <v>2.0070520754399999</v>
          </cell>
          <cell r="CC14">
            <v>1</v>
          </cell>
          <cell r="CD14">
            <v>2</v>
          </cell>
          <cell r="CE14">
            <v>84.820499999999996</v>
          </cell>
          <cell r="CF14">
            <v>35.624609999999997</v>
          </cell>
          <cell r="CG14">
            <v>4.2410249999999996</v>
          </cell>
          <cell r="CH14">
            <v>2.1205124999999998</v>
          </cell>
          <cell r="CI14">
            <v>16.964099999999998</v>
          </cell>
          <cell r="CJ14">
            <v>33.928199999999997</v>
          </cell>
          <cell r="CK14">
            <v>84.820499999999996</v>
          </cell>
          <cell r="CL14">
            <v>4.2410249999999996</v>
          </cell>
          <cell r="CM14">
            <v>8.4820499999999992</v>
          </cell>
          <cell r="CN14">
            <v>8.4820499999999992</v>
          </cell>
          <cell r="CO14">
            <v>1</v>
          </cell>
          <cell r="CP14">
            <v>3.25</v>
          </cell>
          <cell r="CQ14">
            <v>0.25</v>
          </cell>
          <cell r="CR14">
            <v>1</v>
          </cell>
          <cell r="CS14">
            <v>1</v>
          </cell>
          <cell r="CT14">
            <v>28.273500000000002</v>
          </cell>
          <cell r="CU14">
            <v>28.273500000000002</v>
          </cell>
          <cell r="CV14">
            <v>56.547000000000004</v>
          </cell>
          <cell r="CW14">
            <v>141.36750000000001</v>
          </cell>
          <cell r="CX14">
            <v>28.273500000000002</v>
          </cell>
          <cell r="CY14">
            <v>7.0683750000000005</v>
          </cell>
          <cell r="CZ14">
            <v>14.136750000000001</v>
          </cell>
          <cell r="DA14">
            <v>429.97836159999997</v>
          </cell>
          <cell r="DB14" t="str">
            <v>M.S. reinforcement of plain hot rolled m.s. rods to BS4449 for slab, use 12mm bars at 150 c.c. spacing</v>
          </cell>
          <cell r="DC14">
            <v>429.97836159999997</v>
          </cell>
          <cell r="DF14">
            <v>10.74945904</v>
          </cell>
          <cell r="DG14">
            <v>2.5798701695999999</v>
          </cell>
          <cell r="DH14">
            <v>5.1597403391999999</v>
          </cell>
          <cell r="DI14">
            <v>2</v>
          </cell>
          <cell r="DJ14">
            <v>1</v>
          </cell>
          <cell r="DK14">
            <v>3.4320000000000004</v>
          </cell>
          <cell r="DL14">
            <v>0.5</v>
          </cell>
          <cell r="DM14">
            <v>4</v>
          </cell>
          <cell r="DN14">
            <v>2.5</v>
          </cell>
          <cell r="DO14">
            <v>0.5</v>
          </cell>
          <cell r="DP14">
            <v>2</v>
          </cell>
          <cell r="DQ14">
            <v>2</v>
          </cell>
          <cell r="DR14">
            <v>0.8</v>
          </cell>
          <cell r="DS14">
            <v>0.6</v>
          </cell>
          <cell r="DT14">
            <v>0.2</v>
          </cell>
          <cell r="DU14">
            <v>0.5</v>
          </cell>
          <cell r="DV14">
            <v>0.4</v>
          </cell>
          <cell r="DW14">
            <v>6.1736757999999998</v>
          </cell>
          <cell r="DX14" t="str">
            <v>C20 reinforced concrete cement (standard mix in accordance to BS CP 114) for slab, thickness = 170mm</v>
          </cell>
          <cell r="DY14">
            <v>37.042054800000003</v>
          </cell>
          <cell r="DZ14">
            <v>3.0868378999999999</v>
          </cell>
          <cell r="EA14">
            <v>6.1736757999999998</v>
          </cell>
          <cell r="EB14">
            <v>6.7910433800000005</v>
          </cell>
          <cell r="EC14">
            <v>13.582086760000001</v>
          </cell>
          <cell r="ED14">
            <v>113.09399999999999</v>
          </cell>
          <cell r="EE14" t="str">
            <v>Plastering outside tank in (1:3) cement-sand plaster in 2 layers of 12.5mm, total thickness = 25mm.</v>
          </cell>
          <cell r="EF14">
            <v>28.273499999999999</v>
          </cell>
          <cell r="EG14">
            <v>3.3928199999999995</v>
          </cell>
          <cell r="EH14">
            <v>28.273499999999999</v>
          </cell>
          <cell r="EI14">
            <v>28.273499999999999</v>
          </cell>
          <cell r="EJ14">
            <v>3.901240360000001</v>
          </cell>
          <cell r="EK14">
            <v>4.2913643960000014</v>
          </cell>
          <cell r="EL14">
            <v>36.441400000000002</v>
          </cell>
          <cell r="EM14">
            <v>46.4</v>
          </cell>
          <cell r="EN14">
            <v>0.46399999999999997</v>
          </cell>
          <cell r="EO14">
            <v>3.8279999999999998</v>
          </cell>
          <cell r="EP14">
            <v>36.441400000000002</v>
          </cell>
          <cell r="EQ14">
            <v>12</v>
          </cell>
          <cell r="ER14">
            <v>0.45551750000000002</v>
          </cell>
          <cell r="ES14">
            <v>1.2147133333333333</v>
          </cell>
          <cell r="ET14">
            <v>1.2147133333333333</v>
          </cell>
          <cell r="EU14">
            <v>1.2147133333333333</v>
          </cell>
          <cell r="EV14">
            <v>2.4294266666666666</v>
          </cell>
          <cell r="EW14">
            <v>1</v>
          </cell>
        </row>
        <row r="15">
          <cell r="AG15">
            <v>8</v>
          </cell>
          <cell r="AH15" t="str">
            <v>Brick Masonry Reservoir Tank, 100 cum</v>
          </cell>
          <cell r="AI15">
            <v>257.29670375000006</v>
          </cell>
          <cell r="AJ15">
            <v>6.4324175937500021</v>
          </cell>
          <cell r="AK15">
            <v>22.672519650000002</v>
          </cell>
          <cell r="AL15">
            <v>11.336259825000001</v>
          </cell>
          <cell r="AM15">
            <v>10.305690750000002</v>
          </cell>
          <cell r="AN15">
            <v>12.366828900000002</v>
          </cell>
          <cell r="AO15">
            <v>2.0611381500000006</v>
          </cell>
          <cell r="AP15">
            <v>11.336259825000003</v>
          </cell>
          <cell r="AQ15">
            <v>11.336259825000003</v>
          </cell>
          <cell r="AR15">
            <v>826.99233540000012</v>
          </cell>
          <cell r="AS15" t="str">
            <v>M.S. reinforcement of plain hot rolled m.s. rods to BS4449 for slab, use 12mm bars at 100 c.c. spacing</v>
          </cell>
          <cell r="AT15">
            <v>951.04118571000004</v>
          </cell>
          <cell r="AW15">
            <v>20.674808385000006</v>
          </cell>
          <cell r="AX15">
            <v>4.9619540124000006</v>
          </cell>
          <cell r="AY15">
            <v>9.9239080248000011</v>
          </cell>
          <cell r="AZ15">
            <v>11.175572100000002</v>
          </cell>
          <cell r="BA15" t="str">
            <v>C20 reinforced concrete cement (standard mix in accordance to BS CP 114) for floor, thickness = 240mm</v>
          </cell>
          <cell r="BB15">
            <v>67.053432600000008</v>
          </cell>
          <cell r="BC15">
            <v>5.5877860500000009</v>
          </cell>
          <cell r="BD15">
            <v>11.175572100000002</v>
          </cell>
          <cell r="BE15">
            <v>12.293129310000003</v>
          </cell>
          <cell r="BF15">
            <v>24.586258620000006</v>
          </cell>
          <cell r="BG15">
            <v>35.896035600000005</v>
          </cell>
          <cell r="BH15" t="str">
            <v>Brick masonry works in (1:3) for walls, as per cross sectoin on drawing</v>
          </cell>
          <cell r="BI15">
            <v>53.844053400000007</v>
          </cell>
          <cell r="BJ15">
            <v>10.768810680000001</v>
          </cell>
          <cell r="BL15">
            <v>17948.017800000001</v>
          </cell>
          <cell r="BM15">
            <v>50.254449840000007</v>
          </cell>
          <cell r="BN15">
            <v>50.254449840000007</v>
          </cell>
          <cell r="BO15">
            <v>5.0100641999999995</v>
          </cell>
          <cell r="BP15">
            <v>30.060385199999999</v>
          </cell>
          <cell r="BQ15">
            <v>2.5050320999999998</v>
          </cell>
          <cell r="BR15">
            <v>5.0100641999999995</v>
          </cell>
          <cell r="BS15">
            <v>5.5110706199999999</v>
          </cell>
          <cell r="BT15">
            <v>11.02214124</v>
          </cell>
          <cell r="BU15">
            <v>207.64628582249998</v>
          </cell>
          <cell r="BV15" t="str">
            <v>M.S. reinforcement of plain hot rolled m.s. rods to BS4449 for slab, use 8 rings of 8mm bars and 11 rings of 10mm bars as per cross section on drawings</v>
          </cell>
          <cell r="BX15">
            <v>141.68044052249999</v>
          </cell>
          <cell r="BY15">
            <v>65.965845299999998</v>
          </cell>
          <cell r="BZ15">
            <v>5.1911571455624994</v>
          </cell>
          <cell r="CA15">
            <v>1.245877714935</v>
          </cell>
          <cell r="CB15">
            <v>2.49175542987</v>
          </cell>
          <cell r="CC15">
            <v>1</v>
          </cell>
          <cell r="CD15">
            <v>2</v>
          </cell>
          <cell r="CE15">
            <v>98.525293750000003</v>
          </cell>
          <cell r="CF15">
            <v>41.380623374999999</v>
          </cell>
          <cell r="CG15">
            <v>4.9262646875000007</v>
          </cell>
          <cell r="CH15">
            <v>2.4631323437500003</v>
          </cell>
          <cell r="CI15">
            <v>19.705058750000003</v>
          </cell>
          <cell r="CJ15">
            <v>39.410117500000005</v>
          </cell>
          <cell r="CK15">
            <v>98.525293750000003</v>
          </cell>
          <cell r="CL15">
            <v>4.9262646875000007</v>
          </cell>
          <cell r="CM15">
            <v>9.8525293750000014</v>
          </cell>
          <cell r="CN15">
            <v>9.8525293750000014</v>
          </cell>
          <cell r="CO15">
            <v>1</v>
          </cell>
          <cell r="CP15">
            <v>3.25</v>
          </cell>
          <cell r="CQ15">
            <v>0.25</v>
          </cell>
          <cell r="CR15">
            <v>1</v>
          </cell>
          <cell r="CS15">
            <v>1</v>
          </cell>
          <cell r="CT15">
            <v>33.18209375</v>
          </cell>
          <cell r="CU15">
            <v>33.18209375</v>
          </cell>
          <cell r="CV15">
            <v>66.3641875</v>
          </cell>
          <cell r="CW15">
            <v>165.91046875000001</v>
          </cell>
          <cell r="CX15">
            <v>33.18209375</v>
          </cell>
          <cell r="CY15">
            <v>8.2955234375</v>
          </cell>
          <cell r="CZ15">
            <v>16.591046875</v>
          </cell>
          <cell r="DA15">
            <v>594.64222032000009</v>
          </cell>
          <cell r="DB15" t="str">
            <v>M.S. reinforcement of plain hot rolled m.s. rods to BS4449 for slab, use 12mm bars at 125 c.c. spacing</v>
          </cell>
          <cell r="DC15">
            <v>594.64222032000009</v>
          </cell>
          <cell r="DF15">
            <v>14.866055508000002</v>
          </cell>
          <cell r="DG15">
            <v>3.5678533219200008</v>
          </cell>
          <cell r="DH15">
            <v>7.1357066438400016</v>
          </cell>
          <cell r="DI15">
            <v>2</v>
          </cell>
          <cell r="DJ15">
            <v>1</v>
          </cell>
          <cell r="DK15">
            <v>3.4320000000000004</v>
          </cell>
          <cell r="DL15">
            <v>0.5</v>
          </cell>
          <cell r="DM15">
            <v>4</v>
          </cell>
          <cell r="DN15">
            <v>2.5</v>
          </cell>
          <cell r="DO15">
            <v>0.5</v>
          </cell>
          <cell r="DP15">
            <v>2</v>
          </cell>
          <cell r="DQ15">
            <v>2</v>
          </cell>
          <cell r="DR15">
            <v>0.8</v>
          </cell>
          <cell r="DS15">
            <v>0.6</v>
          </cell>
          <cell r="DT15">
            <v>0.2</v>
          </cell>
          <cell r="DU15">
            <v>0.5</v>
          </cell>
          <cell r="DV15">
            <v>0.4</v>
          </cell>
          <cell r="DW15">
            <v>7.533474075</v>
          </cell>
          <cell r="DX15" t="str">
            <v>C20 reinforced concrete cement (standard mix in accordance to BS CP 114) for slab, thickness = 180mm</v>
          </cell>
          <cell r="DY15">
            <v>45.200844449999998</v>
          </cell>
          <cell r="DZ15">
            <v>3.7667370375</v>
          </cell>
          <cell r="EA15">
            <v>7.533474075</v>
          </cell>
          <cell r="EB15">
            <v>8.2868214825000006</v>
          </cell>
          <cell r="EC15">
            <v>16.573642965000001</v>
          </cell>
          <cell r="ED15">
            <v>130.68640000000002</v>
          </cell>
          <cell r="EE15" t="str">
            <v>Plastering outside tank in (1:3) cement-sand plaster in 2 layers of 12.5mm, total thickness = 25mm.</v>
          </cell>
          <cell r="EF15">
            <v>32.671600000000005</v>
          </cell>
          <cell r="EG15">
            <v>3.9205920000000005</v>
          </cell>
          <cell r="EH15">
            <v>32.671600000000005</v>
          </cell>
          <cell r="EI15">
            <v>32.671600000000005</v>
          </cell>
          <cell r="EJ15">
            <v>4.5345039300000005</v>
          </cell>
          <cell r="EK15">
            <v>4.9879543230000012</v>
          </cell>
          <cell r="EL15">
            <v>38.012149999999998</v>
          </cell>
          <cell r="EM15">
            <v>48.4</v>
          </cell>
          <cell r="EN15">
            <v>0.48399999999999999</v>
          </cell>
          <cell r="EO15">
            <v>3.9929999999999999</v>
          </cell>
          <cell r="EP15">
            <v>38.012149999999998</v>
          </cell>
          <cell r="EQ15">
            <v>13</v>
          </cell>
          <cell r="ER15">
            <v>0.475151875</v>
          </cell>
          <cell r="ES15">
            <v>1.2670716666666666</v>
          </cell>
          <cell r="ET15">
            <v>1.2670716666666666</v>
          </cell>
          <cell r="EU15">
            <v>1.2670716666666666</v>
          </cell>
          <cell r="EV15">
            <v>2.5341433333333332</v>
          </cell>
          <cell r="EW15">
            <v>1</v>
          </cell>
        </row>
        <row r="16">
          <cell r="AG16">
            <v>11</v>
          </cell>
          <cell r="AH16" t="str">
            <v>Stone Masonry Reservoir Tank, 10 cum</v>
          </cell>
          <cell r="AI16">
            <v>156.14040375000002</v>
          </cell>
          <cell r="AJ16">
            <v>3.9035100937500005</v>
          </cell>
          <cell r="AK16">
            <v>4.2246891999999994</v>
          </cell>
          <cell r="AL16">
            <v>2.1123445999999997</v>
          </cell>
          <cell r="AM16">
            <v>2.6404307500000002</v>
          </cell>
          <cell r="AN16">
            <v>3.1685169000000002</v>
          </cell>
          <cell r="AO16">
            <v>0.52808615000000003</v>
          </cell>
          <cell r="AP16">
            <v>2.9044738250000006</v>
          </cell>
          <cell r="AQ16">
            <v>2.9044738250000006</v>
          </cell>
          <cell r="AR16">
            <v>56.62606108333334</v>
          </cell>
          <cell r="AS16" t="str">
            <v>M.S. reinforcement of plain hot rolled m.s. rods to BS4449 for slab, use 8mm bars at 150 c.c. spacing</v>
          </cell>
          <cell r="AV16">
            <v>65.119970245833329</v>
          </cell>
          <cell r="AW16">
            <v>1.4156515270833336</v>
          </cell>
          <cell r="AX16">
            <v>0.33975636650000007</v>
          </cell>
          <cell r="AY16">
            <v>0.67951273300000015</v>
          </cell>
          <cell r="AZ16">
            <v>1.2902140500000001</v>
          </cell>
          <cell r="BA16" t="str">
            <v>C20 reinforced concrete cement (standard mix in accordance to BS CP 114) for floor, thickness = 120mm</v>
          </cell>
          <cell r="BB16">
            <v>7.7412843000000002</v>
          </cell>
          <cell r="BC16">
            <v>0.64510702500000006</v>
          </cell>
          <cell r="BD16">
            <v>1.2902140500000001</v>
          </cell>
          <cell r="BE16">
            <v>1.4192354550000001</v>
          </cell>
          <cell r="BF16">
            <v>2.8384709100000003</v>
          </cell>
          <cell r="BG16">
            <v>4.45837753125</v>
          </cell>
          <cell r="BH16" t="str">
            <v>Stone masonry works in (1:3) for walls, as per cross sectoin on drawing</v>
          </cell>
          <cell r="BI16">
            <v>7.8021606796874998</v>
          </cell>
          <cell r="BJ16">
            <v>1.3375132593749999</v>
          </cell>
          <cell r="BK16">
            <v>4.9042152843750006</v>
          </cell>
          <cell r="BL16">
            <v>0</v>
          </cell>
          <cell r="BM16">
            <v>11.23511137875</v>
          </cell>
          <cell r="BN16">
            <v>11.23511137875</v>
          </cell>
          <cell r="BO16">
            <v>1.4021888906250002</v>
          </cell>
          <cell r="BP16">
            <v>8.4131333437500011</v>
          </cell>
          <cell r="BQ16">
            <v>0.70109444531250009</v>
          </cell>
          <cell r="BR16">
            <v>1.4021888906250002</v>
          </cell>
          <cell r="BS16">
            <v>1.5424077796875004</v>
          </cell>
          <cell r="BT16">
            <v>3.0848155593750008</v>
          </cell>
          <cell r="BU16">
            <v>32.821606625000008</v>
          </cell>
          <cell r="BV16" t="str">
            <v>M.S. reinforcement of plain hot rolled m.s. rods to BS4449 for slab, use 10 rings of 8mm bars as per cross section on drawings</v>
          </cell>
          <cell r="BY16">
            <v>32.821606625000008</v>
          </cell>
          <cell r="BZ16">
            <v>0.82054016562500021</v>
          </cell>
          <cell r="CA16">
            <v>0.19692963975000005</v>
          </cell>
          <cell r="CB16">
            <v>0.3938592795000001</v>
          </cell>
          <cell r="CC16">
            <v>1</v>
          </cell>
          <cell r="CD16">
            <v>2</v>
          </cell>
          <cell r="CE16">
            <v>22.579531250000002</v>
          </cell>
          <cell r="CF16">
            <v>9.4834031250000006</v>
          </cell>
          <cell r="CG16">
            <v>1.1289765625000001</v>
          </cell>
          <cell r="CH16">
            <v>0.56448828125000006</v>
          </cell>
          <cell r="CI16">
            <v>4.5159062500000005</v>
          </cell>
          <cell r="CJ16">
            <v>9.0318125000000009</v>
          </cell>
          <cell r="CK16">
            <v>22.579531250000002</v>
          </cell>
          <cell r="CL16">
            <v>1.1289765625000001</v>
          </cell>
          <cell r="CM16">
            <v>2.2579531250000002</v>
          </cell>
          <cell r="CN16">
            <v>2.2579531250000002</v>
          </cell>
          <cell r="CO16">
            <v>0</v>
          </cell>
          <cell r="CP16">
            <v>0</v>
          </cell>
          <cell r="CQ16">
            <v>0</v>
          </cell>
          <cell r="CR16">
            <v>0</v>
          </cell>
          <cell r="CS16">
            <v>0</v>
          </cell>
          <cell r="CT16">
            <v>4.9085937500000005</v>
          </cell>
          <cell r="CU16">
            <v>4.9085937500000005</v>
          </cell>
          <cell r="CV16">
            <v>9.8171875000000011</v>
          </cell>
          <cell r="CW16">
            <v>24.542968750000004</v>
          </cell>
          <cell r="CX16">
            <v>4.9085937500000005</v>
          </cell>
          <cell r="CY16">
            <v>1.2271484375000001</v>
          </cell>
          <cell r="CZ16">
            <v>2.4542968750000003</v>
          </cell>
          <cell r="DA16">
            <v>45.044397750000002</v>
          </cell>
          <cell r="DB16" t="str">
            <v>M.S. reinforcement of plain hot rolled m.s. rods to BS4449 for slab, use 8mm bars at 150 c.c. spacing</v>
          </cell>
          <cell r="DE16">
            <v>45.044397750000002</v>
          </cell>
          <cell r="DF16">
            <v>1.1261099437500002</v>
          </cell>
          <cell r="DG16">
            <v>0.27026638650000001</v>
          </cell>
          <cell r="DH16">
            <v>0.54053277300000002</v>
          </cell>
          <cell r="DI16">
            <v>1</v>
          </cell>
          <cell r="DJ16">
            <v>1</v>
          </cell>
          <cell r="DK16">
            <v>1.7160000000000002</v>
          </cell>
          <cell r="DL16">
            <v>0.25</v>
          </cell>
          <cell r="DM16">
            <v>2</v>
          </cell>
          <cell r="DN16">
            <v>1.25</v>
          </cell>
          <cell r="DO16">
            <v>0.25</v>
          </cell>
          <cell r="DP16">
            <v>1</v>
          </cell>
          <cell r="DQ16">
            <v>2</v>
          </cell>
          <cell r="DR16">
            <v>0.8</v>
          </cell>
          <cell r="DS16">
            <v>0.6</v>
          </cell>
          <cell r="DT16">
            <v>0.2</v>
          </cell>
          <cell r="DU16">
            <v>0.5</v>
          </cell>
          <cell r="DV16">
            <v>0.4</v>
          </cell>
          <cell r="DW16">
            <v>1.02632805</v>
          </cell>
          <cell r="DX16" t="str">
            <v>C20 reinforced concrete cement (standard mix in accordance to BS CP 114) for slab, thickness = 120mm</v>
          </cell>
          <cell r="DY16">
            <v>6.1579683000000003</v>
          </cell>
          <cell r="DZ16">
            <v>0.51316402500000002</v>
          </cell>
          <cell r="EA16">
            <v>1.02632805</v>
          </cell>
          <cell r="EB16">
            <v>1.1289608550000001</v>
          </cell>
          <cell r="EC16">
            <v>2.2579217100000002</v>
          </cell>
          <cell r="ED16">
            <v>35.341875000000002</v>
          </cell>
          <cell r="EE16" t="str">
            <v>Finishing exposed surfaces of tank</v>
          </cell>
          <cell r="EF16">
            <v>1.7670937500000001</v>
          </cell>
          <cell r="EG16">
            <v>0.176709375</v>
          </cell>
          <cell r="EH16">
            <v>5.6448828125000006</v>
          </cell>
          <cell r="EI16">
            <v>5.6448828125000006</v>
          </cell>
          <cell r="EJ16">
            <v>0.84493783999999994</v>
          </cell>
          <cell r="EK16">
            <v>0.92943162400000001</v>
          </cell>
          <cell r="EL16">
            <v>25.446149999999999</v>
          </cell>
          <cell r="EM16">
            <v>32.4</v>
          </cell>
          <cell r="EN16">
            <v>0.32400000000000001</v>
          </cell>
          <cell r="EO16">
            <v>2.673</v>
          </cell>
          <cell r="EP16">
            <v>25.446149999999999</v>
          </cell>
          <cell r="EQ16">
            <v>8</v>
          </cell>
          <cell r="ER16">
            <v>0.31807687499999998</v>
          </cell>
          <cell r="ES16">
            <v>0.84820499999999999</v>
          </cell>
          <cell r="ET16">
            <v>0.84820499999999999</v>
          </cell>
          <cell r="EU16">
            <v>0.84820499999999999</v>
          </cell>
          <cell r="EV16">
            <v>1.69641</v>
          </cell>
          <cell r="EW16">
            <v>1</v>
          </cell>
        </row>
        <row r="17">
          <cell r="AG17">
            <v>12</v>
          </cell>
          <cell r="AH17" t="str">
            <v>Stone Masonry Reservoir Tank, 20 cum</v>
          </cell>
          <cell r="AI17">
            <v>179.07335375</v>
          </cell>
          <cell r="AJ17">
            <v>4.4768338437499997</v>
          </cell>
          <cell r="AK17">
            <v>7.1496613124999993</v>
          </cell>
          <cell r="AL17">
            <v>3.5748306562499996</v>
          </cell>
          <cell r="AM17">
            <v>4.0855207499999997</v>
          </cell>
          <cell r="AN17">
            <v>4.9026248999999993</v>
          </cell>
          <cell r="AO17">
            <v>0.81710415000000003</v>
          </cell>
          <cell r="AP17">
            <v>4.4940728249999999</v>
          </cell>
          <cell r="AQ17">
            <v>4.4940728249999999</v>
          </cell>
          <cell r="AR17">
            <v>142.72389498333337</v>
          </cell>
          <cell r="AS17" t="str">
            <v>M.S. reinforcement of plain hot rolled m.s. rods to BS4449 for slab, use 10mm bars at 150 c.c. spacing</v>
          </cell>
          <cell r="AU17">
            <v>164.13247923083335</v>
          </cell>
          <cell r="AW17">
            <v>3.5680973745833344</v>
          </cell>
          <cell r="AX17">
            <v>0.85634336990000026</v>
          </cell>
          <cell r="AY17">
            <v>1.7126867398000005</v>
          </cell>
          <cell r="AZ17">
            <v>2.6023400625000006</v>
          </cell>
          <cell r="BA17" t="str">
            <v>C20 reinforced concrete cement (standard mix in accordance to BS CP 114) for floor, thickness = 150mm</v>
          </cell>
          <cell r="BB17">
            <v>15.614040375000004</v>
          </cell>
          <cell r="BC17">
            <v>1.3011700312500003</v>
          </cell>
          <cell r="BD17">
            <v>2.6023400625000006</v>
          </cell>
          <cell r="BE17">
            <v>2.8625740687500008</v>
          </cell>
          <cell r="BF17">
            <v>5.7251481375000015</v>
          </cell>
          <cell r="BG17">
            <v>8.2424320874999992</v>
          </cell>
          <cell r="BH17" t="str">
            <v>Stone masonry works in (1:3) for walls, as per cross sectoin on drawing</v>
          </cell>
          <cell r="BI17">
            <v>14.424256153124999</v>
          </cell>
          <cell r="BJ17">
            <v>2.4727296262499996</v>
          </cell>
          <cell r="BK17">
            <v>9.0666752962500006</v>
          </cell>
          <cell r="BL17">
            <v>0</v>
          </cell>
          <cell r="BM17">
            <v>20.770928860499996</v>
          </cell>
          <cell r="BN17">
            <v>20.770928860499996</v>
          </cell>
          <cell r="BO17">
            <v>1.9752573937500002</v>
          </cell>
          <cell r="BP17">
            <v>11.8515443625</v>
          </cell>
          <cell r="BQ17">
            <v>0.9876286968750001</v>
          </cell>
          <cell r="BR17">
            <v>1.9752573937500002</v>
          </cell>
          <cell r="BS17">
            <v>2.1727831331250003</v>
          </cell>
          <cell r="BT17">
            <v>4.3455662662500005</v>
          </cell>
          <cell r="BU17">
            <v>54.276637950000016</v>
          </cell>
          <cell r="BV17" t="str">
            <v>M.S. reinforcement of plain hot rolled m.s. rods to BS4449 for slab, use 12 rings of 8mm bars as per cross section on drawings</v>
          </cell>
          <cell r="BY17">
            <v>54.276637950000016</v>
          </cell>
          <cell r="BZ17">
            <v>1.3569159487500004</v>
          </cell>
          <cell r="CA17">
            <v>0.32565982770000013</v>
          </cell>
          <cell r="CB17">
            <v>0.65131965540000025</v>
          </cell>
          <cell r="CC17">
            <v>1</v>
          </cell>
          <cell r="CD17">
            <v>2</v>
          </cell>
          <cell r="CE17">
            <v>34.909918750000003</v>
          </cell>
          <cell r="CF17">
            <v>14.662165875000001</v>
          </cell>
          <cell r="CG17">
            <v>1.7454959375000003</v>
          </cell>
          <cell r="CH17">
            <v>0.87274796875000016</v>
          </cell>
          <cell r="CI17">
            <v>6.9819837500000013</v>
          </cell>
          <cell r="CJ17">
            <v>13.963967500000003</v>
          </cell>
          <cell r="CK17">
            <v>34.909918750000003</v>
          </cell>
          <cell r="CL17">
            <v>1.7454959375000003</v>
          </cell>
          <cell r="CM17">
            <v>3.4909918750000006</v>
          </cell>
          <cell r="CN17">
            <v>3.4909918750000006</v>
          </cell>
          <cell r="CO17">
            <v>0</v>
          </cell>
          <cell r="CP17">
            <v>0</v>
          </cell>
          <cell r="CQ17">
            <v>0</v>
          </cell>
          <cell r="CR17">
            <v>0</v>
          </cell>
          <cell r="CS17">
            <v>0</v>
          </cell>
          <cell r="CT17">
            <v>9.6208437500000006</v>
          </cell>
          <cell r="CU17">
            <v>9.6208437500000006</v>
          </cell>
          <cell r="CV17">
            <v>19.241687500000001</v>
          </cell>
          <cell r="CW17">
            <v>48.104218750000001</v>
          </cell>
          <cell r="CX17">
            <v>9.6208437500000006</v>
          </cell>
          <cell r="CY17">
            <v>2.4052109375000001</v>
          </cell>
          <cell r="CZ17">
            <v>4.8104218750000003</v>
          </cell>
          <cell r="DA17">
            <v>119.46422898333333</v>
          </cell>
          <cell r="DB17" t="str">
            <v>M.S. reinforcement of plain hot rolled m.s. rods to BS4449 for slab, use 10mm bars at 150 c.c. spacing</v>
          </cell>
          <cell r="DD17">
            <v>119.46422898333333</v>
          </cell>
          <cell r="DF17">
            <v>2.9866057245833333</v>
          </cell>
          <cell r="DG17">
            <v>0.71678537389999997</v>
          </cell>
          <cell r="DH17">
            <v>1.4335707477999999</v>
          </cell>
          <cell r="DI17">
            <v>1</v>
          </cell>
          <cell r="DJ17">
            <v>1</v>
          </cell>
          <cell r="DK17">
            <v>1.7160000000000002</v>
          </cell>
          <cell r="DL17">
            <v>0.25</v>
          </cell>
          <cell r="DM17">
            <v>2</v>
          </cell>
          <cell r="DN17">
            <v>1.25</v>
          </cell>
          <cell r="DO17">
            <v>0.25</v>
          </cell>
          <cell r="DP17">
            <v>1</v>
          </cell>
          <cell r="DQ17">
            <v>2</v>
          </cell>
          <cell r="DR17">
            <v>0.8</v>
          </cell>
          <cell r="DS17">
            <v>0.6</v>
          </cell>
          <cell r="DT17">
            <v>0.2</v>
          </cell>
          <cell r="DU17">
            <v>0.5</v>
          </cell>
          <cell r="DV17">
            <v>0.4</v>
          </cell>
          <cell r="DW17">
            <v>2.1782375624999997</v>
          </cell>
          <cell r="DX17" t="str">
            <v>C20 reinforced concrete cement (standard mix in accordance to BS CP 114) for slab, thickness = 150mm</v>
          </cell>
          <cell r="DY17">
            <v>13.069425374999998</v>
          </cell>
          <cell r="DZ17">
            <v>1.0891187812499998</v>
          </cell>
          <cell r="EA17">
            <v>2.1782375624999997</v>
          </cell>
          <cell r="EB17">
            <v>2.3960613187499997</v>
          </cell>
          <cell r="EC17">
            <v>4.7921226374999994</v>
          </cell>
          <cell r="ED17">
            <v>50.578150000000001</v>
          </cell>
          <cell r="EE17" t="str">
            <v>Finishing exposed surfaces of tank</v>
          </cell>
          <cell r="EF17">
            <v>2.5289075000000003</v>
          </cell>
          <cell r="EG17">
            <v>0.25289075</v>
          </cell>
          <cell r="EH17">
            <v>12.6445375</v>
          </cell>
          <cell r="EI17">
            <v>12.6445375</v>
          </cell>
          <cell r="EJ17">
            <v>1.4299322624999999</v>
          </cell>
          <cell r="EK17">
            <v>1.5729254887500002</v>
          </cell>
          <cell r="EL17">
            <v>28.58765</v>
          </cell>
          <cell r="EM17">
            <v>36.4</v>
          </cell>
          <cell r="EN17">
            <v>0.36399999999999999</v>
          </cell>
          <cell r="EO17">
            <v>3.0030000000000001</v>
          </cell>
          <cell r="EP17">
            <v>28.58765</v>
          </cell>
          <cell r="EQ17">
            <v>10</v>
          </cell>
          <cell r="ER17">
            <v>0.357345625</v>
          </cell>
          <cell r="ES17">
            <v>0.95292166666666667</v>
          </cell>
          <cell r="ET17">
            <v>0.95292166666666667</v>
          </cell>
          <cell r="EU17">
            <v>0.95292166666666667</v>
          </cell>
          <cell r="EV17">
            <v>1.9058433333333333</v>
          </cell>
          <cell r="EW17">
            <v>1</v>
          </cell>
        </row>
        <row r="18">
          <cell r="AG18">
            <v>13</v>
          </cell>
          <cell r="AH18" t="str">
            <v>Stone Masonry Reservoir Tank, 30 cum</v>
          </cell>
          <cell r="AI18">
            <v>191.12886</v>
          </cell>
          <cell r="AJ18">
            <v>4.7782214999999999</v>
          </cell>
          <cell r="AK18">
            <v>9.1128631999999996</v>
          </cell>
          <cell r="AL18">
            <v>4.5564315999999998</v>
          </cell>
          <cell r="AM18">
            <v>4.925872</v>
          </cell>
          <cell r="AN18">
            <v>5.9110464</v>
          </cell>
          <cell r="AO18">
            <v>0.98517440000000001</v>
          </cell>
          <cell r="AP18">
            <v>5.4184592</v>
          </cell>
          <cell r="AQ18">
            <v>5.4184592</v>
          </cell>
          <cell r="AR18">
            <v>209.64712288000004</v>
          </cell>
          <cell r="AS18" t="str">
            <v>M.S. reinforcement of plain hot rolled m.s. rods to BS4449 for slab, use 10mm bars at 125 c.c. spacing</v>
          </cell>
          <cell r="AU18">
            <v>241.09419131200002</v>
          </cell>
          <cell r="AW18">
            <v>5.2411780720000012</v>
          </cell>
          <cell r="AX18">
            <v>1.2578827372800003</v>
          </cell>
          <cell r="AY18">
            <v>2.5157654745600007</v>
          </cell>
          <cell r="AZ18">
            <v>3.610211800000001</v>
          </cell>
          <cell r="BA18" t="str">
            <v>C20 reinforced concrete cement (standard mix in accordance to BS CP 114) for floor, thickness = 170mm</v>
          </cell>
          <cell r="BB18">
            <v>21.661270800000004</v>
          </cell>
          <cell r="BC18">
            <v>1.8051059000000005</v>
          </cell>
          <cell r="BD18">
            <v>3.610211800000001</v>
          </cell>
          <cell r="BE18">
            <v>3.9712329800000012</v>
          </cell>
          <cell r="BF18">
            <v>7.9424659600000025</v>
          </cell>
          <cell r="BG18">
            <v>12.315936600000002</v>
          </cell>
          <cell r="BH18" t="str">
            <v>Stone masonry works in (1:3) for walls, as per cross sectoin on drawing</v>
          </cell>
          <cell r="BI18">
            <v>21.552889050000005</v>
          </cell>
          <cell r="BJ18">
            <v>3.6947809800000004</v>
          </cell>
          <cell r="BK18">
            <v>13.547530260000004</v>
          </cell>
          <cell r="BL18">
            <v>0</v>
          </cell>
          <cell r="BM18">
            <v>31.036160232000007</v>
          </cell>
          <cell r="BN18">
            <v>31.036160232000007</v>
          </cell>
          <cell r="BO18">
            <v>2.6368572937500003</v>
          </cell>
          <cell r="BP18">
            <v>15.821143762500002</v>
          </cell>
          <cell r="BQ18">
            <v>1.3184286468750002</v>
          </cell>
          <cell r="BR18">
            <v>2.6368572937500003</v>
          </cell>
          <cell r="BS18">
            <v>2.9005430231250005</v>
          </cell>
          <cell r="BT18">
            <v>5.8010860462500009</v>
          </cell>
          <cell r="BU18">
            <v>88.715598727500009</v>
          </cell>
          <cell r="BV18" t="str">
            <v>M.S. reinforcement of plain hot rolled m.s. rods to BS4449 for slab, use 11 rings of 8mm bars and 4 rings of 10mm bars as per cross section on drawings</v>
          </cell>
          <cell r="BX18">
            <v>32.13710519</v>
          </cell>
          <cell r="BY18">
            <v>56.578493537500002</v>
          </cell>
          <cell r="BZ18">
            <v>2.2178899681875004</v>
          </cell>
          <cell r="CA18">
            <v>0.53229359236500007</v>
          </cell>
          <cell r="CB18">
            <v>1.0645871847300001</v>
          </cell>
          <cell r="CC18">
            <v>1</v>
          </cell>
          <cell r="CD18">
            <v>2</v>
          </cell>
          <cell r="CE18">
            <v>46.494200000000006</v>
          </cell>
          <cell r="CF18">
            <v>19.527564000000002</v>
          </cell>
          <cell r="CG18">
            <v>2.3247100000000005</v>
          </cell>
          <cell r="CH18">
            <v>1.1623550000000002</v>
          </cell>
          <cell r="CI18">
            <v>9.298840000000002</v>
          </cell>
          <cell r="CJ18">
            <v>18.597680000000004</v>
          </cell>
          <cell r="CK18">
            <v>46.494200000000006</v>
          </cell>
          <cell r="CL18">
            <v>2.3247100000000005</v>
          </cell>
          <cell r="CM18">
            <v>4.649420000000001</v>
          </cell>
          <cell r="CN18">
            <v>4.649420000000001</v>
          </cell>
          <cell r="CO18">
            <v>1</v>
          </cell>
          <cell r="CP18">
            <v>3.25</v>
          </cell>
          <cell r="CQ18">
            <v>0.25</v>
          </cell>
          <cell r="CR18">
            <v>1</v>
          </cell>
          <cell r="CS18">
            <v>1</v>
          </cell>
          <cell r="CT18">
            <v>12.566000000000001</v>
          </cell>
          <cell r="CU18">
            <v>12.566000000000001</v>
          </cell>
          <cell r="CV18">
            <v>25.132000000000001</v>
          </cell>
          <cell r="CW18">
            <v>62.830000000000005</v>
          </cell>
          <cell r="CX18">
            <v>12.566000000000001</v>
          </cell>
          <cell r="CY18">
            <v>3.1415000000000002</v>
          </cell>
          <cell r="CZ18">
            <v>6.2830000000000004</v>
          </cell>
          <cell r="DA18">
            <v>127.59588205714287</v>
          </cell>
          <cell r="DB18" t="str">
            <v>M.S. reinforcement of plain hot rolled m.s. rods to BS4449 for slab, use 10mm bars at 175 c.c. spacing</v>
          </cell>
          <cell r="DD18">
            <v>127.59588205714287</v>
          </cell>
          <cell r="DF18">
            <v>3.1898970514285718</v>
          </cell>
          <cell r="DG18">
            <v>0.76557529234285726</v>
          </cell>
          <cell r="DH18">
            <v>1.5311505846857145</v>
          </cell>
          <cell r="DI18">
            <v>1</v>
          </cell>
          <cell r="DJ18">
            <v>1</v>
          </cell>
          <cell r="DK18">
            <v>1.7160000000000002</v>
          </cell>
          <cell r="DL18">
            <v>0.25</v>
          </cell>
          <cell r="DM18">
            <v>2</v>
          </cell>
          <cell r="DN18">
            <v>1.25</v>
          </cell>
          <cell r="DO18">
            <v>0.25</v>
          </cell>
          <cell r="DP18">
            <v>1</v>
          </cell>
          <cell r="DQ18">
            <v>2</v>
          </cell>
          <cell r="DR18">
            <v>0.8</v>
          </cell>
          <cell r="DS18">
            <v>0.6</v>
          </cell>
          <cell r="DT18">
            <v>0.2</v>
          </cell>
          <cell r="DU18">
            <v>0.5</v>
          </cell>
          <cell r="DV18">
            <v>0.4</v>
          </cell>
          <cell r="DW18">
            <v>2.1714047999999999</v>
          </cell>
          <cell r="DX18" t="str">
            <v>C20 reinforced concrete cement (standard mix in accordance to BS CP 114) for slab, thickness = 120mm</v>
          </cell>
          <cell r="DY18">
            <v>13.0284288</v>
          </cell>
          <cell r="DZ18">
            <v>1.0857024</v>
          </cell>
          <cell r="EA18">
            <v>2.1714047999999999</v>
          </cell>
          <cell r="EB18">
            <v>2.3885452800000002</v>
          </cell>
          <cell r="EC18">
            <v>4.7770905600000004</v>
          </cell>
          <cell r="ED18">
            <v>67.856400000000008</v>
          </cell>
          <cell r="EE18" t="str">
            <v>Finishing exposed surfaces of tank</v>
          </cell>
          <cell r="EF18">
            <v>3.3928200000000004</v>
          </cell>
          <cell r="EG18">
            <v>0.33928200000000003</v>
          </cell>
          <cell r="EH18">
            <v>16.964100000000002</v>
          </cell>
          <cell r="EI18">
            <v>16.964100000000002</v>
          </cell>
          <cell r="EJ18">
            <v>1.82257264</v>
          </cell>
          <cell r="EK18">
            <v>2.0048299040000002</v>
          </cell>
          <cell r="EL18">
            <v>30.1584</v>
          </cell>
          <cell r="EM18">
            <v>38.4</v>
          </cell>
          <cell r="EN18">
            <v>0.38400000000000001</v>
          </cell>
          <cell r="EO18">
            <v>3.1680000000000001</v>
          </cell>
          <cell r="EP18">
            <v>30.1584</v>
          </cell>
          <cell r="EQ18">
            <v>10</v>
          </cell>
          <cell r="ER18">
            <v>0.37697999999999998</v>
          </cell>
          <cell r="ES18">
            <v>1.00528</v>
          </cell>
          <cell r="ET18">
            <v>1.00528</v>
          </cell>
          <cell r="EU18">
            <v>1.00528</v>
          </cell>
          <cell r="EV18">
            <v>2.0105599999999999</v>
          </cell>
          <cell r="EW18">
            <v>1</v>
          </cell>
        </row>
        <row r="19">
          <cell r="AG19">
            <v>14</v>
          </cell>
          <cell r="AH19" t="str">
            <v>Stone Masonry Reservoir Tank, 40 cum</v>
          </cell>
          <cell r="AI19">
            <v>203.57705375000003</v>
          </cell>
          <cell r="AJ19">
            <v>5.0894263437500014</v>
          </cell>
          <cell r="AK19">
            <v>11.105045425</v>
          </cell>
          <cell r="AL19">
            <v>5.5525227125000001</v>
          </cell>
          <cell r="AM19">
            <v>5.8447607499999998</v>
          </cell>
          <cell r="AN19">
            <v>7.0137128999999998</v>
          </cell>
          <cell r="AO19">
            <v>1.16895215</v>
          </cell>
          <cell r="AP19">
            <v>6.4292368250000003</v>
          </cell>
          <cell r="AQ19">
            <v>6.4292368250000003</v>
          </cell>
          <cell r="AR19">
            <v>314.87772847500003</v>
          </cell>
          <cell r="AS19" t="str">
            <v>M.S. reinforcement of plain hot rolled m.s. rods to BS4449 for slab, use 10mm bars at 100 c.c. spacing</v>
          </cell>
          <cell r="AU19">
            <v>362.10938774624998</v>
          </cell>
          <cell r="AW19">
            <v>7.871943211875001</v>
          </cell>
          <cell r="AX19">
            <v>1.8892663708500002</v>
          </cell>
          <cell r="AY19">
            <v>3.7785327417000003</v>
          </cell>
          <cell r="AZ19">
            <v>4.5930300750000006</v>
          </cell>
          <cell r="BA19" t="str">
            <v>C20 reinforced concrete cement (standard mix in accordance to BS CP 114) for floor, thickness = 180mm</v>
          </cell>
          <cell r="BB19">
            <v>27.558180450000002</v>
          </cell>
          <cell r="BC19">
            <v>2.2965150375000003</v>
          </cell>
          <cell r="BD19">
            <v>4.5930300750000006</v>
          </cell>
          <cell r="BE19">
            <v>5.0523330825000015</v>
          </cell>
          <cell r="BF19">
            <v>10.104666165000003</v>
          </cell>
          <cell r="BG19">
            <v>15.274051537500005</v>
          </cell>
          <cell r="BH19" t="str">
            <v>Stone masonry works in (1:3) for walls, as per cross sectoin on drawing</v>
          </cell>
          <cell r="BI19">
            <v>26.729590190625011</v>
          </cell>
          <cell r="BJ19">
            <v>4.5822154612500015</v>
          </cell>
          <cell r="BK19">
            <v>16.801456691250007</v>
          </cell>
          <cell r="BL19">
            <v>0</v>
          </cell>
          <cell r="BM19">
            <v>38.490609874500016</v>
          </cell>
          <cell r="BN19">
            <v>38.490609874500016</v>
          </cell>
          <cell r="BO19">
            <v>2.9549341687500004</v>
          </cell>
          <cell r="BP19">
            <v>17.729605012500002</v>
          </cell>
          <cell r="BQ19">
            <v>1.4774670843750002</v>
          </cell>
          <cell r="BR19">
            <v>2.9549341687500004</v>
          </cell>
          <cell r="BS19">
            <v>3.2504275856250007</v>
          </cell>
          <cell r="BT19">
            <v>6.5008551712500013</v>
          </cell>
          <cell r="BU19">
            <v>99.417118477499997</v>
          </cell>
          <cell r="BV19" t="str">
            <v>M.S. reinforcement of plain hot rolled m.s. rods to BS4449 for slab, use 11 rings of 8mm bars and 4 rings of 10mm bars as per cross section on drawings</v>
          </cell>
          <cell r="BX19">
            <v>36.013716189999997</v>
          </cell>
          <cell r="BY19">
            <v>63.403402287500001</v>
          </cell>
          <cell r="BZ19">
            <v>2.4854279619374999</v>
          </cell>
          <cell r="CA19">
            <v>0.59650271086499995</v>
          </cell>
          <cell r="CB19">
            <v>1.1930054217299999</v>
          </cell>
          <cell r="CC19">
            <v>1</v>
          </cell>
          <cell r="CD19">
            <v>2</v>
          </cell>
          <cell r="CE19">
            <v>54.073068750000004</v>
          </cell>
          <cell r="CF19">
            <v>22.710688875000002</v>
          </cell>
          <cell r="CG19">
            <v>2.7036534375000003</v>
          </cell>
          <cell r="CH19">
            <v>1.3518267187500002</v>
          </cell>
          <cell r="CI19">
            <v>10.814613750000001</v>
          </cell>
          <cell r="CJ19">
            <v>21.629227500000002</v>
          </cell>
          <cell r="CK19">
            <v>54.073068750000004</v>
          </cell>
          <cell r="CL19">
            <v>2.7036534375000003</v>
          </cell>
          <cell r="CM19">
            <v>5.4073068750000006</v>
          </cell>
          <cell r="CN19">
            <v>5.4073068750000006</v>
          </cell>
          <cell r="CO19">
            <v>1</v>
          </cell>
          <cell r="CP19">
            <v>3.25</v>
          </cell>
          <cell r="CQ19">
            <v>0.25</v>
          </cell>
          <cell r="CR19">
            <v>1</v>
          </cell>
          <cell r="CS19">
            <v>1</v>
          </cell>
          <cell r="CT19">
            <v>15.90384375</v>
          </cell>
          <cell r="CU19">
            <v>15.90384375</v>
          </cell>
          <cell r="CV19">
            <v>31.8076875</v>
          </cell>
          <cell r="CW19">
            <v>79.519218749999993</v>
          </cell>
          <cell r="CX19">
            <v>15.90384375</v>
          </cell>
          <cell r="CY19">
            <v>3.9759609375</v>
          </cell>
          <cell r="CZ19">
            <v>7.951921875</v>
          </cell>
          <cell r="DA19">
            <v>181.49000498333336</v>
          </cell>
          <cell r="DB19" t="str">
            <v>M.S. reinforcement of plain hot rolled m.s. rods to BS4449 for slab, use 10mm bars at 150 c.c. spacing</v>
          </cell>
          <cell r="DD19">
            <v>181.49000498333336</v>
          </cell>
          <cell r="DF19">
            <v>4.5372501245833341</v>
          </cell>
          <cell r="DG19">
            <v>1.0889400299000003</v>
          </cell>
          <cell r="DH19">
            <v>2.1778800598000005</v>
          </cell>
          <cell r="DI19">
            <v>2</v>
          </cell>
          <cell r="DJ19">
            <v>1</v>
          </cell>
          <cell r="DK19">
            <v>3.4320000000000004</v>
          </cell>
          <cell r="DL19">
            <v>0.5</v>
          </cell>
          <cell r="DM19">
            <v>4</v>
          </cell>
          <cell r="DN19">
            <v>2.5</v>
          </cell>
          <cell r="DO19">
            <v>0.5</v>
          </cell>
          <cell r="DP19">
            <v>2</v>
          </cell>
          <cell r="DQ19">
            <v>2</v>
          </cell>
          <cell r="DR19">
            <v>0.8</v>
          </cell>
          <cell r="DS19">
            <v>0.6</v>
          </cell>
          <cell r="DT19">
            <v>0.2</v>
          </cell>
          <cell r="DU19">
            <v>0.5</v>
          </cell>
          <cell r="DV19">
            <v>0.4</v>
          </cell>
          <cell r="DW19">
            <v>2.8679538875000001</v>
          </cell>
          <cell r="DX19" t="str">
            <v>C20 reinforced concrete cement (standard mix in accordance to BS CP 114) for slab, thickness = 130mm</v>
          </cell>
          <cell r="DY19">
            <v>17.207723325</v>
          </cell>
          <cell r="DZ19">
            <v>1.4339769437500001</v>
          </cell>
          <cell r="EA19">
            <v>2.8679538875000001</v>
          </cell>
          <cell r="EB19">
            <v>3.1547492762500005</v>
          </cell>
          <cell r="EC19">
            <v>6.3094985525000009</v>
          </cell>
          <cell r="ED19">
            <v>76.338450000000009</v>
          </cell>
          <cell r="EE19" t="str">
            <v>Finishing exposed surfaces of tank</v>
          </cell>
          <cell r="EF19">
            <v>3.8169225000000004</v>
          </cell>
          <cell r="EG19">
            <v>0.38169225000000007</v>
          </cell>
          <cell r="EH19">
            <v>19.084612500000002</v>
          </cell>
          <cell r="EI19">
            <v>19.084612500000002</v>
          </cell>
          <cell r="EJ19">
            <v>2.2210090849999999</v>
          </cell>
          <cell r="EK19">
            <v>2.4431099935000002</v>
          </cell>
          <cell r="EL19">
            <v>31.729150000000001</v>
          </cell>
          <cell r="EM19">
            <v>40.4</v>
          </cell>
          <cell r="EN19">
            <v>0.40399999999999997</v>
          </cell>
          <cell r="EO19">
            <v>3.3330000000000002</v>
          </cell>
          <cell r="EP19">
            <v>31.729150000000001</v>
          </cell>
          <cell r="EQ19">
            <v>11</v>
          </cell>
          <cell r="ER19">
            <v>0.39661437500000007</v>
          </cell>
          <cell r="ES19">
            <v>1.0576383333333335</v>
          </cell>
          <cell r="ET19">
            <v>1.0576383333333335</v>
          </cell>
          <cell r="EU19">
            <v>1.0576383333333335</v>
          </cell>
          <cell r="EV19">
            <v>2.1152766666666669</v>
          </cell>
          <cell r="EW19">
            <v>1</v>
          </cell>
        </row>
        <row r="20">
          <cell r="AG20">
            <v>15</v>
          </cell>
          <cell r="AH20" t="str">
            <v>Stone Masonry Reservoir Tank, 50 cum</v>
          </cell>
          <cell r="AI20">
            <v>216.41793500000006</v>
          </cell>
          <cell r="AJ20">
            <v>5.4104483750000014</v>
          </cell>
          <cell r="AK20">
            <v>13.684374</v>
          </cell>
          <cell r="AL20">
            <v>6.842187</v>
          </cell>
          <cell r="AM20">
            <v>6.842187</v>
          </cell>
          <cell r="AN20">
            <v>8.2106244000000004</v>
          </cell>
          <cell r="AO20">
            <v>1.3684374000000001</v>
          </cell>
          <cell r="AP20">
            <v>7.5264057000000006</v>
          </cell>
          <cell r="AQ20">
            <v>7.5264057000000006</v>
          </cell>
          <cell r="AR20">
            <v>372.54231710000005</v>
          </cell>
          <cell r="AS20" t="str">
            <v>M.S. reinforcement of plain hot rolled m.s. rods to BS4449 for slab, use 10mm bars at 100 c.c. spacing</v>
          </cell>
          <cell r="AU20">
            <v>428.42366466500005</v>
          </cell>
          <cell r="AW20">
            <v>9.3135579275000016</v>
          </cell>
          <cell r="AX20">
            <v>2.2352539026000002</v>
          </cell>
          <cell r="AY20">
            <v>4.4705078052000005</v>
          </cell>
          <cell r="AZ20">
            <v>6.0379630000000013</v>
          </cell>
          <cell r="BA20" t="str">
            <v>C20 reinforced concrete cement (standard mix in accordance to BS CP 114) for floor, thickness = 200mm</v>
          </cell>
          <cell r="BB20">
            <v>36.227778000000008</v>
          </cell>
          <cell r="BC20">
            <v>3.0189815000000007</v>
          </cell>
          <cell r="BD20">
            <v>6.0379630000000013</v>
          </cell>
          <cell r="BE20">
            <v>6.6417593000000021</v>
          </cell>
          <cell r="BF20">
            <v>13.283518600000004</v>
          </cell>
          <cell r="BG20">
            <v>18.893766375000002</v>
          </cell>
          <cell r="BH20" t="str">
            <v>Stone masonry works in (1:3) for walls, as per cross sectoin on drawing</v>
          </cell>
          <cell r="BI20">
            <v>33.064091156250001</v>
          </cell>
          <cell r="BJ20">
            <v>5.6681299125000004</v>
          </cell>
          <cell r="BK20">
            <v>20.783143012500005</v>
          </cell>
          <cell r="BL20">
            <v>0</v>
          </cell>
          <cell r="BM20">
            <v>47.612291265000003</v>
          </cell>
          <cell r="BN20">
            <v>47.612291265000003</v>
          </cell>
          <cell r="BO20">
            <v>3.3336223593749996</v>
          </cell>
          <cell r="BP20">
            <v>20.001734156249999</v>
          </cell>
          <cell r="BQ20">
            <v>1.6668111796874998</v>
          </cell>
          <cell r="BR20">
            <v>3.3336223593749996</v>
          </cell>
          <cell r="BS20">
            <v>3.6669845953125</v>
          </cell>
          <cell r="BT20">
            <v>7.333969190625</v>
          </cell>
          <cell r="BU20">
            <v>110.11863822749999</v>
          </cell>
          <cell r="BV20" t="str">
            <v>M.S. reinforcement of plain hot rolled m.s. rods to BS4449 for slab, use 11 rings of 8mm bars and 4 rings of 10mm bars as per cross section on drawings</v>
          </cell>
          <cell r="BX20">
            <v>39.890327189999994</v>
          </cell>
          <cell r="BY20">
            <v>70.228311037499992</v>
          </cell>
          <cell r="BZ20">
            <v>2.7529659556874999</v>
          </cell>
          <cell r="CA20">
            <v>0.66071182936499995</v>
          </cell>
          <cell r="CB20">
            <v>1.3214236587299999</v>
          </cell>
          <cell r="CC20">
            <v>1</v>
          </cell>
          <cell r="CD20">
            <v>2</v>
          </cell>
          <cell r="CE20">
            <v>62.830000000000013</v>
          </cell>
          <cell r="CF20">
            <v>26.388600000000004</v>
          </cell>
          <cell r="CG20">
            <v>3.1415000000000006</v>
          </cell>
          <cell r="CH20">
            <v>1.5707500000000003</v>
          </cell>
          <cell r="CI20">
            <v>12.566000000000003</v>
          </cell>
          <cell r="CJ20">
            <v>25.132000000000005</v>
          </cell>
          <cell r="CK20">
            <v>62.830000000000013</v>
          </cell>
          <cell r="CL20">
            <v>3.1415000000000006</v>
          </cell>
          <cell r="CM20">
            <v>6.2830000000000013</v>
          </cell>
          <cell r="CN20">
            <v>6.2830000000000013</v>
          </cell>
          <cell r="CO20">
            <v>1</v>
          </cell>
          <cell r="CP20">
            <v>3.25</v>
          </cell>
          <cell r="CQ20">
            <v>0.25</v>
          </cell>
          <cell r="CR20">
            <v>1</v>
          </cell>
          <cell r="CS20">
            <v>1</v>
          </cell>
          <cell r="CT20">
            <v>19.634375000000002</v>
          </cell>
          <cell r="CU20">
            <v>19.634375000000002</v>
          </cell>
          <cell r="CV20">
            <v>39.268750000000004</v>
          </cell>
          <cell r="CW20">
            <v>98.171875000000014</v>
          </cell>
          <cell r="CX20">
            <v>19.634375000000002</v>
          </cell>
          <cell r="CY20">
            <v>4.9085937500000005</v>
          </cell>
          <cell r="CZ20">
            <v>9.8171875000000011</v>
          </cell>
          <cell r="DA20">
            <v>217.34865673333337</v>
          </cell>
          <cell r="DB20" t="str">
            <v>M.S. reinforcement of plain hot rolled m.s. rods to BS4449 for slab, use 10mm bars at 150 c.c. spacing</v>
          </cell>
          <cell r="DD20">
            <v>217.34865673333337</v>
          </cell>
          <cell r="DF20">
            <v>5.4337164183333346</v>
          </cell>
          <cell r="DG20">
            <v>1.3040919404000002</v>
          </cell>
          <cell r="DH20">
            <v>2.6081838808000004</v>
          </cell>
          <cell r="DI20">
            <v>2</v>
          </cell>
          <cell r="DJ20">
            <v>1</v>
          </cell>
          <cell r="DK20">
            <v>3.4320000000000004</v>
          </cell>
          <cell r="DL20">
            <v>0.5</v>
          </cell>
          <cell r="DM20">
            <v>4</v>
          </cell>
          <cell r="DN20">
            <v>2.5</v>
          </cell>
          <cell r="DO20">
            <v>0.5</v>
          </cell>
          <cell r="DP20">
            <v>2</v>
          </cell>
          <cell r="DQ20">
            <v>2</v>
          </cell>
          <cell r="DR20">
            <v>0.8</v>
          </cell>
          <cell r="DS20">
            <v>0.6</v>
          </cell>
          <cell r="DT20">
            <v>0.2</v>
          </cell>
          <cell r="DU20">
            <v>0.5</v>
          </cell>
          <cell r="DV20">
            <v>0.4</v>
          </cell>
          <cell r="DW20">
            <v>3.6988021000000009</v>
          </cell>
          <cell r="DX20" t="str">
            <v>C20 reinforced concrete cement (standard mix in accordance to BS CP 114) for slab, thickness = 140mm</v>
          </cell>
          <cell r="DY20">
            <v>22.192812600000003</v>
          </cell>
          <cell r="DZ20">
            <v>1.8494010500000004</v>
          </cell>
          <cell r="EA20">
            <v>3.6988021000000009</v>
          </cell>
          <cell r="EB20">
            <v>4.0686823100000016</v>
          </cell>
          <cell r="EC20">
            <v>8.1373646200000032</v>
          </cell>
          <cell r="ED20">
            <v>86.391250000000014</v>
          </cell>
          <cell r="EE20" t="str">
            <v>Finishing exposed surfaces of tank</v>
          </cell>
          <cell r="EF20">
            <v>4.3195625000000009</v>
          </cell>
          <cell r="EG20">
            <v>0.4319562500000001</v>
          </cell>
          <cell r="EH20">
            <v>21.597812500000003</v>
          </cell>
          <cell r="EI20">
            <v>21.597812500000003</v>
          </cell>
          <cell r="EJ20">
            <v>2.7368748000000003</v>
          </cell>
          <cell r="EK20">
            <v>3.0105622800000007</v>
          </cell>
          <cell r="EL20">
            <v>33.299900000000001</v>
          </cell>
          <cell r="EM20">
            <v>42.4</v>
          </cell>
          <cell r="EN20">
            <v>0.42399999999999999</v>
          </cell>
          <cell r="EO20">
            <v>3.4980000000000002</v>
          </cell>
          <cell r="EP20">
            <v>33.299900000000001</v>
          </cell>
          <cell r="EQ20">
            <v>11</v>
          </cell>
          <cell r="ER20">
            <v>0.41624875</v>
          </cell>
          <cell r="ES20">
            <v>1.1099966666666667</v>
          </cell>
          <cell r="ET20">
            <v>1.1099966666666667</v>
          </cell>
          <cell r="EU20">
            <v>1.1099966666666667</v>
          </cell>
          <cell r="EV20">
            <v>2.2199933333333335</v>
          </cell>
          <cell r="EW20">
            <v>1</v>
          </cell>
        </row>
        <row r="21">
          <cell r="AG21">
            <v>16</v>
          </cell>
          <cell r="AH21" t="str">
            <v>Stone Masonry Reservoir Tank, 60 cum</v>
          </cell>
          <cell r="AI21">
            <v>229.65150375000005</v>
          </cell>
          <cell r="AJ21">
            <v>5.7412875937500019</v>
          </cell>
          <cell r="AK21">
            <v>16.232209037499999</v>
          </cell>
          <cell r="AL21">
            <v>8.1161045187499994</v>
          </cell>
          <cell r="AM21">
            <v>7.9181507499999997</v>
          </cell>
          <cell r="AN21">
            <v>9.5017809</v>
          </cell>
          <cell r="AO21">
            <v>1.5836301500000001</v>
          </cell>
          <cell r="AP21">
            <v>8.7099658250000012</v>
          </cell>
          <cell r="AQ21">
            <v>8.7099658250000012</v>
          </cell>
          <cell r="AR21">
            <v>500.90991312000006</v>
          </cell>
          <cell r="AS21" t="str">
            <v>M.S. reinforcement of plain hot rolled m.s. rods to BS4449 for slab, use 12mm bars at 125 c.c. spacing</v>
          </cell>
          <cell r="AT21">
            <v>576.04640008800004</v>
          </cell>
          <cell r="AW21">
            <v>12.522747828000002</v>
          </cell>
          <cell r="AX21">
            <v>3.0054594787200002</v>
          </cell>
          <cell r="AY21">
            <v>6.0109189574400004</v>
          </cell>
          <cell r="AZ21">
            <v>7.4036515875000006</v>
          </cell>
          <cell r="BA21" t="str">
            <v>C20 reinforced concrete cement (standard mix in accordance to BS CP 114) for floor, thickness = 210mm</v>
          </cell>
          <cell r="BB21">
            <v>44.421909525000004</v>
          </cell>
          <cell r="BC21">
            <v>3.7018257937500003</v>
          </cell>
          <cell r="BD21">
            <v>7.4036515875000006</v>
          </cell>
          <cell r="BE21">
            <v>8.144016746250001</v>
          </cell>
          <cell r="BF21">
            <v>16.288033492500002</v>
          </cell>
          <cell r="BG21">
            <v>22.144512037500004</v>
          </cell>
          <cell r="BH21" t="str">
            <v>Stone masonry works in (1:3) for walls, as per cross sectoin on drawing</v>
          </cell>
          <cell r="BI21">
            <v>38.752896065625009</v>
          </cell>
          <cell r="BJ21">
            <v>6.6433536112500011</v>
          </cell>
          <cell r="BK21">
            <v>24.358963241250006</v>
          </cell>
          <cell r="BL21">
            <v>0</v>
          </cell>
          <cell r="BM21">
            <v>55.804170334500007</v>
          </cell>
          <cell r="BN21">
            <v>55.804170334500007</v>
          </cell>
          <cell r="BO21">
            <v>3.59108791875</v>
          </cell>
          <cell r="BP21">
            <v>21.546527512499999</v>
          </cell>
          <cell r="BQ21">
            <v>1.795543959375</v>
          </cell>
          <cell r="BR21">
            <v>3.59108791875</v>
          </cell>
          <cell r="BS21">
            <v>3.9501967106250002</v>
          </cell>
          <cell r="BT21">
            <v>7.9003934212500004</v>
          </cell>
          <cell r="BU21">
            <v>120.8201579775</v>
          </cell>
          <cell r="BV21" t="str">
            <v>M.S. reinforcement of plain hot rolled m.s. rods to BS4449 for slab, use 11 rings of 8mm bars and 4 rings of 10mm bars as per cross section on drawings</v>
          </cell>
          <cell r="BX21">
            <v>43.766938189999998</v>
          </cell>
          <cell r="BY21">
            <v>77.053219787499998</v>
          </cell>
          <cell r="BZ21">
            <v>3.0205039494375003</v>
          </cell>
          <cell r="CA21">
            <v>0.72492094786500005</v>
          </cell>
          <cell r="CB21">
            <v>1.4498418957300001</v>
          </cell>
          <cell r="CC21">
            <v>1</v>
          </cell>
          <cell r="CD21">
            <v>2</v>
          </cell>
          <cell r="CE21">
            <v>70.408868750000011</v>
          </cell>
          <cell r="CF21">
            <v>29.571724875000005</v>
          </cell>
          <cell r="CG21">
            <v>3.5204434375000009</v>
          </cell>
          <cell r="CH21">
            <v>1.7602217187500004</v>
          </cell>
          <cell r="CI21">
            <v>14.081773750000004</v>
          </cell>
          <cell r="CJ21">
            <v>28.163547500000007</v>
          </cell>
          <cell r="CK21">
            <v>70.408868750000011</v>
          </cell>
          <cell r="CL21">
            <v>3.5204434375000009</v>
          </cell>
          <cell r="CM21">
            <v>7.0408868750000018</v>
          </cell>
          <cell r="CN21">
            <v>7.0408868750000018</v>
          </cell>
          <cell r="CO21">
            <v>1</v>
          </cell>
          <cell r="CP21">
            <v>3.25</v>
          </cell>
          <cell r="CQ21">
            <v>0.25</v>
          </cell>
          <cell r="CR21">
            <v>1</v>
          </cell>
          <cell r="CS21">
            <v>1</v>
          </cell>
          <cell r="CT21">
            <v>23.757593750000002</v>
          </cell>
          <cell r="CU21">
            <v>23.757593750000002</v>
          </cell>
          <cell r="CV21">
            <v>47.515187500000003</v>
          </cell>
          <cell r="CW21">
            <v>118.78796875</v>
          </cell>
          <cell r="CX21">
            <v>23.757593750000002</v>
          </cell>
          <cell r="CY21">
            <v>5.9393984375000004</v>
          </cell>
          <cell r="CZ21">
            <v>11.878796875000001</v>
          </cell>
          <cell r="DA21">
            <v>316.34653680000002</v>
          </cell>
          <cell r="DB21" t="str">
            <v>M.S. reinforcement of plain hot rolled m.s. rods to BS4449 for slab, use 12mm bars at 175 c.c. spacing</v>
          </cell>
          <cell r="DC21">
            <v>316.34653680000002</v>
          </cell>
          <cell r="DF21">
            <v>7.9086634200000008</v>
          </cell>
          <cell r="DG21">
            <v>1.8980792208000001</v>
          </cell>
          <cell r="DH21">
            <v>3.7961584416000003</v>
          </cell>
          <cell r="DI21">
            <v>2</v>
          </cell>
          <cell r="DJ21">
            <v>1</v>
          </cell>
          <cell r="DK21">
            <v>3.4320000000000004</v>
          </cell>
          <cell r="DL21">
            <v>0.5</v>
          </cell>
          <cell r="DM21">
            <v>4</v>
          </cell>
          <cell r="DN21">
            <v>2.5</v>
          </cell>
          <cell r="DO21">
            <v>0.5</v>
          </cell>
          <cell r="DP21">
            <v>2</v>
          </cell>
          <cell r="DQ21">
            <v>2</v>
          </cell>
          <cell r="DR21">
            <v>0.8</v>
          </cell>
          <cell r="DS21">
            <v>0.6</v>
          </cell>
          <cell r="DT21">
            <v>0.2</v>
          </cell>
          <cell r="DU21">
            <v>0.5</v>
          </cell>
          <cell r="DV21">
            <v>0.4</v>
          </cell>
          <cell r="DW21">
            <v>4.6757300624999996</v>
          </cell>
          <cell r="DX21" t="str">
            <v>C20 reinforced concrete cement (standard mix in accordance to BS CP 114) for slab, thickness = 150mm</v>
          </cell>
          <cell r="DY21">
            <v>28.054380374999997</v>
          </cell>
          <cell r="DZ21">
            <v>2.3378650312499998</v>
          </cell>
          <cell r="EA21">
            <v>4.6757300624999996</v>
          </cell>
          <cell r="EB21">
            <v>5.1433030687499999</v>
          </cell>
          <cell r="EC21">
            <v>10.2866061375</v>
          </cell>
          <cell r="ED21">
            <v>93.302550000000011</v>
          </cell>
          <cell r="EE21" t="str">
            <v>Finishing exposed surfaces of tank</v>
          </cell>
          <cell r="EF21">
            <v>4.6651275000000005</v>
          </cell>
          <cell r="EG21">
            <v>0.46651275000000009</v>
          </cell>
          <cell r="EH21">
            <v>23.325637500000003</v>
          </cell>
          <cell r="EI21">
            <v>23.325637500000003</v>
          </cell>
          <cell r="EJ21">
            <v>3.2464418075000001</v>
          </cell>
          <cell r="EK21">
            <v>3.5710859882500006</v>
          </cell>
          <cell r="EL21">
            <v>34.870649999999998</v>
          </cell>
          <cell r="EM21">
            <v>44.399999999999991</v>
          </cell>
          <cell r="EN21">
            <v>0.44399999999999995</v>
          </cell>
          <cell r="EO21">
            <v>3.6629999999999994</v>
          </cell>
          <cell r="EP21">
            <v>34.870649999999998</v>
          </cell>
          <cell r="EQ21">
            <v>12</v>
          </cell>
          <cell r="ER21">
            <v>0.43588312499999998</v>
          </cell>
          <cell r="ES21">
            <v>1.162355</v>
          </cell>
          <cell r="ET21">
            <v>1.162355</v>
          </cell>
          <cell r="EU21">
            <v>1.162355</v>
          </cell>
          <cell r="EV21">
            <v>2.3247100000000001</v>
          </cell>
          <cell r="EW21">
            <v>1</v>
          </cell>
        </row>
        <row r="22">
          <cell r="AG22">
            <v>17</v>
          </cell>
          <cell r="AH22" t="str">
            <v>Stone Masonry Reservoir Tank, 80 cum</v>
          </cell>
          <cell r="AI22">
            <v>243.27776000000006</v>
          </cell>
          <cell r="AJ22">
            <v>6.0819440000000018</v>
          </cell>
          <cell r="AK22">
            <v>19.506201800000003</v>
          </cell>
          <cell r="AL22">
            <v>9.7531009000000015</v>
          </cell>
          <cell r="AM22">
            <v>9.0726520000000015</v>
          </cell>
          <cell r="AN22">
            <v>10.887182400000002</v>
          </cell>
          <cell r="AO22">
            <v>1.8145304000000004</v>
          </cell>
          <cell r="AP22">
            <v>9.9799172000000027</v>
          </cell>
          <cell r="AQ22">
            <v>9.9799172000000027</v>
          </cell>
          <cell r="AR22">
            <v>723.07779840000012</v>
          </cell>
          <cell r="AS22" t="str">
            <v>M.S. reinforcement of plain hot rolled m.s. rods to BS4449 for slab, use 12mm bars at 100 c.c. spacing</v>
          </cell>
          <cell r="AT22">
            <v>831.53946816000007</v>
          </cell>
          <cell r="AW22">
            <v>18.076944960000002</v>
          </cell>
          <cell r="AX22">
            <v>4.3384667904000009</v>
          </cell>
          <cell r="AY22">
            <v>8.6769335808000019</v>
          </cell>
          <cell r="AZ22">
            <v>9.3641832000000012</v>
          </cell>
          <cell r="BA22" t="str">
            <v>C20 reinforced concrete cement (standard mix in accordance to BS CP 114) for floor, thickness = 230mm</v>
          </cell>
          <cell r="BB22">
            <v>56.18509920000001</v>
          </cell>
          <cell r="BC22">
            <v>4.6820916000000006</v>
          </cell>
          <cell r="BD22">
            <v>9.3641832000000012</v>
          </cell>
          <cell r="BE22">
            <v>10.300601520000003</v>
          </cell>
          <cell r="BF22">
            <v>20.601203040000005</v>
          </cell>
          <cell r="BG22">
            <v>28.952064000000007</v>
          </cell>
          <cell r="BH22" t="str">
            <v>Stone masonry works in (1:3) for walls, as per cross sectoin on drawing</v>
          </cell>
          <cell r="BI22">
            <v>50.666112000000012</v>
          </cell>
          <cell r="BJ22">
            <v>8.6856192000000014</v>
          </cell>
          <cell r="BK22">
            <v>31.84727040000001</v>
          </cell>
          <cell r="BL22">
            <v>0</v>
          </cell>
          <cell r="BM22">
            <v>72.959201280000016</v>
          </cell>
          <cell r="BN22">
            <v>72.959201280000016</v>
          </cell>
          <cell r="BO22">
            <v>4.343516437499999</v>
          </cell>
          <cell r="BP22">
            <v>26.061098624999993</v>
          </cell>
          <cell r="BQ22">
            <v>2.1717582187499995</v>
          </cell>
          <cell r="BR22">
            <v>4.343516437499999</v>
          </cell>
          <cell r="BS22">
            <v>4.7778680812499994</v>
          </cell>
          <cell r="BT22">
            <v>9.5557361624999988</v>
          </cell>
          <cell r="BU22">
            <v>167.25433962</v>
          </cell>
          <cell r="BV22" t="str">
            <v>M.S. reinforcement of plain hot rolled m.s. rods to BS4449 for slab, use 11 rings of 8mm bars and 8 rings of 10mm bars as per cross section on drawings</v>
          </cell>
          <cell r="BX22">
            <v>95.287098379999989</v>
          </cell>
          <cell r="BY22">
            <v>83.878128537500004</v>
          </cell>
          <cell r="BZ22">
            <v>4.1813584905000001</v>
          </cell>
          <cell r="CA22">
            <v>1.0035260377199999</v>
          </cell>
          <cell r="CB22">
            <v>2.0070520754399999</v>
          </cell>
          <cell r="CC22">
            <v>1</v>
          </cell>
          <cell r="CD22">
            <v>2</v>
          </cell>
          <cell r="CE22">
            <v>84.820499999999996</v>
          </cell>
          <cell r="CF22">
            <v>35.624609999999997</v>
          </cell>
          <cell r="CG22">
            <v>4.2410249999999996</v>
          </cell>
          <cell r="CH22">
            <v>2.1205124999999998</v>
          </cell>
          <cell r="CI22">
            <v>16.964099999999998</v>
          </cell>
          <cell r="CJ22">
            <v>33.928199999999997</v>
          </cell>
          <cell r="CK22">
            <v>84.820499999999996</v>
          </cell>
          <cell r="CL22">
            <v>4.2410249999999996</v>
          </cell>
          <cell r="CM22">
            <v>8.4820499999999992</v>
          </cell>
          <cell r="CN22">
            <v>8.4820499999999992</v>
          </cell>
          <cell r="CO22">
            <v>1</v>
          </cell>
          <cell r="CP22">
            <v>3.25</v>
          </cell>
          <cell r="CQ22">
            <v>0.25</v>
          </cell>
          <cell r="CR22">
            <v>1</v>
          </cell>
          <cell r="CS22">
            <v>1</v>
          </cell>
          <cell r="CT22">
            <v>28.273500000000002</v>
          </cell>
          <cell r="CU22">
            <v>28.273500000000002</v>
          </cell>
          <cell r="CV22">
            <v>56.547000000000004</v>
          </cell>
          <cell r="CW22">
            <v>141.36750000000001</v>
          </cell>
          <cell r="CX22">
            <v>28.273500000000002</v>
          </cell>
          <cell r="CY22">
            <v>7.0683750000000005</v>
          </cell>
          <cell r="CZ22">
            <v>14.136750000000001</v>
          </cell>
          <cell r="DA22">
            <v>429.97836159999997</v>
          </cell>
          <cell r="DB22" t="str">
            <v>M.S. reinforcement of plain hot rolled m.s. rods to BS4449 for slab, use 12mm bars at 150 c.c. spacing</v>
          </cell>
          <cell r="DC22">
            <v>429.97836159999997</v>
          </cell>
          <cell r="DF22">
            <v>10.74945904</v>
          </cell>
          <cell r="DG22">
            <v>2.5798701695999999</v>
          </cell>
          <cell r="DH22">
            <v>5.1597403391999999</v>
          </cell>
          <cell r="DI22">
            <v>2</v>
          </cell>
          <cell r="DJ22">
            <v>1</v>
          </cell>
          <cell r="DK22">
            <v>3.4320000000000004</v>
          </cell>
          <cell r="DL22">
            <v>0.5</v>
          </cell>
          <cell r="DM22">
            <v>4</v>
          </cell>
          <cell r="DN22">
            <v>2.5</v>
          </cell>
          <cell r="DO22">
            <v>0.5</v>
          </cell>
          <cell r="DP22">
            <v>2</v>
          </cell>
          <cell r="DQ22">
            <v>2</v>
          </cell>
          <cell r="DR22">
            <v>0.8</v>
          </cell>
          <cell r="DS22">
            <v>0.6</v>
          </cell>
          <cell r="DT22">
            <v>0.2</v>
          </cell>
          <cell r="DU22">
            <v>0.5</v>
          </cell>
          <cell r="DV22">
            <v>0.4</v>
          </cell>
          <cell r="DW22">
            <v>6.1736757999999998</v>
          </cell>
          <cell r="DX22" t="str">
            <v>C20 reinforced concrete cement (standard mix in accordance to BS CP 114) for slab, thickness = 170mm</v>
          </cell>
          <cell r="DY22">
            <v>37.042054800000003</v>
          </cell>
          <cell r="DZ22">
            <v>3.0868378999999999</v>
          </cell>
          <cell r="EA22">
            <v>6.1736757999999998</v>
          </cell>
          <cell r="EB22">
            <v>6.7910433800000005</v>
          </cell>
          <cell r="EC22">
            <v>13.582086760000001</v>
          </cell>
          <cell r="ED22">
            <v>113.09399999999999</v>
          </cell>
          <cell r="EE22" t="str">
            <v>Finishing exposed surfaces of tank</v>
          </cell>
          <cell r="EF22">
            <v>5.6547000000000001</v>
          </cell>
          <cell r="EG22">
            <v>0.56547000000000003</v>
          </cell>
          <cell r="EH22">
            <v>28.273499999999999</v>
          </cell>
          <cell r="EI22">
            <v>28.273499999999999</v>
          </cell>
          <cell r="EJ22">
            <v>3.901240360000001</v>
          </cell>
          <cell r="EK22">
            <v>4.2913643960000014</v>
          </cell>
          <cell r="EL22">
            <v>36.441400000000002</v>
          </cell>
          <cell r="EM22">
            <v>46.4</v>
          </cell>
          <cell r="EN22">
            <v>0.46399999999999997</v>
          </cell>
          <cell r="EO22">
            <v>3.8279999999999998</v>
          </cell>
          <cell r="EP22">
            <v>36.441400000000002</v>
          </cell>
          <cell r="EQ22">
            <v>12</v>
          </cell>
          <cell r="ER22">
            <v>0.45551750000000002</v>
          </cell>
          <cell r="ES22">
            <v>1.2147133333333333</v>
          </cell>
          <cell r="ET22">
            <v>1.2147133333333333</v>
          </cell>
          <cell r="EU22">
            <v>1.2147133333333333</v>
          </cell>
          <cell r="EV22">
            <v>2.4294266666666666</v>
          </cell>
          <cell r="EW22">
            <v>1</v>
          </cell>
        </row>
        <row r="23">
          <cell r="AG23">
            <v>18</v>
          </cell>
          <cell r="AH23" t="str">
            <v>Stone Masonry Reservoir Tank, 100 cum</v>
          </cell>
          <cell r="AI23">
            <v>257.29670375000006</v>
          </cell>
          <cell r="AJ23">
            <v>6.4324175937500021</v>
          </cell>
          <cell r="AK23">
            <v>22.672519650000002</v>
          </cell>
          <cell r="AL23">
            <v>11.336259825000001</v>
          </cell>
          <cell r="AM23">
            <v>10.305690750000002</v>
          </cell>
          <cell r="AN23">
            <v>12.366828900000002</v>
          </cell>
          <cell r="AO23">
            <v>2.0611381500000006</v>
          </cell>
          <cell r="AP23">
            <v>11.336259825000003</v>
          </cell>
          <cell r="AQ23">
            <v>11.336259825000003</v>
          </cell>
          <cell r="AR23">
            <v>826.99233540000012</v>
          </cell>
          <cell r="AS23" t="str">
            <v>M.S. reinforcement of plain hot rolled m.s. rods to BS4449 for slab, use 12mm bars at 100 c.c. spacing</v>
          </cell>
          <cell r="AT23">
            <v>951.04118571000004</v>
          </cell>
          <cell r="AW23">
            <v>20.674808385000006</v>
          </cell>
          <cell r="AX23">
            <v>4.9619540124000006</v>
          </cell>
          <cell r="AY23">
            <v>9.9239080248000011</v>
          </cell>
          <cell r="AZ23">
            <v>11.175572100000002</v>
          </cell>
          <cell r="BA23" t="str">
            <v>C20 reinforced concrete cement (standard mix in accordance to BS CP 114) for floor, thickness = 240mm</v>
          </cell>
          <cell r="BB23">
            <v>67.053432600000008</v>
          </cell>
          <cell r="BC23">
            <v>5.5877860500000009</v>
          </cell>
          <cell r="BD23">
            <v>11.175572100000002</v>
          </cell>
          <cell r="BE23">
            <v>12.293129310000003</v>
          </cell>
          <cell r="BF23">
            <v>24.586258620000006</v>
          </cell>
          <cell r="BG23">
            <v>35.896035600000005</v>
          </cell>
          <cell r="BH23" t="str">
            <v>Stone masonry works in (1:3) for walls, as per cross sectoin on drawing</v>
          </cell>
          <cell r="BI23">
            <v>62.818062300000008</v>
          </cell>
          <cell r="BJ23">
            <v>10.768810680000001</v>
          </cell>
          <cell r="BK23">
            <v>39.485639160000005</v>
          </cell>
          <cell r="BL23">
            <v>0</v>
          </cell>
          <cell r="BM23">
            <v>90.45800971200002</v>
          </cell>
          <cell r="BN23">
            <v>90.45800971200002</v>
          </cell>
          <cell r="BO23">
            <v>5.0100641999999995</v>
          </cell>
          <cell r="BP23">
            <v>30.060385199999999</v>
          </cell>
          <cell r="BQ23">
            <v>2.5050320999999998</v>
          </cell>
          <cell r="BR23">
            <v>5.0100641999999995</v>
          </cell>
          <cell r="BS23">
            <v>5.5110706199999999</v>
          </cell>
          <cell r="BT23">
            <v>11.02214124</v>
          </cell>
          <cell r="BU23">
            <v>207.64628582249998</v>
          </cell>
          <cell r="BV23" t="str">
            <v>M.S. reinforcement of plain hot rolled m.s. rods to BS4449 for slab, use 8 rings of 8mm bars and 11 rings of 10mm bars as per cross section on drawings</v>
          </cell>
          <cell r="BX23">
            <v>141.68044052249999</v>
          </cell>
          <cell r="BY23">
            <v>65.965845299999998</v>
          </cell>
          <cell r="BZ23">
            <v>5.1911571455624994</v>
          </cell>
          <cell r="CA23">
            <v>1.245877714935</v>
          </cell>
          <cell r="CB23">
            <v>2.49175542987</v>
          </cell>
          <cell r="CC23">
            <v>1</v>
          </cell>
          <cell r="CD23">
            <v>2</v>
          </cell>
          <cell r="CE23">
            <v>98.525293750000003</v>
          </cell>
          <cell r="CF23">
            <v>41.380623374999999</v>
          </cell>
          <cell r="CG23">
            <v>4.9262646875000007</v>
          </cell>
          <cell r="CH23">
            <v>2.4631323437500003</v>
          </cell>
          <cell r="CI23">
            <v>19.705058750000003</v>
          </cell>
          <cell r="CJ23">
            <v>39.410117500000005</v>
          </cell>
          <cell r="CK23">
            <v>98.525293750000003</v>
          </cell>
          <cell r="CL23">
            <v>4.9262646875000007</v>
          </cell>
          <cell r="CM23">
            <v>9.8525293750000014</v>
          </cell>
          <cell r="CN23">
            <v>9.8525293750000014</v>
          </cell>
          <cell r="CO23">
            <v>1</v>
          </cell>
          <cell r="CP23">
            <v>3.25</v>
          </cell>
          <cell r="CQ23">
            <v>0.25</v>
          </cell>
          <cell r="CR23">
            <v>1</v>
          </cell>
          <cell r="CS23">
            <v>1</v>
          </cell>
          <cell r="CT23">
            <v>33.18209375</v>
          </cell>
          <cell r="CU23">
            <v>33.18209375</v>
          </cell>
          <cell r="CV23">
            <v>66.3641875</v>
          </cell>
          <cell r="CW23">
            <v>165.91046875000001</v>
          </cell>
          <cell r="CX23">
            <v>33.18209375</v>
          </cell>
          <cell r="CY23">
            <v>8.2955234375</v>
          </cell>
          <cell r="CZ23">
            <v>16.591046875</v>
          </cell>
          <cell r="DA23">
            <v>594.64222032000009</v>
          </cell>
          <cell r="DB23" t="str">
            <v>M.S. reinforcement of plain hot rolled m.s. rods to BS4449 for slab, use 12mm bars at 125 c.c. spacing</v>
          </cell>
          <cell r="DC23">
            <v>594.64222032000009</v>
          </cell>
          <cell r="DF23">
            <v>14.866055508000002</v>
          </cell>
          <cell r="DG23">
            <v>3.5678533219200008</v>
          </cell>
          <cell r="DH23">
            <v>7.1357066438400016</v>
          </cell>
          <cell r="DI23">
            <v>2</v>
          </cell>
          <cell r="DJ23">
            <v>1</v>
          </cell>
          <cell r="DK23">
            <v>3.4320000000000004</v>
          </cell>
          <cell r="DL23">
            <v>0.5</v>
          </cell>
          <cell r="DM23">
            <v>4</v>
          </cell>
          <cell r="DN23">
            <v>2.5</v>
          </cell>
          <cell r="DO23">
            <v>0.5</v>
          </cell>
          <cell r="DP23">
            <v>2</v>
          </cell>
          <cell r="DQ23">
            <v>2</v>
          </cell>
          <cell r="DR23">
            <v>0.8</v>
          </cell>
          <cell r="DS23">
            <v>0.6</v>
          </cell>
          <cell r="DT23">
            <v>0.2</v>
          </cell>
          <cell r="DU23">
            <v>0.5</v>
          </cell>
          <cell r="DV23">
            <v>0.4</v>
          </cell>
          <cell r="DW23">
            <v>7.533474075</v>
          </cell>
          <cell r="DX23" t="str">
            <v>C20 reinforced concrete cement (standard mix in accordance to BS CP 114) for slab, thickness = 180mm</v>
          </cell>
          <cell r="DY23">
            <v>45.200844449999998</v>
          </cell>
          <cell r="DZ23">
            <v>3.7667370375</v>
          </cell>
          <cell r="EA23">
            <v>7.533474075</v>
          </cell>
          <cell r="EB23">
            <v>8.2868214825000006</v>
          </cell>
          <cell r="EC23">
            <v>16.573642965000001</v>
          </cell>
          <cell r="ED23">
            <v>130.68640000000002</v>
          </cell>
          <cell r="EE23" t="str">
            <v>Finishing exposed surfaces of tank</v>
          </cell>
          <cell r="EF23">
            <v>6.534320000000001</v>
          </cell>
          <cell r="EG23">
            <v>0.65343200000000012</v>
          </cell>
          <cell r="EH23">
            <v>32.671600000000005</v>
          </cell>
          <cell r="EI23">
            <v>32.671600000000005</v>
          </cell>
          <cell r="EJ23">
            <v>4.5345039300000005</v>
          </cell>
          <cell r="EK23">
            <v>4.9879543230000012</v>
          </cell>
          <cell r="EL23">
            <v>38.012149999999998</v>
          </cell>
          <cell r="EM23">
            <v>48.4</v>
          </cell>
          <cell r="EN23">
            <v>0.48399999999999999</v>
          </cell>
          <cell r="EO23">
            <v>3.9929999999999999</v>
          </cell>
          <cell r="EP23">
            <v>38.012149999999998</v>
          </cell>
          <cell r="EQ23">
            <v>13</v>
          </cell>
          <cell r="ER23">
            <v>0.475151875</v>
          </cell>
          <cell r="ES23">
            <v>1.2670716666666666</v>
          </cell>
          <cell r="ET23">
            <v>1.2670716666666666</v>
          </cell>
          <cell r="EU23">
            <v>1.2670716666666666</v>
          </cell>
          <cell r="EV23">
            <v>2.5341433333333332</v>
          </cell>
          <cell r="EW23">
            <v>1</v>
          </cell>
        </row>
      </sheetData>
      <sheetData sheetId="2" refreshError="1"/>
      <sheetData sheetId="3" refreshError="1">
        <row r="4">
          <cell r="A4">
            <v>1.01</v>
          </cell>
          <cell r="B4" t="str">
            <v>HDPE PIPE 110mm PN6</v>
          </cell>
          <cell r="C4" t="str">
            <v>rm</v>
          </cell>
          <cell r="D4">
            <v>11215</v>
          </cell>
          <cell r="E4">
            <v>5.2519999999999998</v>
          </cell>
          <cell r="F4">
            <v>5.2000000000000005E-2</v>
          </cell>
          <cell r="G4">
            <v>5.2</v>
          </cell>
        </row>
        <row r="5">
          <cell r="A5">
            <v>1.02</v>
          </cell>
          <cell r="B5" t="str">
            <v>HDPE PIPE 90mm PN6</v>
          </cell>
          <cell r="C5" t="str">
            <v>rm</v>
          </cell>
          <cell r="D5">
            <v>7270</v>
          </cell>
          <cell r="E5">
            <v>3.5016700000000003</v>
          </cell>
          <cell r="F5">
            <v>3.4669999999999999E-2</v>
          </cell>
          <cell r="G5">
            <v>3.4670000000000001</v>
          </cell>
        </row>
        <row r="6">
          <cell r="A6">
            <v>1.03</v>
          </cell>
          <cell r="B6" t="str">
            <v>HDPE PIPE 75mm PN6</v>
          </cell>
          <cell r="C6" t="str">
            <v>rm</v>
          </cell>
          <cell r="D6">
            <v>5590</v>
          </cell>
          <cell r="E6">
            <v>2.5583299999999998</v>
          </cell>
          <cell r="F6">
            <v>2.5329999999999998E-2</v>
          </cell>
          <cell r="G6">
            <v>2.5329999999999999</v>
          </cell>
        </row>
        <row r="7">
          <cell r="A7">
            <v>1.04</v>
          </cell>
          <cell r="B7" t="str">
            <v>HDPE PIPE 63mm PN6</v>
          </cell>
          <cell r="C7" t="str">
            <v>rm</v>
          </cell>
          <cell r="D7">
            <v>3900</v>
          </cell>
          <cell r="E7">
            <v>1.7503300000000002</v>
          </cell>
          <cell r="F7">
            <v>1.7330000000000002E-2</v>
          </cell>
          <cell r="G7">
            <v>1.7330000000000001</v>
          </cell>
        </row>
        <row r="8">
          <cell r="A8">
            <v>1.05</v>
          </cell>
          <cell r="B8" t="str">
            <v>HDPE PIPE 50mm PN6</v>
          </cell>
          <cell r="C8" t="str">
            <v>rm</v>
          </cell>
          <cell r="D8">
            <v>2690</v>
          </cell>
          <cell r="E8">
            <v>1.1443300000000001</v>
          </cell>
          <cell r="F8">
            <v>1.133E-2</v>
          </cell>
          <cell r="G8">
            <v>1.133</v>
          </cell>
        </row>
        <row r="9">
          <cell r="A9">
            <v>1.06</v>
          </cell>
          <cell r="B9" t="str">
            <v>HDPE PIPE 40mm PN6</v>
          </cell>
          <cell r="C9" t="str">
            <v>rm</v>
          </cell>
          <cell r="D9">
            <v>1680</v>
          </cell>
          <cell r="E9">
            <v>0.80800000000000005</v>
          </cell>
          <cell r="F9">
            <v>8.0000000000000002E-3</v>
          </cell>
          <cell r="G9">
            <v>0.8</v>
          </cell>
        </row>
        <row r="10">
          <cell r="A10">
            <v>1.07</v>
          </cell>
          <cell r="B10" t="str">
            <v>HDPE PIPE 32mm PN6</v>
          </cell>
          <cell r="C10" t="str">
            <v>rm</v>
          </cell>
          <cell r="D10">
            <v>1135</v>
          </cell>
          <cell r="E10">
            <v>0.53832999999999998</v>
          </cell>
          <cell r="F10">
            <v>5.3300000000000005E-3</v>
          </cell>
          <cell r="G10">
            <v>0.53300000000000003</v>
          </cell>
        </row>
        <row r="11">
          <cell r="A11">
            <v>1.08</v>
          </cell>
          <cell r="B11" t="str">
            <v>HDPE PIPE 110mm PN10</v>
          </cell>
          <cell r="C11" t="str">
            <v>rm</v>
          </cell>
          <cell r="D11">
            <v>17350</v>
          </cell>
          <cell r="E11">
            <v>8.08</v>
          </cell>
          <cell r="F11">
            <v>0.08</v>
          </cell>
          <cell r="G11">
            <v>8</v>
          </cell>
        </row>
        <row r="12">
          <cell r="A12">
            <v>1.0900000000000001</v>
          </cell>
          <cell r="B12" t="str">
            <v>HDPE PIPE 90mm PN10</v>
          </cell>
          <cell r="C12" t="str">
            <v>rm</v>
          </cell>
          <cell r="D12">
            <v>11636</v>
          </cell>
          <cell r="E12">
            <v>5.1176700000000004</v>
          </cell>
          <cell r="F12">
            <v>5.067E-2</v>
          </cell>
          <cell r="G12">
            <v>5.0670000000000002</v>
          </cell>
        </row>
        <row r="13">
          <cell r="A13">
            <v>1.1000000000000001</v>
          </cell>
          <cell r="B13" t="str">
            <v>HDPE PIPE 75mm PN10</v>
          </cell>
          <cell r="C13" t="str">
            <v>rm</v>
          </cell>
          <cell r="D13">
            <v>7855</v>
          </cell>
          <cell r="E13">
            <v>3.77033</v>
          </cell>
          <cell r="F13">
            <v>3.7330000000000002E-2</v>
          </cell>
          <cell r="G13">
            <v>3.7330000000000001</v>
          </cell>
        </row>
        <row r="14">
          <cell r="A14">
            <v>1.1100000000000001</v>
          </cell>
          <cell r="B14" t="str">
            <v>HDPE PIPE 63mm PN10</v>
          </cell>
          <cell r="C14" t="str">
            <v>rm</v>
          </cell>
          <cell r="D14">
            <v>5590</v>
          </cell>
          <cell r="E14">
            <v>2.6259999999999999</v>
          </cell>
          <cell r="F14">
            <v>2.6000000000000002E-2</v>
          </cell>
          <cell r="G14">
            <v>2.6</v>
          </cell>
        </row>
        <row r="15">
          <cell r="A15">
            <v>1.1200000000000001</v>
          </cell>
          <cell r="B15" t="str">
            <v>HDPE PIPE 50mm PN10</v>
          </cell>
          <cell r="C15" t="str">
            <v>rm</v>
          </cell>
          <cell r="D15">
            <v>3825</v>
          </cell>
          <cell r="E15">
            <v>1.7503300000000002</v>
          </cell>
          <cell r="F15">
            <v>1.7330000000000002E-2</v>
          </cell>
          <cell r="G15">
            <v>1.7330000000000001</v>
          </cell>
        </row>
        <row r="16">
          <cell r="A16">
            <v>1.1299999999999999</v>
          </cell>
          <cell r="B16" t="str">
            <v>HDPE PIPE 40mm PN10</v>
          </cell>
          <cell r="C16" t="str">
            <v>rm</v>
          </cell>
          <cell r="D16">
            <v>2480</v>
          </cell>
          <cell r="E16">
            <v>1.0776699999999999</v>
          </cell>
          <cell r="F16">
            <v>1.0669999999999999E-2</v>
          </cell>
          <cell r="G16">
            <v>1.0669999999999999</v>
          </cell>
        </row>
        <row r="17">
          <cell r="A17">
            <v>1.1399999999999999</v>
          </cell>
          <cell r="B17" t="str">
            <v>HDPE PIPE 32mm PN10</v>
          </cell>
          <cell r="C17" t="str">
            <v>rm</v>
          </cell>
          <cell r="D17">
            <v>1680</v>
          </cell>
          <cell r="E17">
            <v>0.74032999999999993</v>
          </cell>
          <cell r="F17">
            <v>7.3299999999999997E-3</v>
          </cell>
          <cell r="G17">
            <v>0.73299999999999998</v>
          </cell>
        </row>
        <row r="18">
          <cell r="A18">
            <v>1.1499999999999999</v>
          </cell>
          <cell r="B18" t="str">
            <v>HDPE PIPE 25mm PN10</v>
          </cell>
          <cell r="C18" t="str">
            <v>rm</v>
          </cell>
          <cell r="D18">
            <v>1135</v>
          </cell>
          <cell r="E18">
            <v>0.47167000000000003</v>
          </cell>
          <cell r="F18">
            <v>4.6700000000000005E-3</v>
          </cell>
          <cell r="G18">
            <v>0.46700000000000003</v>
          </cell>
        </row>
        <row r="19">
          <cell r="A19">
            <v>1.1599999999999999</v>
          </cell>
          <cell r="B19" t="str">
            <v>HDPE PIPE 20mm PN10</v>
          </cell>
          <cell r="C19" t="str">
            <v>rm</v>
          </cell>
          <cell r="D19">
            <v>800</v>
          </cell>
          <cell r="E19">
            <v>0.33633000000000002</v>
          </cell>
          <cell r="F19">
            <v>3.3300000000000001E-3</v>
          </cell>
          <cell r="G19">
            <v>0.33300000000000002</v>
          </cell>
        </row>
        <row r="20">
          <cell r="A20">
            <v>1.18</v>
          </cell>
          <cell r="B20" t="str">
            <v>HDPE union, 110mm, PN10</v>
          </cell>
          <cell r="C20" t="str">
            <v>pc</v>
          </cell>
          <cell r="D20">
            <v>102346.027</v>
          </cell>
          <cell r="E20">
            <v>53.866329999999998</v>
          </cell>
          <cell r="F20">
            <v>0.53332999999999997</v>
          </cell>
          <cell r="G20">
            <v>53.332999999999998</v>
          </cell>
        </row>
        <row r="21">
          <cell r="A21">
            <v>1.19</v>
          </cell>
          <cell r="B21" t="str">
            <v>HDPE union, 90mm, PN10</v>
          </cell>
          <cell r="C21" t="str">
            <v>pc</v>
          </cell>
          <cell r="D21">
            <v>55170</v>
          </cell>
          <cell r="E21">
            <v>26.933670000000003</v>
          </cell>
          <cell r="F21">
            <v>0.26667000000000002</v>
          </cell>
          <cell r="G21">
            <v>26.667000000000002</v>
          </cell>
        </row>
        <row r="22">
          <cell r="A22">
            <v>1.2</v>
          </cell>
          <cell r="B22" t="str">
            <v>HDPE union, 75mm, PN10</v>
          </cell>
          <cell r="C22" t="str">
            <v>pc</v>
          </cell>
          <cell r="D22">
            <v>36000</v>
          </cell>
          <cell r="E22">
            <v>21.883670000000002</v>
          </cell>
          <cell r="F22">
            <v>0.21667000000000003</v>
          </cell>
          <cell r="G22">
            <v>21.667000000000002</v>
          </cell>
        </row>
        <row r="23">
          <cell r="A23">
            <v>1.21</v>
          </cell>
          <cell r="B23" t="str">
            <v>HDPE union, 63mm, PN10</v>
          </cell>
          <cell r="C23" t="str">
            <v>pc</v>
          </cell>
          <cell r="D23">
            <v>20430</v>
          </cell>
          <cell r="E23">
            <v>10.773669999999999</v>
          </cell>
          <cell r="F23">
            <v>0.10667</v>
          </cell>
          <cell r="G23">
            <v>10.667</v>
          </cell>
        </row>
        <row r="24">
          <cell r="A24">
            <v>1.22</v>
          </cell>
          <cell r="B24" t="str">
            <v>HDPE union, 50mm, PN10</v>
          </cell>
          <cell r="C24" t="str">
            <v>pc</v>
          </cell>
          <cell r="D24">
            <v>15570</v>
          </cell>
          <cell r="E24">
            <v>8.08</v>
          </cell>
          <cell r="F24">
            <v>0.08</v>
          </cell>
          <cell r="G24">
            <v>8</v>
          </cell>
        </row>
        <row r="25">
          <cell r="A25">
            <v>1.23</v>
          </cell>
          <cell r="B25" t="str">
            <v>HDPE union, 40mm, PN10</v>
          </cell>
          <cell r="C25" t="str">
            <v>pc</v>
          </cell>
          <cell r="D25">
            <v>10800</v>
          </cell>
          <cell r="E25">
            <v>6.06</v>
          </cell>
          <cell r="F25">
            <v>0.06</v>
          </cell>
          <cell r="G25">
            <v>6</v>
          </cell>
        </row>
        <row r="26">
          <cell r="A26">
            <v>1.24</v>
          </cell>
          <cell r="B26" t="str">
            <v>HDPE union, 32mm, PN10</v>
          </cell>
          <cell r="C26" t="str">
            <v>pc</v>
          </cell>
          <cell r="D26">
            <v>7200</v>
          </cell>
          <cell r="E26">
            <v>3.36633</v>
          </cell>
          <cell r="F26">
            <v>3.3330000000000005E-2</v>
          </cell>
          <cell r="G26">
            <v>3.3330000000000002</v>
          </cell>
        </row>
        <row r="27">
          <cell r="A27">
            <v>1.25</v>
          </cell>
          <cell r="B27" t="str">
            <v>HDPE union, 25mm, PN10</v>
          </cell>
          <cell r="C27" t="str">
            <v>pc</v>
          </cell>
          <cell r="D27">
            <v>4770</v>
          </cell>
          <cell r="E27">
            <v>2.6933670000000003</v>
          </cell>
          <cell r="F27">
            <v>2.6667E-2</v>
          </cell>
          <cell r="G27">
            <v>2.6667000000000001</v>
          </cell>
        </row>
        <row r="28">
          <cell r="A28">
            <v>1.26</v>
          </cell>
          <cell r="B28" t="str">
            <v>HDPE union, 20mm, PN10</v>
          </cell>
          <cell r="C28" t="str">
            <v>pc</v>
          </cell>
          <cell r="D28">
            <v>4230</v>
          </cell>
          <cell r="E28">
            <v>2.3563300000000003</v>
          </cell>
          <cell r="F28">
            <v>2.3330000000000004E-2</v>
          </cell>
          <cell r="G28">
            <v>2.3330000000000002</v>
          </cell>
        </row>
        <row r="29">
          <cell r="A29">
            <v>1.27</v>
          </cell>
          <cell r="B29" t="str">
            <v>HDPE reducing union, 110 x 90mm, PN10</v>
          </cell>
          <cell r="C29" t="str">
            <v>pc</v>
          </cell>
          <cell r="D29">
            <v>106184.027</v>
          </cell>
          <cell r="E29">
            <v>55.886330000000001</v>
          </cell>
          <cell r="F29">
            <v>0.55332999999999999</v>
          </cell>
          <cell r="G29">
            <v>55.332999999999998</v>
          </cell>
        </row>
        <row r="30">
          <cell r="A30">
            <v>1.28</v>
          </cell>
          <cell r="B30" t="str">
            <v>HDPE reducing union, 90 x 75mm, PN10</v>
          </cell>
          <cell r="C30" t="str">
            <v>pc</v>
          </cell>
          <cell r="D30">
            <v>54000</v>
          </cell>
          <cell r="E30">
            <v>25.923670000000001</v>
          </cell>
          <cell r="F30">
            <v>0.25667000000000001</v>
          </cell>
          <cell r="G30">
            <v>25.667000000000002</v>
          </cell>
        </row>
        <row r="31">
          <cell r="A31">
            <v>1.29</v>
          </cell>
          <cell r="B31" t="str">
            <v>HDPE reducing union, 75 x 63mm, PN10</v>
          </cell>
          <cell r="C31" t="str">
            <v>pc</v>
          </cell>
          <cell r="D31">
            <v>36000</v>
          </cell>
          <cell r="E31">
            <v>18.51633</v>
          </cell>
          <cell r="F31">
            <v>0.18332999999999999</v>
          </cell>
          <cell r="G31">
            <v>18.332999999999998</v>
          </cell>
        </row>
        <row r="32">
          <cell r="A32">
            <v>1.3</v>
          </cell>
          <cell r="B32" t="str">
            <v>HDPE reducing union, 63 x 50mm, PN10</v>
          </cell>
          <cell r="C32" t="str">
            <v>pc</v>
          </cell>
          <cell r="D32">
            <v>20430</v>
          </cell>
          <cell r="E32">
            <v>10.43633</v>
          </cell>
          <cell r="F32">
            <v>0.10333000000000001</v>
          </cell>
          <cell r="G32">
            <v>10.333</v>
          </cell>
        </row>
        <row r="33">
          <cell r="A33">
            <v>1.31</v>
          </cell>
          <cell r="B33" t="str">
            <v>HDPE reducing union, 50 x 40mm, PN10</v>
          </cell>
          <cell r="C33" t="str">
            <v>pc</v>
          </cell>
          <cell r="D33">
            <v>15570</v>
          </cell>
          <cell r="E33">
            <v>7.4063300000000005</v>
          </cell>
          <cell r="F33">
            <v>7.3330000000000006E-2</v>
          </cell>
          <cell r="G33">
            <v>7.3330000000000002</v>
          </cell>
        </row>
        <row r="34">
          <cell r="A34">
            <v>1.32</v>
          </cell>
          <cell r="B34" t="str">
            <v>HDPE reducing union, 50 x 32mm, PN10</v>
          </cell>
          <cell r="C34" t="str">
            <v>pc</v>
          </cell>
          <cell r="D34">
            <v>15570</v>
          </cell>
          <cell r="E34">
            <v>7.4066330000000002</v>
          </cell>
          <cell r="F34">
            <v>7.3333000000000009E-2</v>
          </cell>
          <cell r="G34">
            <v>7.3333000000000004</v>
          </cell>
        </row>
        <row r="35">
          <cell r="A35">
            <v>1.33</v>
          </cell>
          <cell r="B35" t="str">
            <v>HDPE reducing union, 40 x 32mm, PN10</v>
          </cell>
          <cell r="C35" t="str">
            <v>pc</v>
          </cell>
          <cell r="D35">
            <v>10800</v>
          </cell>
          <cell r="E35">
            <v>5.7236700000000003</v>
          </cell>
          <cell r="F35">
            <v>5.6669999999999998E-2</v>
          </cell>
          <cell r="G35">
            <v>5.6669999999999998</v>
          </cell>
        </row>
        <row r="36">
          <cell r="A36">
            <v>1.34</v>
          </cell>
          <cell r="B36" t="str">
            <v>HDPE reducing union, 40 x 25mm, PN10</v>
          </cell>
          <cell r="C36" t="str">
            <v>pc</v>
          </cell>
          <cell r="D36">
            <v>10800</v>
          </cell>
          <cell r="E36">
            <v>5.7236700000000003</v>
          </cell>
          <cell r="F36">
            <v>5.6669999999999998E-2</v>
          </cell>
          <cell r="G36">
            <v>5.6669999999999998</v>
          </cell>
        </row>
        <row r="37">
          <cell r="A37">
            <v>1.35</v>
          </cell>
          <cell r="B37" t="str">
            <v>HDPE reducing union, 32 x 25mm, PN10</v>
          </cell>
          <cell r="C37" t="str">
            <v>pc</v>
          </cell>
          <cell r="D37">
            <v>7200</v>
          </cell>
          <cell r="E37">
            <v>3.36633</v>
          </cell>
          <cell r="F37">
            <v>3.3330000000000005E-2</v>
          </cell>
          <cell r="G37">
            <v>3.3330000000000002</v>
          </cell>
        </row>
        <row r="38">
          <cell r="A38">
            <v>1.36</v>
          </cell>
          <cell r="B38" t="str">
            <v>HDPE reducing union, 32 x 20mm, PN10</v>
          </cell>
          <cell r="C38" t="str">
            <v>pc</v>
          </cell>
          <cell r="D38">
            <v>7200</v>
          </cell>
          <cell r="E38">
            <v>3.36633</v>
          </cell>
          <cell r="F38">
            <v>3.3330000000000005E-2</v>
          </cell>
          <cell r="G38">
            <v>3.3330000000000002</v>
          </cell>
        </row>
        <row r="39">
          <cell r="A39">
            <v>1.37</v>
          </cell>
          <cell r="B39" t="str">
            <v>HDPE reducing union, 25 x 20mm, PN10</v>
          </cell>
          <cell r="C39" t="str">
            <v>pc</v>
          </cell>
          <cell r="D39">
            <v>4770</v>
          </cell>
          <cell r="E39">
            <v>2.69367</v>
          </cell>
          <cell r="F39">
            <v>2.6669999999999999E-2</v>
          </cell>
          <cell r="G39">
            <v>2.6669999999999998</v>
          </cell>
        </row>
        <row r="40">
          <cell r="A40">
            <v>1.38</v>
          </cell>
          <cell r="B40" t="str">
            <v>HDPE equal tee, 110mm, PN10</v>
          </cell>
          <cell r="C40" t="str">
            <v>pc</v>
          </cell>
          <cell r="D40">
            <v>159277</v>
          </cell>
          <cell r="E40">
            <v>83.83</v>
          </cell>
          <cell r="F40">
            <v>0.83000000000000007</v>
          </cell>
          <cell r="G40">
            <v>83</v>
          </cell>
        </row>
        <row r="41">
          <cell r="A41">
            <v>1.39</v>
          </cell>
          <cell r="B41" t="str">
            <v>HDPE equal tee, 90mm, PN10</v>
          </cell>
          <cell r="C41" t="str">
            <v>pc</v>
          </cell>
          <cell r="D41">
            <v>72000</v>
          </cell>
          <cell r="E41">
            <v>40.4</v>
          </cell>
          <cell r="F41">
            <v>0.4</v>
          </cell>
          <cell r="G41">
            <v>40</v>
          </cell>
        </row>
        <row r="42">
          <cell r="A42">
            <v>1.4</v>
          </cell>
          <cell r="B42" t="str">
            <v>HDPE equal tee, 75mm, PN10</v>
          </cell>
          <cell r="C42" t="str">
            <v>pc</v>
          </cell>
          <cell r="D42">
            <v>47970</v>
          </cell>
          <cell r="E42">
            <v>30.3</v>
          </cell>
          <cell r="F42">
            <v>0.3</v>
          </cell>
          <cell r="G42">
            <v>30</v>
          </cell>
        </row>
        <row r="43">
          <cell r="A43">
            <v>1.41</v>
          </cell>
          <cell r="B43" t="str">
            <v>HDPE equal tee, 63mm, PN10</v>
          </cell>
          <cell r="C43" t="str">
            <v>pc</v>
          </cell>
          <cell r="D43">
            <v>29970</v>
          </cell>
          <cell r="E43">
            <v>16.833670000000001</v>
          </cell>
          <cell r="F43">
            <v>0.16667000000000001</v>
          </cell>
          <cell r="G43">
            <v>16.667000000000002</v>
          </cell>
        </row>
        <row r="44">
          <cell r="A44">
            <v>1.42</v>
          </cell>
          <cell r="B44" t="str">
            <v>HDPE equal tee, 50mm, PN10</v>
          </cell>
          <cell r="C44" t="str">
            <v>pc</v>
          </cell>
          <cell r="D44">
            <v>24030</v>
          </cell>
          <cell r="E44">
            <v>12.12</v>
          </cell>
          <cell r="F44">
            <v>0.12</v>
          </cell>
          <cell r="G44">
            <v>12</v>
          </cell>
        </row>
        <row r="45">
          <cell r="A45">
            <v>1.43</v>
          </cell>
          <cell r="B45" t="str">
            <v>HDPE equal tee, 40mm, PN10</v>
          </cell>
          <cell r="C45" t="str">
            <v>pc</v>
          </cell>
          <cell r="D45">
            <v>16830</v>
          </cell>
          <cell r="E45">
            <v>9.4263300000000001</v>
          </cell>
          <cell r="F45">
            <v>9.333000000000001E-2</v>
          </cell>
          <cell r="G45">
            <v>9.3330000000000002</v>
          </cell>
        </row>
        <row r="46">
          <cell r="A46">
            <v>1.44</v>
          </cell>
          <cell r="B46" t="str">
            <v>HDPE equal tee, 32mm, PN10</v>
          </cell>
          <cell r="C46" t="str">
            <v>pc</v>
          </cell>
          <cell r="D46">
            <v>10800</v>
          </cell>
          <cell r="E46">
            <v>5.3863300000000001</v>
          </cell>
          <cell r="F46">
            <v>5.3330000000000002E-2</v>
          </cell>
          <cell r="G46">
            <v>5.3330000000000002</v>
          </cell>
        </row>
        <row r="47">
          <cell r="A47">
            <v>1.45</v>
          </cell>
          <cell r="B47" t="str">
            <v>HDPE equal tee, 25mm, PN10</v>
          </cell>
          <cell r="C47" t="str">
            <v>pc</v>
          </cell>
          <cell r="D47">
            <v>7200</v>
          </cell>
          <cell r="E47">
            <v>4.04</v>
          </cell>
          <cell r="F47">
            <v>0.04</v>
          </cell>
          <cell r="G47">
            <v>4</v>
          </cell>
        </row>
        <row r="48">
          <cell r="A48">
            <v>1.46</v>
          </cell>
          <cell r="B48" t="str">
            <v>HDPE equal tee, 20mm, PN10</v>
          </cell>
          <cell r="C48" t="str">
            <v>pc</v>
          </cell>
          <cell r="D48">
            <v>6030</v>
          </cell>
          <cell r="E48">
            <v>3.03</v>
          </cell>
          <cell r="F48">
            <v>0.03</v>
          </cell>
          <cell r="G48">
            <v>3</v>
          </cell>
        </row>
        <row r="49">
          <cell r="A49">
            <v>1.47</v>
          </cell>
          <cell r="B49" t="str">
            <v>HDPE male equal tee, 110mm, PN10</v>
          </cell>
          <cell r="C49" t="str">
            <v>pc</v>
          </cell>
          <cell r="D49">
            <v>118978</v>
          </cell>
          <cell r="E49">
            <v>62.62</v>
          </cell>
          <cell r="F49">
            <v>0.62</v>
          </cell>
          <cell r="G49">
            <v>62</v>
          </cell>
        </row>
        <row r="50">
          <cell r="A50">
            <v>1.48</v>
          </cell>
          <cell r="B50" t="str">
            <v>HDPE male equal tee, 90mm, PN10</v>
          </cell>
          <cell r="C50" t="str">
            <v>pc</v>
          </cell>
          <cell r="D50">
            <v>72000</v>
          </cell>
          <cell r="E50">
            <v>39.053670000000004</v>
          </cell>
          <cell r="F50">
            <v>0.38667000000000001</v>
          </cell>
          <cell r="G50">
            <v>38.667000000000002</v>
          </cell>
        </row>
        <row r="51">
          <cell r="A51">
            <v>1.49</v>
          </cell>
          <cell r="B51" t="str">
            <v>HDPE male equal tee, 75mm, PN10</v>
          </cell>
          <cell r="C51" t="str">
            <v>pc</v>
          </cell>
          <cell r="D51">
            <v>65000</v>
          </cell>
          <cell r="E51">
            <v>26.26</v>
          </cell>
          <cell r="F51">
            <v>0.26</v>
          </cell>
          <cell r="G51">
            <v>26</v>
          </cell>
        </row>
        <row r="52">
          <cell r="A52">
            <v>1.5</v>
          </cell>
          <cell r="B52" t="str">
            <v>HDPE male equal tee, 63mm, PN10</v>
          </cell>
          <cell r="C52" t="str">
            <v>pc</v>
          </cell>
          <cell r="D52">
            <v>54700</v>
          </cell>
          <cell r="E52">
            <v>19.190000000000001</v>
          </cell>
          <cell r="F52">
            <v>0.19</v>
          </cell>
          <cell r="G52">
            <v>19</v>
          </cell>
        </row>
        <row r="53">
          <cell r="A53">
            <v>1.51</v>
          </cell>
          <cell r="B53" t="str">
            <v>HDPE male equal tee, 50mm, PN10</v>
          </cell>
          <cell r="C53" t="str">
            <v>pc</v>
          </cell>
          <cell r="D53">
            <v>38700</v>
          </cell>
          <cell r="E53">
            <v>10.1</v>
          </cell>
          <cell r="F53">
            <v>0.1</v>
          </cell>
          <cell r="G53">
            <v>10</v>
          </cell>
        </row>
        <row r="54">
          <cell r="A54">
            <v>1.52</v>
          </cell>
          <cell r="B54" t="str">
            <v>HDPE male equal tee, 40mm, PN10</v>
          </cell>
          <cell r="C54" t="str">
            <v>pc</v>
          </cell>
          <cell r="D54">
            <v>26700</v>
          </cell>
          <cell r="E54">
            <v>8.08</v>
          </cell>
          <cell r="F54">
            <v>0.08</v>
          </cell>
          <cell r="G54">
            <v>8</v>
          </cell>
        </row>
        <row r="55">
          <cell r="A55">
            <v>1.53</v>
          </cell>
          <cell r="B55" t="str">
            <v>HDPE male equal tee, 32mm, PN10</v>
          </cell>
          <cell r="C55" t="str">
            <v>pc</v>
          </cell>
          <cell r="D55">
            <v>16000</v>
          </cell>
          <cell r="E55">
            <v>4.3733000000000004</v>
          </cell>
          <cell r="F55">
            <v>4.3299999999999998E-2</v>
          </cell>
          <cell r="G55">
            <v>4.33</v>
          </cell>
        </row>
        <row r="56">
          <cell r="A56">
            <v>1.54</v>
          </cell>
          <cell r="B56" t="str">
            <v>HDPE male equal tee, 25mm, PN10</v>
          </cell>
          <cell r="C56" t="str">
            <v>pc</v>
          </cell>
          <cell r="D56">
            <v>12000</v>
          </cell>
          <cell r="E56">
            <v>3.36633</v>
          </cell>
          <cell r="F56">
            <v>3.3330000000000005E-2</v>
          </cell>
          <cell r="G56">
            <v>3.3330000000000002</v>
          </cell>
        </row>
        <row r="57">
          <cell r="A57">
            <v>1.55</v>
          </cell>
          <cell r="B57" t="str">
            <v>HDPE male equal tee, 20mm, PN10</v>
          </cell>
          <cell r="C57" t="str">
            <v>pc</v>
          </cell>
          <cell r="D57">
            <v>10700</v>
          </cell>
          <cell r="E57">
            <v>2.69367</v>
          </cell>
          <cell r="F57">
            <v>2.6669999999999999E-2</v>
          </cell>
          <cell r="G57">
            <v>2.6669999999999998</v>
          </cell>
        </row>
        <row r="58">
          <cell r="A58">
            <v>1.56</v>
          </cell>
          <cell r="B58" t="str">
            <v>HDPE female equal tee, 110mm, PN10</v>
          </cell>
          <cell r="C58" t="str">
            <v>pc</v>
          </cell>
          <cell r="D58">
            <v>216000</v>
          </cell>
          <cell r="E58">
            <v>58.916329999999995</v>
          </cell>
          <cell r="F58">
            <v>0.58333000000000002</v>
          </cell>
          <cell r="G58">
            <v>58.332999999999998</v>
          </cell>
        </row>
        <row r="59">
          <cell r="A59">
            <v>1.57</v>
          </cell>
          <cell r="B59" t="str">
            <v>HDPE female equal tee, 90mm, PN10</v>
          </cell>
          <cell r="C59" t="str">
            <v>pc</v>
          </cell>
          <cell r="D59">
            <v>166700</v>
          </cell>
          <cell r="E59">
            <v>37.033670000000001</v>
          </cell>
          <cell r="F59">
            <v>0.36667</v>
          </cell>
          <cell r="G59">
            <v>36.667000000000002</v>
          </cell>
        </row>
        <row r="60">
          <cell r="A60">
            <v>1.58</v>
          </cell>
          <cell r="B60" t="str">
            <v>HDPE female equal tee, 75mm, PN10</v>
          </cell>
          <cell r="C60" t="str">
            <v>pc</v>
          </cell>
          <cell r="D60">
            <v>93300</v>
          </cell>
          <cell r="E60">
            <v>24.24</v>
          </cell>
          <cell r="F60">
            <v>0.24</v>
          </cell>
          <cell r="G60">
            <v>24</v>
          </cell>
        </row>
        <row r="61">
          <cell r="A61">
            <v>1.59</v>
          </cell>
          <cell r="B61" t="str">
            <v>HDPE female equal tee, 63mm, PN10</v>
          </cell>
          <cell r="C61" t="str">
            <v>pc</v>
          </cell>
          <cell r="D61">
            <v>57300</v>
          </cell>
          <cell r="E61">
            <v>13.466633</v>
          </cell>
          <cell r="F61">
            <v>0.13333300000000001</v>
          </cell>
          <cell r="G61">
            <v>13.333299999999999</v>
          </cell>
        </row>
        <row r="62">
          <cell r="A62">
            <v>1.6</v>
          </cell>
          <cell r="B62" t="str">
            <v>HDPE female equal tee, 50mm, PN10</v>
          </cell>
          <cell r="C62" t="str">
            <v>pc</v>
          </cell>
          <cell r="D62">
            <v>40000</v>
          </cell>
          <cell r="E62">
            <v>9.7636699999999994</v>
          </cell>
          <cell r="F62">
            <v>9.6670000000000006E-2</v>
          </cell>
          <cell r="G62">
            <v>9.6669999999999998</v>
          </cell>
        </row>
        <row r="63">
          <cell r="A63">
            <v>1.61</v>
          </cell>
          <cell r="B63" t="str">
            <v>HDPE female equal tee, 40mm, PN10</v>
          </cell>
          <cell r="C63" t="str">
            <v>pc</v>
          </cell>
          <cell r="D63">
            <v>29300</v>
          </cell>
          <cell r="E63">
            <v>7.4063300000000005</v>
          </cell>
          <cell r="F63">
            <v>7.3330000000000006E-2</v>
          </cell>
          <cell r="G63">
            <v>7.3330000000000002</v>
          </cell>
        </row>
        <row r="64">
          <cell r="A64">
            <v>1.62</v>
          </cell>
          <cell r="B64" t="str">
            <v>HDPE female equal tee, 32mm, PN10</v>
          </cell>
          <cell r="C64" t="str">
            <v>pc</v>
          </cell>
          <cell r="D64">
            <v>17300</v>
          </cell>
          <cell r="E64">
            <v>4.04</v>
          </cell>
          <cell r="F64">
            <v>0.04</v>
          </cell>
          <cell r="G64">
            <v>4</v>
          </cell>
        </row>
        <row r="65">
          <cell r="A65">
            <v>1.63</v>
          </cell>
          <cell r="B65" t="str">
            <v>HDPE female equal tee, 25mm, PN10</v>
          </cell>
          <cell r="C65" t="str">
            <v>pc</v>
          </cell>
          <cell r="D65">
            <v>12000</v>
          </cell>
          <cell r="E65">
            <v>3.03</v>
          </cell>
          <cell r="F65">
            <v>0.03</v>
          </cell>
          <cell r="G65">
            <v>3</v>
          </cell>
        </row>
        <row r="66">
          <cell r="A66">
            <v>1.64</v>
          </cell>
          <cell r="B66" t="str">
            <v>HDPE female equal tee, 20mm, PN10</v>
          </cell>
          <cell r="C66" t="str">
            <v>pc</v>
          </cell>
          <cell r="D66">
            <v>9300</v>
          </cell>
          <cell r="E66">
            <v>2.3563300000000003</v>
          </cell>
          <cell r="F66">
            <v>2.3330000000000004E-2</v>
          </cell>
          <cell r="G66">
            <v>2.3330000000000002</v>
          </cell>
        </row>
        <row r="67">
          <cell r="A67">
            <v>1.65</v>
          </cell>
          <cell r="B67" t="str">
            <v>HDPE male adapter, 110mm, PN10</v>
          </cell>
          <cell r="C67" t="str">
            <v>pc</v>
          </cell>
          <cell r="D67">
            <v>116700</v>
          </cell>
          <cell r="E67">
            <v>30.3</v>
          </cell>
          <cell r="F67">
            <v>0.3</v>
          </cell>
          <cell r="G67">
            <v>30</v>
          </cell>
        </row>
        <row r="68">
          <cell r="A68">
            <v>1.66</v>
          </cell>
          <cell r="B68" t="str">
            <v>HDPE  male adapter, 90mm, PN10</v>
          </cell>
          <cell r="C68" t="str">
            <v>pc</v>
          </cell>
          <cell r="D68">
            <v>80000</v>
          </cell>
          <cell r="E68">
            <v>16.833670000000001</v>
          </cell>
          <cell r="F68">
            <v>0.16667000000000001</v>
          </cell>
          <cell r="G68">
            <v>16.667000000000002</v>
          </cell>
        </row>
        <row r="69">
          <cell r="A69">
            <v>1.67</v>
          </cell>
          <cell r="B69" t="str">
            <v>HDPE male adapter, 75mm, PN10</v>
          </cell>
          <cell r="C69" t="str">
            <v>pc</v>
          </cell>
          <cell r="D69">
            <v>41300</v>
          </cell>
          <cell r="E69">
            <v>12.793670000000001</v>
          </cell>
          <cell r="F69">
            <v>0.12667</v>
          </cell>
          <cell r="G69">
            <v>12.667</v>
          </cell>
        </row>
        <row r="70">
          <cell r="A70">
            <v>1.68</v>
          </cell>
          <cell r="B70" t="str">
            <v>HDPE male adapter, 63mm, PN10</v>
          </cell>
          <cell r="C70" t="str">
            <v>pc</v>
          </cell>
          <cell r="D70">
            <v>29300</v>
          </cell>
          <cell r="E70">
            <v>6.06</v>
          </cell>
          <cell r="F70">
            <v>0.06</v>
          </cell>
          <cell r="G70">
            <v>6</v>
          </cell>
        </row>
        <row r="71">
          <cell r="A71">
            <v>1.69</v>
          </cell>
          <cell r="B71" t="str">
            <v>HDPE male adapter, 50mm, PN10</v>
          </cell>
          <cell r="C71" t="str">
            <v>pc</v>
          </cell>
          <cell r="D71">
            <v>20000</v>
          </cell>
          <cell r="E71">
            <v>4.7133669999999999</v>
          </cell>
          <cell r="F71">
            <v>4.6667E-2</v>
          </cell>
          <cell r="G71">
            <v>4.6666999999999996</v>
          </cell>
        </row>
        <row r="72">
          <cell r="A72">
            <v>1.7</v>
          </cell>
          <cell r="B72" t="str">
            <v>HDPE male adapter, 40mm, PN10</v>
          </cell>
          <cell r="C72" t="str">
            <v>pc</v>
          </cell>
          <cell r="D72">
            <v>17300</v>
          </cell>
          <cell r="E72">
            <v>3.7033670000000001</v>
          </cell>
          <cell r="F72">
            <v>3.6666999999999998E-2</v>
          </cell>
          <cell r="G72">
            <v>3.6667000000000001</v>
          </cell>
        </row>
        <row r="73">
          <cell r="A73">
            <v>1.71</v>
          </cell>
          <cell r="B73" t="str">
            <v>HDPE male adapter, 32mm, PN10</v>
          </cell>
          <cell r="C73" t="str">
            <v>pc</v>
          </cell>
          <cell r="D73">
            <v>9300</v>
          </cell>
          <cell r="E73">
            <v>2.02</v>
          </cell>
          <cell r="F73">
            <v>0.02</v>
          </cell>
          <cell r="G73">
            <v>2</v>
          </cell>
        </row>
        <row r="74">
          <cell r="A74">
            <v>1.72</v>
          </cell>
          <cell r="B74" t="str">
            <v>HDPE male adapter, 25mm, PN10</v>
          </cell>
          <cell r="C74" t="str">
            <v>pc</v>
          </cell>
          <cell r="D74">
            <v>6700</v>
          </cell>
          <cell r="E74">
            <v>1.68367</v>
          </cell>
          <cell r="F74">
            <v>1.6670000000000001E-2</v>
          </cell>
          <cell r="G74">
            <v>1.667</v>
          </cell>
        </row>
        <row r="75">
          <cell r="A75">
            <v>1.73</v>
          </cell>
          <cell r="B75" t="str">
            <v>HDPE male adapter, 20mm, PN10</v>
          </cell>
          <cell r="C75" t="str">
            <v>pc</v>
          </cell>
          <cell r="D75">
            <v>5300</v>
          </cell>
          <cell r="E75">
            <v>1.34633</v>
          </cell>
          <cell r="F75">
            <v>1.333E-2</v>
          </cell>
          <cell r="G75">
            <v>1.333</v>
          </cell>
        </row>
        <row r="76">
          <cell r="A76">
            <v>1.74</v>
          </cell>
          <cell r="B76" t="str">
            <v>HDPE female adapter, 110mm, PN10</v>
          </cell>
          <cell r="C76" t="str">
            <v>pc</v>
          </cell>
          <cell r="D76">
            <v>153300</v>
          </cell>
          <cell r="E76">
            <v>39.053670000000004</v>
          </cell>
          <cell r="F76">
            <v>0.38667000000000001</v>
          </cell>
          <cell r="G76">
            <v>38.667000000000002</v>
          </cell>
        </row>
        <row r="77">
          <cell r="A77">
            <v>1.75</v>
          </cell>
          <cell r="B77" t="str">
            <v>HDPE  female adapter, 90mm, PN10</v>
          </cell>
          <cell r="C77" t="str">
            <v>pc</v>
          </cell>
          <cell r="D77">
            <v>93300</v>
          </cell>
          <cell r="E77">
            <v>19.526329999999998</v>
          </cell>
          <cell r="F77">
            <v>0.19333</v>
          </cell>
          <cell r="G77">
            <v>19.332999999999998</v>
          </cell>
        </row>
        <row r="78">
          <cell r="A78">
            <v>1.76</v>
          </cell>
          <cell r="B78" t="str">
            <v>HDPE female adapter, 75mm, PN10</v>
          </cell>
          <cell r="C78" t="str">
            <v>pc</v>
          </cell>
          <cell r="D78">
            <v>50700</v>
          </cell>
          <cell r="E78">
            <v>14.81367</v>
          </cell>
          <cell r="F78">
            <v>0.14666999999999999</v>
          </cell>
          <cell r="G78">
            <v>14.667</v>
          </cell>
        </row>
        <row r="79">
          <cell r="A79">
            <v>1.77</v>
          </cell>
          <cell r="B79" t="str">
            <v>HDPE female adapter, 63mm, PN10</v>
          </cell>
          <cell r="C79" t="str">
            <v>pc</v>
          </cell>
          <cell r="D79">
            <v>29300</v>
          </cell>
          <cell r="E79">
            <v>8.08</v>
          </cell>
          <cell r="F79">
            <v>0.08</v>
          </cell>
          <cell r="G79">
            <v>8</v>
          </cell>
        </row>
        <row r="80">
          <cell r="A80">
            <v>1.78</v>
          </cell>
          <cell r="B80" t="str">
            <v>HDPE female adapter, 50mm, PN10</v>
          </cell>
          <cell r="C80" t="str">
            <v>pc</v>
          </cell>
          <cell r="D80">
            <v>20000</v>
          </cell>
          <cell r="E80">
            <v>5.3863300000000001</v>
          </cell>
          <cell r="F80">
            <v>5.3330000000000002E-2</v>
          </cell>
          <cell r="G80">
            <v>5.3330000000000002</v>
          </cell>
        </row>
        <row r="81">
          <cell r="A81">
            <v>1.79</v>
          </cell>
          <cell r="B81" t="str">
            <v>HDPE female adapter, 40mm, PN10</v>
          </cell>
          <cell r="C81" t="str">
            <v>pc</v>
          </cell>
          <cell r="D81">
            <v>17300</v>
          </cell>
          <cell r="E81">
            <v>4.3763300000000003</v>
          </cell>
          <cell r="F81">
            <v>4.333E-2</v>
          </cell>
          <cell r="G81">
            <v>4.3330000000000002</v>
          </cell>
        </row>
        <row r="82">
          <cell r="A82">
            <v>1.8</v>
          </cell>
          <cell r="B82" t="str">
            <v>HDPE female adapter, 32mm, PN10</v>
          </cell>
          <cell r="C82" t="str">
            <v>pc</v>
          </cell>
          <cell r="D82">
            <v>9300</v>
          </cell>
          <cell r="E82">
            <v>2.3563300000000003</v>
          </cell>
          <cell r="F82">
            <v>2.3330000000000004E-2</v>
          </cell>
          <cell r="G82">
            <v>2.3330000000000002</v>
          </cell>
        </row>
        <row r="83">
          <cell r="A83">
            <v>1.81</v>
          </cell>
          <cell r="B83" t="str">
            <v>HDPE female adapter, 25mm, PN10</v>
          </cell>
          <cell r="C83" t="str">
            <v>pc</v>
          </cell>
          <cell r="D83">
            <v>6700</v>
          </cell>
          <cell r="E83">
            <v>2.02</v>
          </cell>
          <cell r="F83">
            <v>0.02</v>
          </cell>
          <cell r="G83">
            <v>2</v>
          </cell>
        </row>
        <row r="84">
          <cell r="A84">
            <v>1.82</v>
          </cell>
          <cell r="B84" t="str">
            <v>HDPE female adapter, 20mm, PN10</v>
          </cell>
          <cell r="C84" t="str">
            <v>pc</v>
          </cell>
          <cell r="D84">
            <v>5300</v>
          </cell>
          <cell r="E84">
            <v>1.68367</v>
          </cell>
          <cell r="F84">
            <v>1.6670000000000001E-2</v>
          </cell>
          <cell r="G84">
            <v>1.667</v>
          </cell>
        </row>
        <row r="85">
          <cell r="A85">
            <v>1.83</v>
          </cell>
          <cell r="B85" t="str">
            <v>HDPE strainer, 90mm</v>
          </cell>
          <cell r="C85" t="str">
            <v>pc</v>
          </cell>
          <cell r="D85">
            <v>76760</v>
          </cell>
          <cell r="E85">
            <v>40.4</v>
          </cell>
          <cell r="F85">
            <v>0.4</v>
          </cell>
          <cell r="G85">
            <v>40</v>
          </cell>
        </row>
        <row r="86">
          <cell r="A86">
            <v>1.84</v>
          </cell>
          <cell r="B86" t="str">
            <v>HDPE strainer, 90mm</v>
          </cell>
          <cell r="C86" t="str">
            <v>pc</v>
          </cell>
          <cell r="D86">
            <v>44776.026999999995</v>
          </cell>
          <cell r="E86">
            <v>23.566329999999997</v>
          </cell>
          <cell r="F86">
            <v>0.23332999999999998</v>
          </cell>
          <cell r="G86">
            <v>23.332999999999998</v>
          </cell>
        </row>
        <row r="87">
          <cell r="A87">
            <v>1.85</v>
          </cell>
          <cell r="B87" t="str">
            <v>HDPE strainer, 90mm</v>
          </cell>
          <cell r="C87" t="str">
            <v>pc</v>
          </cell>
          <cell r="D87">
            <v>31983.973000000002</v>
          </cell>
          <cell r="E87">
            <v>16.833670000000001</v>
          </cell>
          <cell r="F87">
            <v>0.16667000000000001</v>
          </cell>
          <cell r="G87">
            <v>16.667000000000002</v>
          </cell>
        </row>
        <row r="88">
          <cell r="A88">
            <v>1.86</v>
          </cell>
          <cell r="B88" t="str">
            <v>HDPE clamp saddle, 90 x 1, PN10</v>
          </cell>
          <cell r="C88" t="str">
            <v>pc</v>
          </cell>
          <cell r="D88">
            <v>30700</v>
          </cell>
          <cell r="E88">
            <v>12.12</v>
          </cell>
          <cell r="F88">
            <v>0.12</v>
          </cell>
          <cell r="G88">
            <v>12</v>
          </cell>
        </row>
        <row r="89">
          <cell r="A89">
            <v>1.87</v>
          </cell>
          <cell r="B89" t="str">
            <v>HDPE clamp saddle, 90 x 3/4 PN10</v>
          </cell>
          <cell r="C89" t="str">
            <v>pc</v>
          </cell>
          <cell r="D89">
            <v>30700</v>
          </cell>
          <cell r="E89">
            <v>12.12</v>
          </cell>
          <cell r="F89">
            <v>0.12</v>
          </cell>
          <cell r="G89">
            <v>12</v>
          </cell>
        </row>
        <row r="90">
          <cell r="A90">
            <v>1.88</v>
          </cell>
          <cell r="B90" t="str">
            <v>HDPE clamp saddle, 90 x 1/2, PN10</v>
          </cell>
          <cell r="C90" t="str">
            <v>pc</v>
          </cell>
          <cell r="D90">
            <v>30700</v>
          </cell>
          <cell r="E90">
            <v>12.12</v>
          </cell>
          <cell r="F90">
            <v>0.12</v>
          </cell>
          <cell r="G90">
            <v>12</v>
          </cell>
        </row>
        <row r="91">
          <cell r="A91">
            <v>1.89</v>
          </cell>
          <cell r="B91" t="str">
            <v>HDPE clamp saddle, 75 x 1, PN10</v>
          </cell>
          <cell r="C91" t="str">
            <v>pc</v>
          </cell>
          <cell r="D91">
            <v>24000</v>
          </cell>
          <cell r="E91">
            <v>10.773669999999999</v>
          </cell>
          <cell r="F91">
            <v>0.10667</v>
          </cell>
          <cell r="G91">
            <v>10.667</v>
          </cell>
        </row>
        <row r="92">
          <cell r="A92">
            <v>1.9</v>
          </cell>
          <cell r="B92" t="str">
            <v>HDPE clamp saddle, 75 x 3/4, PN10</v>
          </cell>
          <cell r="C92" t="str">
            <v>pc</v>
          </cell>
          <cell r="D92">
            <v>24000</v>
          </cell>
          <cell r="E92">
            <v>10.773669999999999</v>
          </cell>
          <cell r="F92">
            <v>0.10667</v>
          </cell>
          <cell r="G92">
            <v>10.667</v>
          </cell>
        </row>
        <row r="93">
          <cell r="A93">
            <v>1.91</v>
          </cell>
          <cell r="B93" t="str">
            <v>HDPE clamp saddle, 75 x 1/2, PN10</v>
          </cell>
          <cell r="C93" t="str">
            <v>pc</v>
          </cell>
          <cell r="D93">
            <v>24000</v>
          </cell>
          <cell r="E93">
            <v>10.773669999999999</v>
          </cell>
          <cell r="F93">
            <v>0.10667</v>
          </cell>
          <cell r="G93">
            <v>10.667</v>
          </cell>
        </row>
        <row r="94">
          <cell r="A94">
            <v>1.92</v>
          </cell>
          <cell r="B94" t="str">
            <v>HDPE clamp saddle, 63 x 1 1/2, PN10</v>
          </cell>
          <cell r="C94" t="str">
            <v>pc</v>
          </cell>
          <cell r="D94">
            <v>20700</v>
          </cell>
          <cell r="E94">
            <v>6.7333669999999994</v>
          </cell>
          <cell r="F94">
            <v>6.6667000000000004E-2</v>
          </cell>
          <cell r="G94">
            <v>6.6666999999999996</v>
          </cell>
        </row>
        <row r="95">
          <cell r="A95">
            <v>1.93</v>
          </cell>
          <cell r="B95" t="str">
            <v>HDPE clamp saddle, 63 x 1, PN10</v>
          </cell>
          <cell r="C95" t="str">
            <v>pc</v>
          </cell>
          <cell r="D95">
            <v>20700</v>
          </cell>
          <cell r="E95">
            <v>6.7333669999999994</v>
          </cell>
          <cell r="F95">
            <v>6.6667000000000004E-2</v>
          </cell>
          <cell r="G95">
            <v>6.6666999999999996</v>
          </cell>
        </row>
        <row r="96">
          <cell r="A96">
            <v>1.94</v>
          </cell>
          <cell r="B96" t="str">
            <v>HDPE clamp saddle, 63 x 3/4, PN10</v>
          </cell>
          <cell r="C96" t="str">
            <v>pc</v>
          </cell>
          <cell r="D96">
            <v>20700</v>
          </cell>
          <cell r="E96">
            <v>6.7333669999999994</v>
          </cell>
          <cell r="F96">
            <v>6.6667000000000004E-2</v>
          </cell>
          <cell r="G96">
            <v>6.6666999999999996</v>
          </cell>
        </row>
        <row r="97">
          <cell r="A97">
            <v>1.95</v>
          </cell>
          <cell r="B97" t="str">
            <v>HDPE clamp saddle, 63 x 1/2, PN10</v>
          </cell>
          <cell r="C97" t="str">
            <v>pc</v>
          </cell>
          <cell r="D97">
            <v>20700</v>
          </cell>
          <cell r="E97">
            <v>6.7333669999999994</v>
          </cell>
          <cell r="F97">
            <v>6.6667000000000004E-2</v>
          </cell>
          <cell r="G97">
            <v>6.6666999999999996</v>
          </cell>
        </row>
        <row r="98">
          <cell r="A98">
            <v>1.96</v>
          </cell>
          <cell r="B98" t="str">
            <v>HDPE clamp saddle, 50 x 1, PN10</v>
          </cell>
          <cell r="C98" t="str">
            <v>pc</v>
          </cell>
          <cell r="D98">
            <v>14700</v>
          </cell>
          <cell r="E98">
            <v>4.7136699999999996</v>
          </cell>
          <cell r="F98">
            <v>4.6669999999999996E-2</v>
          </cell>
          <cell r="G98">
            <v>4.6669999999999998</v>
          </cell>
        </row>
        <row r="99">
          <cell r="A99">
            <v>1.97</v>
          </cell>
          <cell r="B99" t="str">
            <v>HDPE clamp saddle, 50 x 3/4, PN10</v>
          </cell>
          <cell r="C99" t="str">
            <v>pc</v>
          </cell>
          <cell r="D99">
            <v>14700</v>
          </cell>
          <cell r="E99">
            <v>4.7136699999999996</v>
          </cell>
          <cell r="F99">
            <v>4.6669999999999996E-2</v>
          </cell>
          <cell r="G99">
            <v>4.6669999999999998</v>
          </cell>
        </row>
        <row r="100">
          <cell r="A100">
            <v>1.98</v>
          </cell>
          <cell r="B100" t="str">
            <v>HDPE clamp saddle, 50 x 1/2, PN10</v>
          </cell>
          <cell r="C100" t="str">
            <v>pc</v>
          </cell>
          <cell r="D100">
            <v>14700</v>
          </cell>
          <cell r="E100">
            <v>4.7136699999999996</v>
          </cell>
          <cell r="F100">
            <v>4.6669999999999996E-2</v>
          </cell>
          <cell r="G100">
            <v>4.6669999999999998</v>
          </cell>
        </row>
        <row r="101">
          <cell r="A101">
            <v>1.99</v>
          </cell>
          <cell r="B101" t="str">
            <v>HDPE clamp saddle, 40 x 1, PN10</v>
          </cell>
          <cell r="C101" t="str">
            <v>pc</v>
          </cell>
          <cell r="D101">
            <v>9300</v>
          </cell>
          <cell r="E101">
            <v>3.7033670000000001</v>
          </cell>
          <cell r="F101">
            <v>3.6666999999999998E-2</v>
          </cell>
          <cell r="G101">
            <v>3.6667000000000001</v>
          </cell>
        </row>
        <row r="102">
          <cell r="A102">
            <v>2</v>
          </cell>
          <cell r="B102" t="str">
            <v>HDPE clamp saddle, 40 x 3/4, PN10</v>
          </cell>
          <cell r="C102" t="str">
            <v>pc</v>
          </cell>
          <cell r="D102">
            <v>9300</v>
          </cell>
          <cell r="E102">
            <v>3.7033670000000001</v>
          </cell>
          <cell r="F102">
            <v>3.6666999999999998E-2</v>
          </cell>
          <cell r="G102">
            <v>3.6667000000000001</v>
          </cell>
        </row>
        <row r="103">
          <cell r="A103">
            <v>2.0099999999999998</v>
          </cell>
          <cell r="B103" t="str">
            <v>HDPE clamp saddle, 40 x 1/2, PN10</v>
          </cell>
          <cell r="C103" t="str">
            <v>pc</v>
          </cell>
          <cell r="D103">
            <v>9300</v>
          </cell>
          <cell r="E103">
            <v>3.7033670000000001</v>
          </cell>
          <cell r="F103">
            <v>3.6666999999999998E-2</v>
          </cell>
          <cell r="G103">
            <v>3.6667000000000001</v>
          </cell>
        </row>
        <row r="104">
          <cell r="A104">
            <v>3.02</v>
          </cell>
          <cell r="B104" t="str">
            <v>GI pipe, 4", class B</v>
          </cell>
          <cell r="C104" t="str">
            <v>rm</v>
          </cell>
          <cell r="D104">
            <v>31417</v>
          </cell>
          <cell r="E104">
            <v>21.666709999999998</v>
          </cell>
          <cell r="F104">
            <v>5.0000099999999996</v>
          </cell>
          <cell r="G104">
            <v>16.666699999999999</v>
          </cell>
        </row>
        <row r="105">
          <cell r="A105">
            <v>3.03</v>
          </cell>
          <cell r="B105" t="str">
            <v>GI pipe, 3", class B</v>
          </cell>
          <cell r="C105" t="str">
            <v>rm</v>
          </cell>
          <cell r="D105">
            <v>22000</v>
          </cell>
          <cell r="E105">
            <v>13.722799999999999</v>
          </cell>
          <cell r="F105">
            <v>3.1667999999999998</v>
          </cell>
          <cell r="G105">
            <v>10.555999999999999</v>
          </cell>
        </row>
        <row r="106">
          <cell r="A106">
            <v>3.04</v>
          </cell>
          <cell r="B106" t="str">
            <v>GI pipe, 2 1/2", class B</v>
          </cell>
          <cell r="C106" t="str">
            <v>rm</v>
          </cell>
          <cell r="D106">
            <v>18000</v>
          </cell>
          <cell r="E106">
            <v>10.8329</v>
          </cell>
          <cell r="F106">
            <v>2.4998999999999998</v>
          </cell>
          <cell r="G106">
            <v>8.3330000000000002</v>
          </cell>
        </row>
        <row r="107">
          <cell r="A107">
            <v>3.05</v>
          </cell>
          <cell r="B107" t="str">
            <v>GI pipe, 2", class B</v>
          </cell>
          <cell r="C107" t="str">
            <v>rm</v>
          </cell>
          <cell r="D107">
            <v>13000</v>
          </cell>
          <cell r="E107">
            <v>9.1</v>
          </cell>
          <cell r="F107">
            <v>2.1</v>
          </cell>
          <cell r="G107">
            <v>7</v>
          </cell>
        </row>
        <row r="108">
          <cell r="A108">
            <v>3.06</v>
          </cell>
          <cell r="B108" t="str">
            <v>GI pipe, 1 1/2", class B</v>
          </cell>
          <cell r="C108" t="str">
            <v>rm</v>
          </cell>
          <cell r="D108">
            <v>10583</v>
          </cell>
          <cell r="E108">
            <v>5.7771999999999997</v>
          </cell>
          <cell r="F108">
            <v>1.3331999999999999</v>
          </cell>
          <cell r="G108">
            <v>4.444</v>
          </cell>
        </row>
        <row r="109">
          <cell r="A109">
            <v>3.07</v>
          </cell>
          <cell r="B109" t="str">
            <v>GI pipe, 1 1/4", class B</v>
          </cell>
          <cell r="C109" t="str">
            <v>rm</v>
          </cell>
          <cell r="D109">
            <v>9280</v>
          </cell>
          <cell r="E109">
            <v>5.0556999999999999</v>
          </cell>
          <cell r="F109">
            <v>1.1666999999999998</v>
          </cell>
          <cell r="G109">
            <v>3.8889999999999998</v>
          </cell>
        </row>
        <row r="110">
          <cell r="A110">
            <v>3.08</v>
          </cell>
          <cell r="B110" t="str">
            <v>GI pipe, 1", class B</v>
          </cell>
          <cell r="C110" t="str">
            <v>rm</v>
          </cell>
          <cell r="D110">
            <v>7417</v>
          </cell>
          <cell r="E110">
            <v>3.9</v>
          </cell>
          <cell r="F110">
            <v>0.89999999999999991</v>
          </cell>
          <cell r="G110">
            <v>3</v>
          </cell>
        </row>
        <row r="111">
          <cell r="A111">
            <v>3.09</v>
          </cell>
          <cell r="B111" t="str">
            <v>GI pipe, 3/4", class B</v>
          </cell>
          <cell r="C111" t="str">
            <v>rm</v>
          </cell>
          <cell r="D111">
            <v>6833</v>
          </cell>
          <cell r="E111">
            <v>2.5285000000000002</v>
          </cell>
          <cell r="F111">
            <v>0.58350000000000002</v>
          </cell>
          <cell r="G111">
            <v>1.9450000000000001</v>
          </cell>
        </row>
        <row r="112">
          <cell r="A112">
            <v>3.1</v>
          </cell>
          <cell r="B112" t="str">
            <v>GI pipe, 1/2", class B</v>
          </cell>
          <cell r="C112" t="str">
            <v>rm</v>
          </cell>
          <cell r="D112">
            <v>4750</v>
          </cell>
          <cell r="E112">
            <v>1.95</v>
          </cell>
          <cell r="F112">
            <v>0.44999999999999996</v>
          </cell>
          <cell r="G112">
            <v>1.5</v>
          </cell>
        </row>
        <row r="113">
          <cell r="A113">
            <v>3.11</v>
          </cell>
          <cell r="B113" t="str">
            <v>GI elbow, 4", class B</v>
          </cell>
          <cell r="C113" t="str">
            <v>pc</v>
          </cell>
          <cell r="D113">
            <v>14985.49</v>
          </cell>
          <cell r="E113">
            <v>7.8871000000000002</v>
          </cell>
          <cell r="F113">
            <v>1.8201000000000001</v>
          </cell>
          <cell r="G113">
            <v>6.0670000000000002</v>
          </cell>
        </row>
        <row r="114">
          <cell r="A114">
            <v>3.12</v>
          </cell>
          <cell r="B114" t="str">
            <v>GI elbow, 3", class B</v>
          </cell>
          <cell r="C114" t="str">
            <v>pc</v>
          </cell>
          <cell r="D114">
            <v>8232.51</v>
          </cell>
          <cell r="E114">
            <v>4.3329000000000004</v>
          </cell>
          <cell r="F114">
            <v>0.99990000000000001</v>
          </cell>
          <cell r="G114">
            <v>3.3330000000000002</v>
          </cell>
        </row>
        <row r="115">
          <cell r="A115">
            <v>3.13</v>
          </cell>
          <cell r="B115" t="str">
            <v>GI elbow, 2 1/2", class B</v>
          </cell>
          <cell r="C115" t="str">
            <v>pc</v>
          </cell>
          <cell r="D115">
            <v>5434.0000000000009</v>
          </cell>
          <cell r="E115">
            <v>2.8600000000000003</v>
          </cell>
          <cell r="F115">
            <v>0.66</v>
          </cell>
          <cell r="G115">
            <v>2.2000000000000002</v>
          </cell>
        </row>
        <row r="116">
          <cell r="A116">
            <v>3.14</v>
          </cell>
          <cell r="B116" t="str">
            <v>GI elbow, 2", class B</v>
          </cell>
          <cell r="C116" t="str">
            <v>pc</v>
          </cell>
          <cell r="D116">
            <v>2551.5099999999998</v>
          </cell>
          <cell r="E116">
            <v>1.3428999999999998</v>
          </cell>
          <cell r="F116">
            <v>0.30989999999999995</v>
          </cell>
          <cell r="G116">
            <v>1.0329999999999999</v>
          </cell>
        </row>
        <row r="117">
          <cell r="A117">
            <v>3.15</v>
          </cell>
          <cell r="B117" t="str">
            <v>GI elbow, 1 1/2", class B</v>
          </cell>
          <cell r="C117" t="str">
            <v>pc</v>
          </cell>
          <cell r="D117">
            <v>1647.49</v>
          </cell>
          <cell r="E117">
            <v>0.86709999999999998</v>
          </cell>
          <cell r="F117">
            <v>0.2001</v>
          </cell>
          <cell r="G117">
            <v>0.66700000000000004</v>
          </cell>
        </row>
        <row r="118">
          <cell r="A118">
            <v>3.16</v>
          </cell>
          <cell r="B118" t="str">
            <v>GI elbow, 1 1/4", class B</v>
          </cell>
          <cell r="C118" t="str">
            <v>pc</v>
          </cell>
          <cell r="D118">
            <v>1235</v>
          </cell>
          <cell r="E118">
            <v>0.65</v>
          </cell>
          <cell r="F118">
            <v>0.15</v>
          </cell>
          <cell r="G118">
            <v>0.5</v>
          </cell>
        </row>
        <row r="119">
          <cell r="A119">
            <v>3.17</v>
          </cell>
          <cell r="B119" t="str">
            <v>GI elbow, 1", class B</v>
          </cell>
          <cell r="C119" t="str">
            <v>pc</v>
          </cell>
          <cell r="D119">
            <v>822.51</v>
          </cell>
          <cell r="E119">
            <v>0.43290000000000001</v>
          </cell>
          <cell r="F119">
            <v>9.9900000000000003E-2</v>
          </cell>
          <cell r="G119">
            <v>0.33300000000000002</v>
          </cell>
        </row>
        <row r="120">
          <cell r="A120">
            <v>3.18</v>
          </cell>
          <cell r="B120" t="str">
            <v>GI elbow, 3/4", class B</v>
          </cell>
          <cell r="C120" t="str">
            <v>pc</v>
          </cell>
          <cell r="D120">
            <v>575.51</v>
          </cell>
          <cell r="E120">
            <v>0.3029</v>
          </cell>
          <cell r="F120">
            <v>6.9900000000000004E-2</v>
          </cell>
          <cell r="G120">
            <v>0.23300000000000001</v>
          </cell>
        </row>
        <row r="121">
          <cell r="A121">
            <v>3.19</v>
          </cell>
          <cell r="B121" t="str">
            <v>GI elbow, 1/2", class B</v>
          </cell>
          <cell r="C121" t="str">
            <v>pc</v>
          </cell>
          <cell r="D121">
            <v>412.49</v>
          </cell>
          <cell r="E121">
            <v>0.21710000000000002</v>
          </cell>
          <cell r="F121">
            <v>5.0099999999999999E-2</v>
          </cell>
          <cell r="G121">
            <v>0.16700000000000001</v>
          </cell>
        </row>
        <row r="122">
          <cell r="A122">
            <v>3.2</v>
          </cell>
          <cell r="B122" t="str">
            <v>GI end cap, 4", class B</v>
          </cell>
          <cell r="C122" t="str">
            <v>pc</v>
          </cell>
          <cell r="D122">
            <v>17290</v>
          </cell>
          <cell r="E122">
            <v>9.1</v>
          </cell>
          <cell r="F122">
            <v>2.1</v>
          </cell>
          <cell r="G122">
            <v>7</v>
          </cell>
        </row>
        <row r="123">
          <cell r="A123">
            <v>3.21</v>
          </cell>
          <cell r="B123" t="str">
            <v>GI end cap, 3", class B</v>
          </cell>
          <cell r="C123" t="str">
            <v>pc</v>
          </cell>
          <cell r="D123">
            <v>10702.51</v>
          </cell>
          <cell r="E123">
            <v>5.6329000000000002</v>
          </cell>
          <cell r="F123">
            <v>1.2999000000000001</v>
          </cell>
          <cell r="G123">
            <v>4.3330000000000002</v>
          </cell>
        </row>
        <row r="124">
          <cell r="A124">
            <v>3.22</v>
          </cell>
          <cell r="B124" t="str">
            <v>GI end cap, 2 1/2", class B</v>
          </cell>
          <cell r="C124" t="str">
            <v>pc</v>
          </cell>
          <cell r="D124">
            <v>9057.489999999998</v>
          </cell>
          <cell r="E124">
            <v>4.7670999999999992</v>
          </cell>
          <cell r="F124">
            <v>1.1000999999999999</v>
          </cell>
          <cell r="G124">
            <v>3.6669999999999998</v>
          </cell>
        </row>
        <row r="125">
          <cell r="A125">
            <v>3.23</v>
          </cell>
          <cell r="B125" t="str">
            <v>GI end cap, 2", class B</v>
          </cell>
          <cell r="C125" t="str">
            <v>pc</v>
          </cell>
          <cell r="D125">
            <v>9630</v>
          </cell>
          <cell r="E125">
            <v>3.4670999999999998</v>
          </cell>
          <cell r="F125">
            <v>0.80009999999999992</v>
          </cell>
          <cell r="G125">
            <v>2.6669999999999998</v>
          </cell>
        </row>
        <row r="126">
          <cell r="A126">
            <v>3.24</v>
          </cell>
          <cell r="B126" t="str">
            <v>GI end cap, 1 1/2", class B</v>
          </cell>
          <cell r="C126" t="str">
            <v>pc</v>
          </cell>
          <cell r="D126">
            <v>8370</v>
          </cell>
          <cell r="E126">
            <v>2.1671</v>
          </cell>
          <cell r="F126">
            <v>0.50009999999999999</v>
          </cell>
          <cell r="G126">
            <v>1.667</v>
          </cell>
        </row>
        <row r="127">
          <cell r="A127">
            <v>3.25</v>
          </cell>
          <cell r="B127" t="str">
            <v>GI end cap, 1 1/4", class B</v>
          </cell>
          <cell r="C127" t="str">
            <v>pc</v>
          </cell>
          <cell r="D127">
            <v>7200</v>
          </cell>
          <cell r="E127">
            <v>1.3</v>
          </cell>
          <cell r="F127">
            <v>0.3</v>
          </cell>
          <cell r="G127">
            <v>1</v>
          </cell>
        </row>
        <row r="128">
          <cell r="A128">
            <v>3.26</v>
          </cell>
          <cell r="B128" t="str">
            <v>GI end cap, 1", class B</v>
          </cell>
          <cell r="C128" t="str">
            <v>pc</v>
          </cell>
          <cell r="D128">
            <v>6030</v>
          </cell>
          <cell r="E128">
            <v>0.86709999999999998</v>
          </cell>
          <cell r="F128">
            <v>0.2001</v>
          </cell>
          <cell r="G128">
            <v>0.66700000000000004</v>
          </cell>
        </row>
        <row r="129">
          <cell r="A129">
            <v>3.27</v>
          </cell>
          <cell r="B129" t="str">
            <v>GI end cap, 3/4", class B</v>
          </cell>
          <cell r="C129" t="str">
            <v>pc</v>
          </cell>
          <cell r="D129">
            <v>4770</v>
          </cell>
          <cell r="E129">
            <v>0.69290000000000007</v>
          </cell>
          <cell r="F129">
            <v>0.15990000000000001</v>
          </cell>
          <cell r="G129">
            <v>0.53300000000000003</v>
          </cell>
        </row>
        <row r="130">
          <cell r="A130">
            <v>3.28</v>
          </cell>
          <cell r="B130" t="str">
            <v>GI end cap, 1/2", class B</v>
          </cell>
          <cell r="C130" t="str">
            <v>pc</v>
          </cell>
          <cell r="D130">
            <v>3600</v>
          </cell>
          <cell r="E130">
            <v>0.52</v>
          </cell>
          <cell r="F130">
            <v>0.12</v>
          </cell>
          <cell r="G130">
            <v>0.4</v>
          </cell>
        </row>
        <row r="131">
          <cell r="A131">
            <v>3.29</v>
          </cell>
          <cell r="B131" t="str">
            <v>GI nipple, 4", class B</v>
          </cell>
          <cell r="C131" t="str">
            <v>pc</v>
          </cell>
          <cell r="D131">
            <v>9754.2199999999993</v>
          </cell>
          <cell r="E131">
            <v>5.1337999999999999</v>
          </cell>
          <cell r="F131">
            <v>1.4668000000000001</v>
          </cell>
          <cell r="G131">
            <v>3.6669999999999998</v>
          </cell>
        </row>
        <row r="132">
          <cell r="A132">
            <v>3.3</v>
          </cell>
          <cell r="B132" t="str">
            <v>GI nipple, 3", class B</v>
          </cell>
          <cell r="C132" t="str">
            <v>pc</v>
          </cell>
          <cell r="D132">
            <v>5320</v>
          </cell>
          <cell r="E132">
            <v>2.8</v>
          </cell>
          <cell r="F132">
            <v>0.8</v>
          </cell>
          <cell r="G132">
            <v>2</v>
          </cell>
        </row>
        <row r="133">
          <cell r="A133">
            <v>3.31</v>
          </cell>
          <cell r="B133" t="str">
            <v>GI nipple, 2 1/2", class B</v>
          </cell>
          <cell r="C133" t="str">
            <v>pc</v>
          </cell>
          <cell r="D133">
            <v>3724</v>
          </cell>
          <cell r="E133">
            <v>1.96</v>
          </cell>
          <cell r="F133">
            <v>0.55999999999999994</v>
          </cell>
          <cell r="G133">
            <v>1.4</v>
          </cell>
        </row>
        <row r="134">
          <cell r="A134">
            <v>3.32</v>
          </cell>
          <cell r="B134" t="str">
            <v>GI nipple, 2", class B</v>
          </cell>
          <cell r="C134" t="str">
            <v>pc</v>
          </cell>
          <cell r="D134">
            <v>1949.78</v>
          </cell>
          <cell r="E134">
            <v>1.0262</v>
          </cell>
          <cell r="F134">
            <v>0.29320000000000002</v>
          </cell>
          <cell r="G134">
            <v>0.73299999999999998</v>
          </cell>
        </row>
        <row r="135">
          <cell r="A135">
            <v>3.33</v>
          </cell>
          <cell r="B135" t="str">
            <v>GI nipple, 1 1/2", class B</v>
          </cell>
          <cell r="C135" t="str">
            <v>pc</v>
          </cell>
          <cell r="D135">
            <v>1417.7800000000002</v>
          </cell>
          <cell r="E135">
            <v>0.74620000000000009</v>
          </cell>
          <cell r="F135">
            <v>0.21320000000000003</v>
          </cell>
          <cell r="G135">
            <v>0.53300000000000003</v>
          </cell>
        </row>
        <row r="136">
          <cell r="A136">
            <v>3.34</v>
          </cell>
          <cell r="B136" t="str">
            <v>GI nipple, 1 1/4", class B</v>
          </cell>
          <cell r="C136" t="str">
            <v>pc</v>
          </cell>
          <cell r="D136">
            <v>1064</v>
          </cell>
          <cell r="E136">
            <v>0.56000000000000005</v>
          </cell>
          <cell r="F136">
            <v>0.16000000000000003</v>
          </cell>
          <cell r="G136">
            <v>0.4</v>
          </cell>
        </row>
        <row r="137">
          <cell r="A137">
            <v>3.35</v>
          </cell>
          <cell r="B137" t="str">
            <v>GI nipple, 1", class B</v>
          </cell>
          <cell r="C137" t="str">
            <v>pc</v>
          </cell>
          <cell r="D137">
            <v>2430</v>
          </cell>
          <cell r="E137">
            <v>0.37380000000000002</v>
          </cell>
          <cell r="F137">
            <v>0.10680000000000001</v>
          </cell>
          <cell r="G137">
            <v>0.26700000000000002</v>
          </cell>
        </row>
        <row r="138">
          <cell r="A138">
            <v>3.36</v>
          </cell>
          <cell r="B138" t="str">
            <v>GI nipple, 3/4", class B</v>
          </cell>
          <cell r="C138" t="str">
            <v>pc</v>
          </cell>
          <cell r="D138">
            <v>1800</v>
          </cell>
          <cell r="E138">
            <v>0.28000000000000003</v>
          </cell>
          <cell r="F138">
            <v>8.0000000000000016E-2</v>
          </cell>
          <cell r="G138">
            <v>0.2</v>
          </cell>
        </row>
        <row r="139">
          <cell r="A139">
            <v>3.37</v>
          </cell>
          <cell r="B139" t="str">
            <v>GI nipple, 1/2", class B</v>
          </cell>
          <cell r="C139" t="str">
            <v>pc</v>
          </cell>
          <cell r="D139">
            <v>1170</v>
          </cell>
          <cell r="E139">
            <v>0.23380000000000001</v>
          </cell>
          <cell r="F139">
            <v>6.6800000000000012E-2</v>
          </cell>
          <cell r="G139">
            <v>0.16700000000000001</v>
          </cell>
        </row>
        <row r="140">
          <cell r="A140">
            <v>3.38</v>
          </cell>
          <cell r="B140" t="str">
            <v>GI reducer, 4" x 3", class B</v>
          </cell>
          <cell r="C140" t="str">
            <v>pc</v>
          </cell>
          <cell r="D140">
            <v>9754.2199999999993</v>
          </cell>
          <cell r="E140">
            <v>5.1337999999999999</v>
          </cell>
          <cell r="F140">
            <v>1.4668000000000001</v>
          </cell>
          <cell r="G140">
            <v>3.6669999999999998</v>
          </cell>
        </row>
        <row r="141">
          <cell r="A141">
            <v>3.39</v>
          </cell>
          <cell r="B141" t="str">
            <v>GI reducer, 3" x 2", class B</v>
          </cell>
          <cell r="C141" t="str">
            <v>pc</v>
          </cell>
          <cell r="D141">
            <v>5320</v>
          </cell>
          <cell r="E141">
            <v>2.8</v>
          </cell>
          <cell r="F141">
            <v>0.8</v>
          </cell>
          <cell r="G141">
            <v>2</v>
          </cell>
        </row>
        <row r="142">
          <cell r="A142">
            <v>3.4</v>
          </cell>
          <cell r="B142" t="str">
            <v>GI reducer, 2 1/2" x 1", class B</v>
          </cell>
          <cell r="C142" t="str">
            <v>pc</v>
          </cell>
          <cell r="D142">
            <v>3546.578</v>
          </cell>
          <cell r="E142">
            <v>1.8666199999999999</v>
          </cell>
          <cell r="F142">
            <v>0.53332000000000002</v>
          </cell>
          <cell r="G142">
            <v>1.3332999999999999</v>
          </cell>
        </row>
        <row r="143">
          <cell r="A143">
            <v>3.41</v>
          </cell>
          <cell r="B143" t="str">
            <v>GI reducer, 2" x 1 1/2", class B</v>
          </cell>
          <cell r="C143" t="str">
            <v>pc</v>
          </cell>
          <cell r="D143">
            <v>2128</v>
          </cell>
          <cell r="E143">
            <v>1.1200000000000001</v>
          </cell>
          <cell r="F143">
            <v>0.32000000000000006</v>
          </cell>
          <cell r="G143">
            <v>0.8</v>
          </cell>
        </row>
        <row r="144">
          <cell r="A144">
            <v>3.42</v>
          </cell>
          <cell r="B144" t="str">
            <v>GI reducer, 2" x 1", class B</v>
          </cell>
          <cell r="C144" t="str">
            <v>pc</v>
          </cell>
          <cell r="D144">
            <v>2128</v>
          </cell>
          <cell r="E144">
            <v>1.1200000000000001</v>
          </cell>
          <cell r="F144">
            <v>0.32000000000000006</v>
          </cell>
          <cell r="G144">
            <v>0.8</v>
          </cell>
        </row>
        <row r="145">
          <cell r="A145">
            <v>3.43</v>
          </cell>
          <cell r="B145" t="str">
            <v>GI reducer, 1 1/2" x 1 1/4", class B</v>
          </cell>
          <cell r="C145" t="str">
            <v>pc</v>
          </cell>
          <cell r="D145">
            <v>1774.2200000000003</v>
          </cell>
          <cell r="E145">
            <v>0.93380000000000007</v>
          </cell>
          <cell r="F145">
            <v>0.26680000000000004</v>
          </cell>
          <cell r="G145">
            <v>0.66700000000000004</v>
          </cell>
        </row>
        <row r="146">
          <cell r="A146">
            <v>3.4350000000000001</v>
          </cell>
          <cell r="B146" t="str">
            <v>GI reducer, 1 1/2" x 1", class B</v>
          </cell>
          <cell r="C146" t="str">
            <v>pc</v>
          </cell>
          <cell r="D146">
            <v>1774.2200000000003</v>
          </cell>
          <cell r="E146">
            <v>0.93380000000000007</v>
          </cell>
          <cell r="F146">
            <v>0.26680000000000004</v>
          </cell>
          <cell r="G146">
            <v>0.66700000000000004</v>
          </cell>
        </row>
        <row r="147">
          <cell r="A147">
            <v>3.44</v>
          </cell>
          <cell r="B147" t="str">
            <v>GI reducer, 1 1/2" x 3/4", class B</v>
          </cell>
          <cell r="C147" t="str">
            <v>pc</v>
          </cell>
          <cell r="D147">
            <v>1774.2200000000003</v>
          </cell>
          <cell r="E147">
            <v>0.93380000000000007</v>
          </cell>
          <cell r="F147">
            <v>0.26680000000000004</v>
          </cell>
          <cell r="G147">
            <v>0.66700000000000004</v>
          </cell>
        </row>
        <row r="148">
          <cell r="A148">
            <v>3.45</v>
          </cell>
          <cell r="B148" t="str">
            <v>GI reducer, 1 1/2" x 1/2", class B</v>
          </cell>
          <cell r="C148" t="str">
            <v>pc</v>
          </cell>
          <cell r="D148">
            <v>1774.2200000000003</v>
          </cell>
          <cell r="E148">
            <v>0.93380000000000007</v>
          </cell>
          <cell r="F148">
            <v>0.26680000000000004</v>
          </cell>
          <cell r="G148">
            <v>0.66700000000000004</v>
          </cell>
        </row>
        <row r="149">
          <cell r="A149">
            <v>3.46</v>
          </cell>
          <cell r="B149" t="str">
            <v>GI reducer, 1 1/4" x 1", class B</v>
          </cell>
          <cell r="C149" t="str">
            <v>pc</v>
          </cell>
          <cell r="D149">
            <v>1418.5780000000002</v>
          </cell>
          <cell r="E149">
            <v>0.74662000000000006</v>
          </cell>
          <cell r="F149">
            <v>0.21332000000000001</v>
          </cell>
          <cell r="G149">
            <v>0.5333</v>
          </cell>
        </row>
        <row r="150">
          <cell r="A150">
            <v>3.47</v>
          </cell>
          <cell r="B150" t="str">
            <v>GI reducer, 1 1/4" x 1/2", class B</v>
          </cell>
          <cell r="C150" t="str">
            <v>pc</v>
          </cell>
          <cell r="D150">
            <v>1418.5780000000002</v>
          </cell>
          <cell r="E150">
            <v>0.74662000000000006</v>
          </cell>
          <cell r="F150">
            <v>0.21332000000000001</v>
          </cell>
          <cell r="G150">
            <v>0.5333</v>
          </cell>
        </row>
        <row r="151">
          <cell r="A151">
            <v>3.48</v>
          </cell>
          <cell r="B151" t="str">
            <v>GI reducer, 1" x 3/4", class B</v>
          </cell>
          <cell r="C151" t="str">
            <v>pc</v>
          </cell>
          <cell r="D151">
            <v>885.78000000000009</v>
          </cell>
          <cell r="E151">
            <v>0.46620000000000006</v>
          </cell>
          <cell r="F151">
            <v>0.13320000000000001</v>
          </cell>
          <cell r="G151">
            <v>0.33300000000000002</v>
          </cell>
        </row>
        <row r="152">
          <cell r="A152">
            <v>3.49</v>
          </cell>
          <cell r="B152" t="str">
            <v>GI reducer, 1" x 1/2", class B</v>
          </cell>
          <cell r="C152" t="str">
            <v>pc</v>
          </cell>
          <cell r="D152">
            <v>885.78000000000009</v>
          </cell>
          <cell r="E152">
            <v>0.46620000000000006</v>
          </cell>
          <cell r="F152">
            <v>0.13320000000000001</v>
          </cell>
          <cell r="G152">
            <v>0.33300000000000002</v>
          </cell>
        </row>
        <row r="153">
          <cell r="A153">
            <v>3.5</v>
          </cell>
          <cell r="B153" t="str">
            <v>GI reducer, 3/4" x 1/2", class B</v>
          </cell>
          <cell r="C153" t="str">
            <v>pc</v>
          </cell>
          <cell r="D153">
            <v>710.22</v>
          </cell>
          <cell r="E153">
            <v>0.37380000000000002</v>
          </cell>
          <cell r="F153">
            <v>0.10680000000000001</v>
          </cell>
          <cell r="G153">
            <v>0.26700000000000002</v>
          </cell>
        </row>
        <row r="154">
          <cell r="A154">
            <v>3.51</v>
          </cell>
          <cell r="B154" t="str">
            <v>GI socket, 4", class B</v>
          </cell>
          <cell r="C154" t="str">
            <v>pc</v>
          </cell>
          <cell r="D154">
            <v>11881.422000000002</v>
          </cell>
          <cell r="E154">
            <v>6.2533800000000008</v>
          </cell>
          <cell r="F154">
            <v>1.7866800000000003</v>
          </cell>
          <cell r="G154">
            <v>4.4667000000000003</v>
          </cell>
        </row>
        <row r="155">
          <cell r="A155">
            <v>3.52</v>
          </cell>
          <cell r="B155" t="str">
            <v>GI socket, 3", class B</v>
          </cell>
          <cell r="C155" t="str">
            <v>pc</v>
          </cell>
          <cell r="D155">
            <v>7094.2199999999993</v>
          </cell>
          <cell r="E155">
            <v>3.7337999999999996</v>
          </cell>
          <cell r="F155">
            <v>1.0668</v>
          </cell>
          <cell r="G155">
            <v>2.6669999999999998</v>
          </cell>
        </row>
        <row r="156">
          <cell r="A156">
            <v>3.53</v>
          </cell>
          <cell r="B156" t="str">
            <v>GI socket, 2 1/2", class B</v>
          </cell>
          <cell r="C156" t="str">
            <v>pc</v>
          </cell>
          <cell r="D156">
            <v>4966.22</v>
          </cell>
          <cell r="E156">
            <v>2.6137999999999999</v>
          </cell>
          <cell r="F156">
            <v>0.74680000000000002</v>
          </cell>
          <cell r="G156">
            <v>1.867</v>
          </cell>
        </row>
        <row r="157">
          <cell r="A157">
            <v>3.54</v>
          </cell>
          <cell r="B157" t="str">
            <v>GI socket, 2", class B</v>
          </cell>
          <cell r="C157" t="str">
            <v>pc</v>
          </cell>
          <cell r="D157">
            <v>2660</v>
          </cell>
          <cell r="E157">
            <v>1.4</v>
          </cell>
          <cell r="F157">
            <v>0.4</v>
          </cell>
          <cell r="G157">
            <v>1</v>
          </cell>
        </row>
        <row r="158">
          <cell r="A158">
            <v>3.55</v>
          </cell>
          <cell r="B158" t="str">
            <v>GI socket, 1 1/2", class B</v>
          </cell>
          <cell r="C158" t="str">
            <v>pc</v>
          </cell>
          <cell r="D158">
            <v>1596</v>
          </cell>
          <cell r="E158">
            <v>0.84</v>
          </cell>
          <cell r="F158">
            <v>0.24</v>
          </cell>
          <cell r="G158">
            <v>0.6</v>
          </cell>
        </row>
        <row r="159">
          <cell r="A159">
            <v>3.56</v>
          </cell>
          <cell r="B159" t="str">
            <v>GI socket, 1 1/4", class B</v>
          </cell>
          <cell r="C159" t="str">
            <v>pc</v>
          </cell>
          <cell r="D159">
            <v>1418.5780000000002</v>
          </cell>
          <cell r="E159">
            <v>0.74662000000000006</v>
          </cell>
          <cell r="F159">
            <v>0.21332000000000001</v>
          </cell>
          <cell r="G159">
            <v>0.5333</v>
          </cell>
        </row>
        <row r="160">
          <cell r="A160">
            <v>3.57</v>
          </cell>
          <cell r="B160" t="str">
            <v>GI socket, 1", class B</v>
          </cell>
          <cell r="C160" t="str">
            <v>pc</v>
          </cell>
          <cell r="D160">
            <v>885.78000000000009</v>
          </cell>
          <cell r="E160">
            <v>0.46620000000000006</v>
          </cell>
          <cell r="F160">
            <v>0.13320000000000001</v>
          </cell>
          <cell r="G160">
            <v>0.33300000000000002</v>
          </cell>
        </row>
        <row r="161">
          <cell r="A161">
            <v>3.58</v>
          </cell>
          <cell r="B161" t="str">
            <v>GI socket, 3/4", class B</v>
          </cell>
          <cell r="C161" t="str">
            <v>pc</v>
          </cell>
          <cell r="D161">
            <v>532</v>
          </cell>
          <cell r="E161">
            <v>0.28000000000000003</v>
          </cell>
          <cell r="F161">
            <v>8.0000000000000016E-2</v>
          </cell>
          <cell r="G161">
            <v>0.2</v>
          </cell>
        </row>
        <row r="162">
          <cell r="A162">
            <v>3.59</v>
          </cell>
          <cell r="B162" t="str">
            <v>GI socket, 1/2", class B</v>
          </cell>
          <cell r="C162" t="str">
            <v>pc</v>
          </cell>
          <cell r="D162">
            <v>354.57800000000003</v>
          </cell>
          <cell r="E162">
            <v>0.18662000000000001</v>
          </cell>
          <cell r="F162">
            <v>5.3320000000000006E-2</v>
          </cell>
          <cell r="G162">
            <v>0.1333</v>
          </cell>
        </row>
        <row r="163">
          <cell r="A163">
            <v>3.6</v>
          </cell>
          <cell r="B163" t="str">
            <v>GI equal tee, 4", class B</v>
          </cell>
          <cell r="C163" t="str">
            <v>pc</v>
          </cell>
          <cell r="D163">
            <v>11881.422000000002</v>
          </cell>
          <cell r="E163">
            <v>6.2533800000000008</v>
          </cell>
          <cell r="F163">
            <v>1.7866800000000003</v>
          </cell>
          <cell r="G163">
            <v>4.4667000000000003</v>
          </cell>
        </row>
        <row r="164">
          <cell r="A164">
            <v>3.61</v>
          </cell>
          <cell r="B164" t="str">
            <v>GI equal tee, 3", class B</v>
          </cell>
          <cell r="C164" t="str">
            <v>pc</v>
          </cell>
          <cell r="D164">
            <v>7094.2199999999993</v>
          </cell>
          <cell r="E164">
            <v>3.7337999999999996</v>
          </cell>
          <cell r="F164">
            <v>1.0668</v>
          </cell>
          <cell r="G164">
            <v>2.6669999999999998</v>
          </cell>
        </row>
        <row r="165">
          <cell r="A165">
            <v>3.62</v>
          </cell>
          <cell r="B165" t="str">
            <v>GI equal tee, 2 1/2", class B</v>
          </cell>
          <cell r="C165" t="str">
            <v>pc</v>
          </cell>
          <cell r="D165">
            <v>4966.22</v>
          </cell>
          <cell r="E165">
            <v>2.6137999999999999</v>
          </cell>
          <cell r="F165">
            <v>0.74680000000000002</v>
          </cell>
          <cell r="G165">
            <v>1.867</v>
          </cell>
        </row>
        <row r="166">
          <cell r="A166">
            <v>3.63</v>
          </cell>
          <cell r="B166" t="str">
            <v>GI equal tee, 2", class B</v>
          </cell>
          <cell r="C166" t="str">
            <v>pc</v>
          </cell>
          <cell r="D166">
            <v>2660</v>
          </cell>
          <cell r="E166">
            <v>1.4</v>
          </cell>
          <cell r="F166">
            <v>0.4</v>
          </cell>
          <cell r="G166">
            <v>1</v>
          </cell>
        </row>
        <row r="167">
          <cell r="A167">
            <v>3.64</v>
          </cell>
          <cell r="B167" t="str">
            <v>GI equal tee, 1 1/2", class B</v>
          </cell>
          <cell r="C167" t="str">
            <v>pc</v>
          </cell>
          <cell r="D167">
            <v>1596</v>
          </cell>
          <cell r="E167">
            <v>0.84</v>
          </cell>
          <cell r="F167">
            <v>0.24</v>
          </cell>
          <cell r="G167">
            <v>0.6</v>
          </cell>
        </row>
        <row r="168">
          <cell r="A168">
            <v>3.65</v>
          </cell>
          <cell r="B168" t="str">
            <v>GI equal tee, 1 1/4", class B</v>
          </cell>
          <cell r="C168" t="str">
            <v>pc</v>
          </cell>
          <cell r="D168">
            <v>1418.5780000000002</v>
          </cell>
          <cell r="E168">
            <v>0.74662000000000006</v>
          </cell>
          <cell r="F168">
            <v>0.21332000000000001</v>
          </cell>
          <cell r="G168">
            <v>0.5333</v>
          </cell>
        </row>
        <row r="169">
          <cell r="A169">
            <v>3.66</v>
          </cell>
          <cell r="B169" t="str">
            <v>GI equal tee, 1", class B</v>
          </cell>
          <cell r="C169" t="str">
            <v>pc</v>
          </cell>
          <cell r="D169">
            <v>885.78000000000009</v>
          </cell>
          <cell r="E169">
            <v>0.46620000000000006</v>
          </cell>
          <cell r="F169">
            <v>0.13320000000000001</v>
          </cell>
          <cell r="G169">
            <v>0.33300000000000002</v>
          </cell>
        </row>
        <row r="170">
          <cell r="A170">
            <v>3.67</v>
          </cell>
          <cell r="B170" t="str">
            <v>GI equal teet, 3/4", class B</v>
          </cell>
          <cell r="C170" t="str">
            <v>pc</v>
          </cell>
          <cell r="D170">
            <v>532</v>
          </cell>
          <cell r="E170">
            <v>0.28000000000000003</v>
          </cell>
          <cell r="F170">
            <v>8.0000000000000016E-2</v>
          </cell>
          <cell r="G170">
            <v>0.2</v>
          </cell>
        </row>
        <row r="171">
          <cell r="A171">
            <v>3.68</v>
          </cell>
          <cell r="B171" t="str">
            <v>GI equal tee, 1/2", class B</v>
          </cell>
          <cell r="C171" t="str">
            <v>pc</v>
          </cell>
          <cell r="D171">
            <v>354.57800000000003</v>
          </cell>
          <cell r="E171">
            <v>0.18662000000000001</v>
          </cell>
          <cell r="F171">
            <v>5.3320000000000006E-2</v>
          </cell>
          <cell r="G171">
            <v>0.1333</v>
          </cell>
        </row>
        <row r="172">
          <cell r="A172">
            <v>3.69</v>
          </cell>
          <cell r="B172" t="str">
            <v>GI unequal tee, 4 x 4 x 1/2", class B</v>
          </cell>
          <cell r="C172" t="str">
            <v>pc</v>
          </cell>
          <cell r="D172">
            <v>32273.78</v>
          </cell>
          <cell r="E172">
            <v>16.9862</v>
          </cell>
          <cell r="F172">
            <v>4.8532000000000002</v>
          </cell>
          <cell r="G172">
            <v>12.132999999999999</v>
          </cell>
        </row>
        <row r="173">
          <cell r="A173">
            <v>3.7</v>
          </cell>
          <cell r="B173" t="str">
            <v>GI unequal tee, 4 x 4 x 3/4", class B</v>
          </cell>
          <cell r="C173" t="str">
            <v>pc</v>
          </cell>
          <cell r="D173">
            <v>32273.78</v>
          </cell>
          <cell r="E173">
            <v>16.9862</v>
          </cell>
          <cell r="F173">
            <v>4.8532000000000002</v>
          </cell>
          <cell r="G173">
            <v>12.132999999999999</v>
          </cell>
        </row>
        <row r="174">
          <cell r="A174">
            <v>3.71</v>
          </cell>
          <cell r="B174" t="str">
            <v>GI unequal tee, 3 x 3 x 3/4", class B</v>
          </cell>
          <cell r="C174" t="str">
            <v>pc</v>
          </cell>
          <cell r="D174">
            <v>16845.780000000002</v>
          </cell>
          <cell r="E174">
            <v>8.866200000000001</v>
          </cell>
          <cell r="F174">
            <v>2.5332000000000003</v>
          </cell>
          <cell r="G174">
            <v>6.3330000000000002</v>
          </cell>
        </row>
        <row r="175">
          <cell r="A175">
            <v>3.72</v>
          </cell>
          <cell r="B175" t="str">
            <v>GI unequal tee, 3 x 3 x 1/2", class B</v>
          </cell>
          <cell r="C175" t="str">
            <v>pc</v>
          </cell>
          <cell r="D175">
            <v>16845.780000000002</v>
          </cell>
          <cell r="E175">
            <v>8.866200000000001</v>
          </cell>
          <cell r="F175">
            <v>2.5332000000000003</v>
          </cell>
          <cell r="G175">
            <v>6.3330000000000002</v>
          </cell>
        </row>
        <row r="176">
          <cell r="A176">
            <v>3.73</v>
          </cell>
          <cell r="B176" t="str">
            <v>GI unequal tee, 2 x 2 x 3/4", class B</v>
          </cell>
          <cell r="C176" t="str">
            <v>pc</v>
          </cell>
          <cell r="D176">
            <v>6384</v>
          </cell>
          <cell r="E176">
            <v>3.36</v>
          </cell>
          <cell r="F176">
            <v>0.96</v>
          </cell>
          <cell r="G176">
            <v>2.4</v>
          </cell>
        </row>
        <row r="177">
          <cell r="A177">
            <v>3.74</v>
          </cell>
          <cell r="B177" t="str">
            <v>GI unequal tee, 2 x 2 x 1/2", class B</v>
          </cell>
          <cell r="C177" t="str">
            <v>pc</v>
          </cell>
          <cell r="D177">
            <v>6384</v>
          </cell>
          <cell r="E177">
            <v>3.36</v>
          </cell>
          <cell r="F177">
            <v>0.96</v>
          </cell>
          <cell r="G177">
            <v>2.4</v>
          </cell>
        </row>
        <row r="178">
          <cell r="A178">
            <v>3.75</v>
          </cell>
          <cell r="B178" t="str">
            <v>GI unequal tee, 1 1/2 x 1 1/2 x 3/4", class B</v>
          </cell>
          <cell r="C178" t="str">
            <v>pc</v>
          </cell>
          <cell r="D178">
            <v>3902.2200000000007</v>
          </cell>
          <cell r="E178">
            <v>2.0538000000000003</v>
          </cell>
          <cell r="F178">
            <v>0.5868000000000001</v>
          </cell>
          <cell r="G178">
            <v>1.4670000000000001</v>
          </cell>
        </row>
        <row r="179">
          <cell r="A179">
            <v>3.76</v>
          </cell>
          <cell r="B179" t="str">
            <v>GI unequal tee, 1 1/2 x 1 1/2 x 1/2", class B</v>
          </cell>
          <cell r="C179" t="str">
            <v>pc</v>
          </cell>
          <cell r="D179">
            <v>3902.2200000000007</v>
          </cell>
          <cell r="E179">
            <v>2.0538000000000003</v>
          </cell>
          <cell r="F179">
            <v>0.5868000000000001</v>
          </cell>
          <cell r="G179">
            <v>1.4670000000000001</v>
          </cell>
        </row>
        <row r="180">
          <cell r="A180">
            <v>3.77</v>
          </cell>
          <cell r="B180" t="str">
            <v>GI unequal tee, 1 x 1 x 3/4", class B</v>
          </cell>
          <cell r="C180" t="str">
            <v>pc</v>
          </cell>
          <cell r="D180">
            <v>2128</v>
          </cell>
          <cell r="E180">
            <v>1.1200000000000001</v>
          </cell>
          <cell r="F180">
            <v>0.32000000000000006</v>
          </cell>
          <cell r="G180">
            <v>0.8</v>
          </cell>
        </row>
        <row r="181">
          <cell r="A181">
            <v>3.78</v>
          </cell>
          <cell r="B181" t="str">
            <v>GI unequal tee, 1 x 1 x 1/2", class B</v>
          </cell>
          <cell r="C181" t="str">
            <v>pc</v>
          </cell>
          <cell r="D181">
            <v>2128</v>
          </cell>
          <cell r="E181">
            <v>1.1200000000000001</v>
          </cell>
          <cell r="F181">
            <v>0.32000000000000006</v>
          </cell>
          <cell r="G181">
            <v>0.8</v>
          </cell>
        </row>
        <row r="182">
          <cell r="A182">
            <v>3.79</v>
          </cell>
          <cell r="B182" t="str">
            <v>GI unequal tee, 3/4 x 3/4 x 1/2", class B</v>
          </cell>
          <cell r="C182" t="str">
            <v>pc</v>
          </cell>
          <cell r="D182">
            <v>1417.7800000000002</v>
          </cell>
          <cell r="E182">
            <v>0.74620000000000009</v>
          </cell>
          <cell r="F182">
            <v>0.21320000000000003</v>
          </cell>
          <cell r="G182">
            <v>0.53300000000000003</v>
          </cell>
        </row>
        <row r="183">
          <cell r="A183">
            <v>3.8</v>
          </cell>
          <cell r="B183" t="str">
            <v>GI union, 4", class B</v>
          </cell>
          <cell r="C183" t="str">
            <v>pc</v>
          </cell>
          <cell r="D183">
            <v>11881.422000000002</v>
          </cell>
          <cell r="E183">
            <v>6.2533800000000008</v>
          </cell>
          <cell r="F183">
            <v>1.7866800000000003</v>
          </cell>
          <cell r="G183">
            <v>4.4667000000000003</v>
          </cell>
        </row>
        <row r="184">
          <cell r="A184">
            <v>3.81</v>
          </cell>
          <cell r="B184" t="str">
            <v>GI union, 3", class B</v>
          </cell>
          <cell r="C184" t="str">
            <v>pc</v>
          </cell>
          <cell r="D184">
            <v>7094.2199999999993</v>
          </cell>
          <cell r="E184">
            <v>3.7337999999999996</v>
          </cell>
          <cell r="F184">
            <v>1.0668</v>
          </cell>
          <cell r="G184">
            <v>2.6669999999999998</v>
          </cell>
        </row>
        <row r="185">
          <cell r="A185">
            <v>3.82</v>
          </cell>
          <cell r="B185" t="str">
            <v>GI union, 2 1/2", class B</v>
          </cell>
          <cell r="C185" t="str">
            <v>pc</v>
          </cell>
          <cell r="D185">
            <v>4966.22</v>
          </cell>
          <cell r="E185">
            <v>2.6137999999999999</v>
          </cell>
          <cell r="F185">
            <v>0.74680000000000002</v>
          </cell>
          <cell r="G185">
            <v>1.867</v>
          </cell>
        </row>
        <row r="186">
          <cell r="A186">
            <v>3.83</v>
          </cell>
          <cell r="B186" t="str">
            <v>GI union, 2", class B</v>
          </cell>
          <cell r="C186" t="str">
            <v>pc</v>
          </cell>
          <cell r="D186">
            <v>2660</v>
          </cell>
          <cell r="E186">
            <v>1.4</v>
          </cell>
          <cell r="F186">
            <v>0.4</v>
          </cell>
          <cell r="G186">
            <v>1</v>
          </cell>
        </row>
        <row r="187">
          <cell r="A187">
            <v>3.84</v>
          </cell>
          <cell r="B187" t="str">
            <v>GI union, 1 1/2", class B</v>
          </cell>
          <cell r="C187" t="str">
            <v>pc</v>
          </cell>
          <cell r="D187">
            <v>1596</v>
          </cell>
          <cell r="E187">
            <v>0.84</v>
          </cell>
          <cell r="F187">
            <v>0.24</v>
          </cell>
          <cell r="G187">
            <v>0.6</v>
          </cell>
        </row>
        <row r="188">
          <cell r="A188">
            <v>3.85</v>
          </cell>
          <cell r="B188" t="str">
            <v>GI union, 1 1/4", class B</v>
          </cell>
          <cell r="C188" t="str">
            <v>pc</v>
          </cell>
          <cell r="D188">
            <v>1418.5780000000002</v>
          </cell>
          <cell r="E188">
            <v>0.74662000000000006</v>
          </cell>
          <cell r="F188">
            <v>0.21332000000000001</v>
          </cell>
          <cell r="G188">
            <v>0.5333</v>
          </cell>
        </row>
        <row r="189">
          <cell r="A189">
            <v>3.86</v>
          </cell>
          <cell r="B189" t="str">
            <v>GI union, 1", class B</v>
          </cell>
          <cell r="C189" t="str">
            <v>pc</v>
          </cell>
          <cell r="D189">
            <v>885.78000000000009</v>
          </cell>
          <cell r="E189">
            <v>0.46620000000000006</v>
          </cell>
          <cell r="F189">
            <v>0.13320000000000001</v>
          </cell>
          <cell r="G189">
            <v>0.33300000000000002</v>
          </cell>
        </row>
        <row r="190">
          <cell r="A190">
            <v>3.87</v>
          </cell>
          <cell r="B190" t="str">
            <v>GI union, 3/4", class B</v>
          </cell>
          <cell r="C190" t="str">
            <v>pc</v>
          </cell>
          <cell r="D190">
            <v>532</v>
          </cell>
          <cell r="E190">
            <v>0.28000000000000003</v>
          </cell>
          <cell r="F190">
            <v>8.0000000000000016E-2</v>
          </cell>
          <cell r="G190">
            <v>0.2</v>
          </cell>
        </row>
        <row r="191">
          <cell r="A191">
            <v>3.88</v>
          </cell>
          <cell r="B191" t="str">
            <v>GI union, 1/2", class B</v>
          </cell>
          <cell r="C191" t="str">
            <v>pc</v>
          </cell>
          <cell r="D191">
            <v>354.57800000000003</v>
          </cell>
          <cell r="E191">
            <v>0.18662000000000001</v>
          </cell>
          <cell r="F191">
            <v>5.3320000000000006E-2</v>
          </cell>
          <cell r="G191">
            <v>0.1333</v>
          </cell>
        </row>
        <row r="192">
          <cell r="A192">
            <v>4.0599999999999996</v>
          </cell>
          <cell r="B192" t="str">
            <v>Brass taps, 3/4", Pegler</v>
          </cell>
          <cell r="C192" t="str">
            <v>pc</v>
          </cell>
          <cell r="D192">
            <v>29260</v>
          </cell>
          <cell r="E192">
            <v>15.4</v>
          </cell>
          <cell r="F192">
            <v>4.4000000000000004</v>
          </cell>
          <cell r="G192">
            <v>11</v>
          </cell>
        </row>
        <row r="193">
          <cell r="A193">
            <v>4.07</v>
          </cell>
          <cell r="B193" t="str">
            <v>Brass taps, 1/2", Pegler</v>
          </cell>
          <cell r="C193" t="str">
            <v>pc</v>
          </cell>
          <cell r="D193">
            <v>19505.780000000002</v>
          </cell>
          <cell r="E193">
            <v>10.266200000000001</v>
          </cell>
          <cell r="F193">
            <v>2.9332000000000003</v>
          </cell>
          <cell r="G193">
            <v>7.3330000000000002</v>
          </cell>
        </row>
        <row r="194">
          <cell r="A194">
            <v>4.16</v>
          </cell>
          <cell r="B194" t="str">
            <v>Gate valve, 4", (England)</v>
          </cell>
          <cell r="C194" t="str">
            <v>pc</v>
          </cell>
          <cell r="D194">
            <v>446880</v>
          </cell>
          <cell r="E194">
            <v>235.2</v>
          </cell>
          <cell r="F194">
            <v>67.2</v>
          </cell>
          <cell r="G194">
            <v>168</v>
          </cell>
        </row>
        <row r="195">
          <cell r="A195">
            <v>4.17</v>
          </cell>
          <cell r="B195" t="str">
            <v>Gate valve, 3", (England)</v>
          </cell>
          <cell r="C195" t="str">
            <v>pc</v>
          </cell>
          <cell r="D195">
            <v>266000</v>
          </cell>
          <cell r="E195">
            <v>140</v>
          </cell>
          <cell r="F195">
            <v>40</v>
          </cell>
          <cell r="G195">
            <v>100</v>
          </cell>
        </row>
        <row r="196">
          <cell r="A196">
            <v>4.1749999999999998</v>
          </cell>
          <cell r="B196" t="str">
            <v>Gate valve, 2 1/2", (England)</v>
          </cell>
          <cell r="C196" t="str">
            <v>pc</v>
          </cell>
          <cell r="D196">
            <v>172900</v>
          </cell>
          <cell r="E196">
            <v>91</v>
          </cell>
          <cell r="F196">
            <v>26</v>
          </cell>
          <cell r="G196">
            <v>65</v>
          </cell>
        </row>
        <row r="197">
          <cell r="A197">
            <v>4.1900000000000004</v>
          </cell>
          <cell r="B197" t="str">
            <v>Gate valve, 2", (England)</v>
          </cell>
          <cell r="C197" t="str">
            <v>pc</v>
          </cell>
          <cell r="D197">
            <v>99662.22</v>
          </cell>
          <cell r="E197">
            <v>52.453800000000001</v>
          </cell>
          <cell r="F197">
            <v>14.986800000000001</v>
          </cell>
          <cell r="G197">
            <v>37.466999999999999</v>
          </cell>
        </row>
        <row r="198">
          <cell r="A198">
            <v>4.2</v>
          </cell>
          <cell r="B198" t="str">
            <v>Gate valve, 1 1/2", (England)</v>
          </cell>
          <cell r="C198" t="str">
            <v>pc</v>
          </cell>
          <cell r="D198">
            <v>75365.78</v>
          </cell>
          <cell r="E198">
            <v>39.666199999999996</v>
          </cell>
          <cell r="F198">
            <v>11.3332</v>
          </cell>
          <cell r="G198">
            <v>28.332999999999998</v>
          </cell>
        </row>
        <row r="199">
          <cell r="A199">
            <v>4.21</v>
          </cell>
          <cell r="B199" t="str">
            <v>Gate valve, 1 1/4", (England)</v>
          </cell>
          <cell r="C199" t="str">
            <v>pc</v>
          </cell>
          <cell r="D199">
            <v>50540</v>
          </cell>
          <cell r="E199">
            <v>26.6</v>
          </cell>
          <cell r="F199">
            <v>7.6000000000000005</v>
          </cell>
          <cell r="G199">
            <v>19</v>
          </cell>
        </row>
        <row r="200">
          <cell r="A200">
            <v>4.22</v>
          </cell>
          <cell r="B200" t="str">
            <v>Gate valve, 1", (England)</v>
          </cell>
          <cell r="C200" t="str">
            <v>pc</v>
          </cell>
          <cell r="D200">
            <v>31920</v>
          </cell>
          <cell r="E200">
            <v>16.8</v>
          </cell>
          <cell r="F200">
            <v>4.8000000000000007</v>
          </cell>
          <cell r="G200">
            <v>12</v>
          </cell>
        </row>
        <row r="201">
          <cell r="A201">
            <v>4.2300000000000004</v>
          </cell>
          <cell r="B201" t="str">
            <v>Gate valve, 3/4", (England)</v>
          </cell>
          <cell r="C201" t="str">
            <v>pc</v>
          </cell>
          <cell r="D201">
            <v>26600</v>
          </cell>
          <cell r="E201">
            <v>14</v>
          </cell>
          <cell r="F201">
            <v>4</v>
          </cell>
          <cell r="G201">
            <v>10</v>
          </cell>
        </row>
        <row r="202">
          <cell r="A202">
            <v>4.24</v>
          </cell>
          <cell r="B202" t="str">
            <v>Gate valve, 1/2", (England)</v>
          </cell>
          <cell r="C202" t="str">
            <v>pc</v>
          </cell>
          <cell r="D202">
            <v>18088</v>
          </cell>
          <cell r="E202">
            <v>9.52</v>
          </cell>
          <cell r="F202">
            <v>2.72</v>
          </cell>
          <cell r="G202">
            <v>6.8</v>
          </cell>
        </row>
        <row r="203">
          <cell r="A203">
            <v>4.29</v>
          </cell>
          <cell r="B203" t="str">
            <v>Globe valve, 4", (Italy)</v>
          </cell>
          <cell r="C203" t="str">
            <v>pc</v>
          </cell>
          <cell r="D203">
            <v>443334.22</v>
          </cell>
          <cell r="E203">
            <v>233.3338</v>
          </cell>
          <cell r="F203">
            <v>66.666800000000009</v>
          </cell>
          <cell r="G203">
            <v>166.667</v>
          </cell>
        </row>
        <row r="204">
          <cell r="A204">
            <v>4.3</v>
          </cell>
          <cell r="B204" t="str">
            <v>Globe valve, 3", (Italy)</v>
          </cell>
          <cell r="C204" t="str">
            <v>pc</v>
          </cell>
          <cell r="D204">
            <v>177334.22</v>
          </cell>
          <cell r="E204">
            <v>93.333799999999997</v>
          </cell>
          <cell r="F204">
            <v>26.666800000000002</v>
          </cell>
          <cell r="G204">
            <v>66.667000000000002</v>
          </cell>
        </row>
        <row r="205">
          <cell r="A205">
            <v>4.3049999999999997</v>
          </cell>
          <cell r="B205" t="str">
            <v>Globe valve, 2 1/2", (Italy)</v>
          </cell>
          <cell r="C205" t="str">
            <v>pc</v>
          </cell>
          <cell r="D205">
            <v>133000</v>
          </cell>
          <cell r="E205">
            <v>70</v>
          </cell>
          <cell r="F205">
            <v>20</v>
          </cell>
          <cell r="G205">
            <v>50</v>
          </cell>
        </row>
        <row r="206">
          <cell r="A206">
            <v>4.3099999999999996</v>
          </cell>
          <cell r="B206" t="str">
            <v>Globe valve, 2", (Italy)</v>
          </cell>
          <cell r="C206" t="str">
            <v>pc</v>
          </cell>
          <cell r="D206">
            <v>88665.78</v>
          </cell>
          <cell r="E206">
            <v>46.666199999999996</v>
          </cell>
          <cell r="F206">
            <v>13.3332</v>
          </cell>
          <cell r="G206">
            <v>33.332999999999998</v>
          </cell>
        </row>
        <row r="207">
          <cell r="A207">
            <v>4.32</v>
          </cell>
          <cell r="B207" t="str">
            <v>Globe valve, 1 1/2", (Italy)</v>
          </cell>
          <cell r="C207" t="str">
            <v>pc</v>
          </cell>
          <cell r="D207">
            <v>62065.779999999992</v>
          </cell>
          <cell r="E207">
            <v>32.666199999999996</v>
          </cell>
          <cell r="F207">
            <v>9.3331999999999997</v>
          </cell>
          <cell r="G207">
            <v>23.332999999999998</v>
          </cell>
        </row>
        <row r="208">
          <cell r="A208">
            <v>4.33</v>
          </cell>
          <cell r="B208" t="str">
            <v>Globe valve, 1 1/4", (Italy)</v>
          </cell>
          <cell r="C208" t="str">
            <v>pc</v>
          </cell>
          <cell r="D208">
            <v>53200</v>
          </cell>
          <cell r="E208">
            <v>28</v>
          </cell>
          <cell r="F208">
            <v>8</v>
          </cell>
          <cell r="G208">
            <v>20</v>
          </cell>
        </row>
        <row r="209">
          <cell r="A209">
            <v>4.34</v>
          </cell>
          <cell r="B209" t="str">
            <v>Globe valve, 1", (Italy)</v>
          </cell>
          <cell r="C209" t="str">
            <v>pc</v>
          </cell>
          <cell r="D209">
            <v>39368.000000000007</v>
          </cell>
          <cell r="E209">
            <v>20.720000000000002</v>
          </cell>
          <cell r="F209">
            <v>5.9200000000000008</v>
          </cell>
          <cell r="G209">
            <v>14.8</v>
          </cell>
        </row>
        <row r="210">
          <cell r="A210">
            <v>4.3499999999999996</v>
          </cell>
          <cell r="B210" t="str">
            <v>Globe valve, 3/4", (Italy)</v>
          </cell>
          <cell r="C210" t="str">
            <v>pc</v>
          </cell>
          <cell r="D210">
            <v>26600</v>
          </cell>
          <cell r="E210">
            <v>14</v>
          </cell>
          <cell r="F210">
            <v>4</v>
          </cell>
          <cell r="G210">
            <v>10</v>
          </cell>
        </row>
        <row r="211">
          <cell r="A211">
            <v>4.3600000000000003</v>
          </cell>
          <cell r="B211" t="str">
            <v>Globe valve, 1/2", (Italy)</v>
          </cell>
          <cell r="C211" t="str">
            <v>pc</v>
          </cell>
          <cell r="D211">
            <v>17734.22</v>
          </cell>
          <cell r="E211">
            <v>9.3338000000000001</v>
          </cell>
          <cell r="F211">
            <v>2.6668000000000003</v>
          </cell>
          <cell r="G211">
            <v>6.6669999999999998</v>
          </cell>
        </row>
        <row r="212">
          <cell r="A212">
            <v>4.37</v>
          </cell>
          <cell r="B212" t="str">
            <v>Float valve, 4", (Italy)</v>
          </cell>
          <cell r="C212" t="str">
            <v>pc</v>
          </cell>
          <cell r="D212">
            <v>0</v>
          </cell>
          <cell r="E212">
            <v>0</v>
          </cell>
          <cell r="F212">
            <v>0</v>
          </cell>
        </row>
        <row r="213">
          <cell r="A213">
            <v>4.38</v>
          </cell>
          <cell r="B213" t="str">
            <v>Float valve, 3", (Italy)</v>
          </cell>
          <cell r="C213" t="str">
            <v>pc</v>
          </cell>
          <cell r="D213">
            <v>0</v>
          </cell>
          <cell r="E213">
            <v>0</v>
          </cell>
          <cell r="F213">
            <v>0</v>
          </cell>
        </row>
        <row r="214">
          <cell r="A214">
            <v>4.3849999999999998</v>
          </cell>
          <cell r="B214" t="str">
            <v>Float valve, 2 1/2", (Italy)</v>
          </cell>
          <cell r="C214" t="str">
            <v>pc</v>
          </cell>
          <cell r="D214">
            <v>0</v>
          </cell>
          <cell r="E214">
            <v>0</v>
          </cell>
          <cell r="F214">
            <v>0</v>
          </cell>
        </row>
        <row r="215">
          <cell r="A215">
            <v>4.4000000000000004</v>
          </cell>
          <cell r="B215" t="str">
            <v>Float valve, 2", (Italy)</v>
          </cell>
          <cell r="C215" t="str">
            <v>pc</v>
          </cell>
          <cell r="D215">
            <v>448122.22000000009</v>
          </cell>
          <cell r="E215">
            <v>235.85380000000004</v>
          </cell>
          <cell r="F215">
            <v>67.386800000000008</v>
          </cell>
          <cell r="G215">
            <v>168.46700000000001</v>
          </cell>
        </row>
        <row r="216">
          <cell r="A216">
            <v>4.41</v>
          </cell>
          <cell r="B216" t="str">
            <v>Float valve, 1 1/2", (Italy)</v>
          </cell>
          <cell r="C216" t="str">
            <v>pc</v>
          </cell>
          <cell r="D216">
            <v>407866.57800000004</v>
          </cell>
          <cell r="E216">
            <v>214.66662000000002</v>
          </cell>
          <cell r="F216">
            <v>61.333320000000008</v>
          </cell>
          <cell r="G216">
            <v>153.33330000000001</v>
          </cell>
        </row>
        <row r="217">
          <cell r="A217">
            <v>4.42</v>
          </cell>
          <cell r="B217" t="str">
            <v>Float valve, 1 1/4", (Italy)</v>
          </cell>
          <cell r="C217" t="str">
            <v>pc</v>
          </cell>
          <cell r="D217">
            <v>319200</v>
          </cell>
          <cell r="E217">
            <v>168</v>
          </cell>
          <cell r="F217">
            <v>48</v>
          </cell>
          <cell r="G217">
            <v>120</v>
          </cell>
        </row>
        <row r="218">
          <cell r="A218">
            <v>4.43</v>
          </cell>
          <cell r="B218" t="str">
            <v>Float valve, 1", (Italy)</v>
          </cell>
          <cell r="C218" t="str">
            <v>pc</v>
          </cell>
          <cell r="D218">
            <v>53200</v>
          </cell>
          <cell r="E218">
            <v>28</v>
          </cell>
          <cell r="F218">
            <v>8</v>
          </cell>
          <cell r="G218">
            <v>20</v>
          </cell>
        </row>
        <row r="219">
          <cell r="A219">
            <v>4.4400000000000004</v>
          </cell>
          <cell r="B219" t="str">
            <v>Float valve, 3/4", (Italy)</v>
          </cell>
          <cell r="C219" t="str">
            <v>pc</v>
          </cell>
          <cell r="D219">
            <v>37593.78</v>
          </cell>
          <cell r="E219">
            <v>19.786200000000001</v>
          </cell>
          <cell r="F219">
            <v>5.6532</v>
          </cell>
          <cell r="G219">
            <v>14.132999999999999</v>
          </cell>
        </row>
        <row r="220">
          <cell r="A220">
            <v>4.45</v>
          </cell>
          <cell r="B220" t="str">
            <v>Float valve, 1/2", (Italy)</v>
          </cell>
          <cell r="C220" t="str">
            <v>pc</v>
          </cell>
          <cell r="D220">
            <v>24825.78</v>
          </cell>
          <cell r="E220">
            <v>13.0662</v>
          </cell>
          <cell r="F220">
            <v>3.7332000000000001</v>
          </cell>
          <cell r="G220">
            <v>9.3330000000000002</v>
          </cell>
        </row>
        <row r="221">
          <cell r="A221">
            <v>8</v>
          </cell>
          <cell r="B221" t="str">
            <v>Standard GI valvebox, 2" (see dwg SD-001)</v>
          </cell>
          <cell r="C221" t="str">
            <v>pc</v>
          </cell>
          <cell r="D221">
            <v>39900</v>
          </cell>
          <cell r="E221">
            <v>21</v>
          </cell>
          <cell r="F221">
            <v>6</v>
          </cell>
          <cell r="G221">
            <v>15</v>
          </cell>
        </row>
        <row r="222">
          <cell r="A222">
            <v>8.01</v>
          </cell>
          <cell r="B222" t="str">
            <v>Standard GI valvebox, 3" (see dwg SD-001)</v>
          </cell>
          <cell r="C222" t="str">
            <v>pc</v>
          </cell>
          <cell r="D222">
            <v>53200</v>
          </cell>
          <cell r="E222">
            <v>28</v>
          </cell>
          <cell r="F222">
            <v>8</v>
          </cell>
          <cell r="G222">
            <v>20</v>
          </cell>
        </row>
        <row r="223">
          <cell r="A223">
            <v>8.02</v>
          </cell>
          <cell r="B223" t="str">
            <v>Standard GI valvebox, 4" (see dwg SD-001)</v>
          </cell>
          <cell r="C223" t="str">
            <v>pc</v>
          </cell>
          <cell r="D223">
            <v>79800</v>
          </cell>
          <cell r="E223">
            <v>42</v>
          </cell>
          <cell r="F223">
            <v>12</v>
          </cell>
          <cell r="G223">
            <v>30</v>
          </cell>
        </row>
      </sheetData>
      <sheetData sheetId="4" refreshError="1"/>
      <sheetData sheetId="5">
        <row r="4">
          <cell r="A4">
            <v>1.01</v>
          </cell>
        </row>
      </sheetData>
      <sheetData sheetId="6"/>
      <sheetData sheetId="7">
        <row r="4">
          <cell r="A4">
            <v>1.01</v>
          </cell>
        </row>
      </sheetData>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s>
    <sheetDataSet>
      <sheetData sheetId="0"/>
      <sheetData sheetId="1"/>
      <sheetData sheetId="2"/>
      <sheetData sheetId="3" refreshError="1">
        <row r="40">
          <cell r="B40">
            <v>7.2499999999999995E-2</v>
          </cell>
        </row>
      </sheetData>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Off"/>
      <sheetName val="Schedules"/>
      <sheetName val="Sheet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ly"/>
      <sheetName val="Doc details"/>
      <sheetName val="Contents"/>
      <sheetName val="Fly (2)"/>
      <sheetName val="Summary"/>
      <sheetName val="Fly (3)"/>
      <sheetName val="Methodology"/>
      <sheetName val="Fly (4)"/>
      <sheetName val="Exclusions"/>
      <sheetName val="Fly (5)"/>
      <sheetName val="0 Capital Cost"/>
      <sheetName val="1 Asset Renewal"/>
      <sheetName val="Asset Expenditure"/>
      <sheetName val="2 Maintenance"/>
      <sheetName val="3 EnergyUtilities"/>
      <sheetName val="4 OperationAdmin"/>
      <sheetName val="5 Overheads"/>
      <sheetName val="6 Modernisation"/>
      <sheetName val="7 Residual"/>
      <sheetName val="8 Disposal"/>
      <sheetName val="Fly (6)"/>
      <sheetName val="Expenditure"/>
      <sheetName val="Profile"/>
      <sheetName val="Pie-Chart"/>
      <sheetName val="Profile-Chart"/>
      <sheetName val="Fly (7)"/>
      <sheetName val="Benchmarking"/>
      <sheetName val="Calculator"/>
      <sheetName val="Data"/>
      <sheetName val="Supplier"/>
      <sheetName val="VCH-SLC"/>
      <sheetName val="Fin Sum"/>
      <sheetName val="TBAL9697 -group wise  sd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row r="5">
          <cell r="C5">
            <v>25</v>
          </cell>
        </row>
        <row r="6">
          <cell r="C6">
            <v>2002</v>
          </cell>
        </row>
      </sheetData>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Summary"/>
      <sheetName val="Fees"/>
      <sheetName val="Cash Flow"/>
      <sheetName val="BT Direct Works"/>
      <sheetName val="Cat A Exec Summary"/>
      <sheetName val="Cat A Supp Auth"/>
      <sheetName val="Cat A AI's"/>
      <sheetName val="CAT A Anticipated"/>
      <sheetName val="Cat A Change Control"/>
      <sheetName val="Developers Fees"/>
      <sheetName val="Cat A Contingency Schedule"/>
      <sheetName val="Cat B Exec Summary"/>
      <sheetName val="Cat B Supp Auth"/>
      <sheetName val="Cat B AI's"/>
      <sheetName val="Cat B Change Control"/>
      <sheetName val="Sheet3"/>
      <sheetName val="Data"/>
      <sheetName val="Name List"/>
      <sheetName val="C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CLIENT :</v>
          </cell>
          <cell r="D2" t="str">
            <v>British Telecommunications Plc</v>
          </cell>
          <cell r="N2" t="str">
            <v>Turner &amp; Townsend</v>
          </cell>
        </row>
        <row r="3">
          <cell r="B3" t="str">
            <v>CONTRACT :</v>
          </cell>
          <cell r="D3" t="str">
            <v>One Sovereign Street Leeds</v>
          </cell>
          <cell r="N3" t="str">
            <v>Chartered Quantity Surveyors</v>
          </cell>
        </row>
        <row r="4">
          <cell r="B4" t="str">
            <v>PROJECT :</v>
          </cell>
          <cell r="D4" t="str">
            <v>BT A Works</v>
          </cell>
        </row>
        <row r="5">
          <cell r="B5" t="str">
            <v>FINANCIAL  REPORT Nr:</v>
          </cell>
          <cell r="D5">
            <v>5</v>
          </cell>
        </row>
        <row r="6">
          <cell r="B6" t="str">
            <v>AS AT:</v>
          </cell>
          <cell r="D6">
            <v>37168</v>
          </cell>
        </row>
        <row r="9">
          <cell r="A9" t="str">
            <v>SECTION 4 - CHANGE CONTROL SUMMARY</v>
          </cell>
        </row>
        <row r="12">
          <cell r="B12" t="str">
            <v>CO NR.</v>
          </cell>
          <cell r="C12" t="str">
            <v>Description</v>
          </cell>
          <cell r="E12" t="str">
            <v>Instructed</v>
          </cell>
          <cell r="G12" t="str">
            <v>Approved</v>
          </cell>
          <cell r="I12" t="str">
            <v>Unapproved</v>
          </cell>
          <cell r="K12" t="str">
            <v>Raised By</v>
          </cell>
          <cell r="L12" t="str">
            <v>(A)pproved (U)nder Review (R)ejected</v>
          </cell>
          <cell r="M12" t="str">
            <v>PMI Nr</v>
          </cell>
          <cell r="N12" t="str">
            <v>Comments</v>
          </cell>
        </row>
        <row r="13">
          <cell r="E13" t="str">
            <v>Omit</v>
          </cell>
          <cell r="F13" t="str">
            <v>Add</v>
          </cell>
          <cell r="G13" t="str">
            <v>Omit</v>
          </cell>
          <cell r="H13" t="str">
            <v>Add</v>
          </cell>
          <cell r="I13" t="str">
            <v>Omit</v>
          </cell>
          <cell r="J13" t="str">
            <v>Add</v>
          </cell>
        </row>
        <row r="14">
          <cell r="B14" t="str">
            <v>1a</v>
          </cell>
          <cell r="C14" t="str">
            <v>Additional floor strengthening to comms rooms for Syntegra</v>
          </cell>
          <cell r="F14">
            <v>4920</v>
          </cell>
          <cell r="K14" t="str">
            <v>BT</v>
          </cell>
          <cell r="L14" t="str">
            <v>A</v>
          </cell>
          <cell r="M14">
            <v>1</v>
          </cell>
        </row>
        <row r="15">
          <cell r="B15" t="str">
            <v>1b</v>
          </cell>
          <cell r="C15" t="str">
            <v>Additional floor strengthening to comms rooms for Ignite</v>
          </cell>
          <cell r="F15">
            <v>2460</v>
          </cell>
          <cell r="K15" t="str">
            <v>BT</v>
          </cell>
          <cell r="L15" t="str">
            <v>A</v>
          </cell>
        </row>
        <row r="16">
          <cell r="B16" t="str">
            <v>1c</v>
          </cell>
          <cell r="C16" t="str">
            <v>Additional floor strengthening to comms rooms for BTP</v>
          </cell>
          <cell r="F16">
            <v>2460</v>
          </cell>
          <cell r="K16" t="str">
            <v>BT</v>
          </cell>
          <cell r="L16" t="str">
            <v>A</v>
          </cell>
        </row>
        <row r="17">
          <cell r="B17" t="str">
            <v>2a</v>
          </cell>
          <cell r="C17" t="str">
            <v>Increase the size of the UPS from 300kVa to 500kVa for Syntegra</v>
          </cell>
          <cell r="J17">
            <v>35184</v>
          </cell>
          <cell r="K17" t="str">
            <v>WSA</v>
          </cell>
          <cell r="L17" t="str">
            <v>U</v>
          </cell>
        </row>
        <row r="18">
          <cell r="B18" t="str">
            <v>2b</v>
          </cell>
          <cell r="C18" t="str">
            <v>Increase the size of the UPS from 300kVa to 500kVa for Ignite</v>
          </cell>
          <cell r="J18">
            <v>19791</v>
          </cell>
          <cell r="K18" t="str">
            <v>WSA</v>
          </cell>
          <cell r="L18" t="str">
            <v>U</v>
          </cell>
        </row>
        <row r="19">
          <cell r="B19" t="str">
            <v>3a</v>
          </cell>
          <cell r="C19" t="str">
            <v>Increase the size of the Gen from 800kVa to 1,100kVa Syntegra</v>
          </cell>
          <cell r="J19">
            <v>17592</v>
          </cell>
          <cell r="K19" t="str">
            <v>WSA</v>
          </cell>
          <cell r="L19" t="str">
            <v>U</v>
          </cell>
        </row>
        <row r="20">
          <cell r="B20" t="str">
            <v>3b</v>
          </cell>
          <cell r="C20" t="str">
            <v>Increase the size of the Gen from 800kVa to 1,100kVa Ignite</v>
          </cell>
          <cell r="J20">
            <v>9895</v>
          </cell>
          <cell r="K20" t="str">
            <v>WSA</v>
          </cell>
          <cell r="L20" t="str">
            <v>U</v>
          </cell>
        </row>
        <row r="21">
          <cell r="B21">
            <v>4</v>
          </cell>
          <cell r="C21" t="str">
            <v xml:space="preserve">Reviseed lighting to backup areas </v>
          </cell>
          <cell r="J21">
            <v>0</v>
          </cell>
          <cell r="K21" t="str">
            <v>WSA</v>
          </cell>
          <cell r="L21" t="str">
            <v>U</v>
          </cell>
        </row>
        <row r="22">
          <cell r="B22" t="str">
            <v>5a</v>
          </cell>
          <cell r="C22" t="str">
            <v>Provide power &amp; mechanical cooling to comms rooms - Syntegra</v>
          </cell>
          <cell r="J22">
            <v>199009</v>
          </cell>
          <cell r="K22" t="str">
            <v>WSA</v>
          </cell>
          <cell r="L22" t="str">
            <v>U</v>
          </cell>
        </row>
        <row r="23">
          <cell r="B23" t="str">
            <v>5b</v>
          </cell>
          <cell r="C23" t="str">
            <v>Provide power &amp; mechanical cooling to comms rooms - Ignite</v>
          </cell>
          <cell r="J23">
            <v>127542</v>
          </cell>
          <cell r="K23" t="str">
            <v>WSA</v>
          </cell>
          <cell r="L23" t="str">
            <v>U</v>
          </cell>
        </row>
        <row r="24">
          <cell r="B24">
            <v>6</v>
          </cell>
          <cell r="C24" t="str">
            <v>Omit the 'cattlegrid' arrangement &amp; added mech. Vent.</v>
          </cell>
          <cell r="J24">
            <v>21900</v>
          </cell>
          <cell r="K24" t="str">
            <v>WSA</v>
          </cell>
          <cell r="L24" t="str">
            <v>U</v>
          </cell>
        </row>
        <row r="25">
          <cell r="B25">
            <v>7</v>
          </cell>
          <cell r="C25" t="str">
            <v>Provide wireless technology infrastructure</v>
          </cell>
          <cell r="J25">
            <v>23900</v>
          </cell>
          <cell r="K25" t="str">
            <v>WSA</v>
          </cell>
          <cell r="L25" t="str">
            <v>U</v>
          </cell>
        </row>
        <row r="26">
          <cell r="B26">
            <v>8</v>
          </cell>
          <cell r="C26" t="str">
            <v>Amended layout for Syntegra's typical floor.</v>
          </cell>
          <cell r="K26" t="str">
            <v>FDG</v>
          </cell>
          <cell r="L26" t="str">
            <v>U</v>
          </cell>
        </row>
        <row r="27">
          <cell r="B27">
            <v>9</v>
          </cell>
          <cell r="C27" t="str">
            <v>Entrance Steps changed to take new canopy support column</v>
          </cell>
          <cell r="K27" t="str">
            <v>EPR</v>
          </cell>
          <cell r="L27" t="str">
            <v>U</v>
          </cell>
        </row>
        <row r="28">
          <cell r="B28">
            <v>10</v>
          </cell>
          <cell r="C28" t="str">
            <v>Night sliding doors to the entrance revolving doors</v>
          </cell>
          <cell r="H28">
            <v>5741</v>
          </cell>
          <cell r="K28" t="str">
            <v>FDG</v>
          </cell>
          <cell r="L28" t="str">
            <v>A</v>
          </cell>
        </row>
        <row r="29">
          <cell r="B29">
            <v>11</v>
          </cell>
          <cell r="C29" t="str">
            <v>Amendmends to core disabled toilets</v>
          </cell>
          <cell r="K29" t="str">
            <v>FDG</v>
          </cell>
          <cell r="L29" t="str">
            <v>U</v>
          </cell>
        </row>
        <row r="30">
          <cell r="B30">
            <v>12</v>
          </cell>
          <cell r="C30" t="str">
            <v>Installtion of Monospace lift</v>
          </cell>
          <cell r="K30" t="str">
            <v>HHP</v>
          </cell>
          <cell r="L30" t="str">
            <v>U</v>
          </cell>
        </row>
        <row r="31">
          <cell r="B31">
            <v>13</v>
          </cell>
          <cell r="C31" t="str">
            <v>Installation of Blinds</v>
          </cell>
          <cell r="J31">
            <v>79414</v>
          </cell>
          <cell r="K31" t="str">
            <v>BT</v>
          </cell>
          <cell r="L31" t="str">
            <v>U</v>
          </cell>
        </row>
        <row r="32">
          <cell r="B32">
            <v>14</v>
          </cell>
          <cell r="C32" t="str">
            <v>Omit and add Buildersowork alloawance</v>
          </cell>
          <cell r="I32">
            <v>100000</v>
          </cell>
          <cell r="J32">
            <v>2000</v>
          </cell>
          <cell r="K32" t="str">
            <v>TTQS</v>
          </cell>
          <cell r="L32" t="str">
            <v>U</v>
          </cell>
        </row>
        <row r="33">
          <cell r="B33">
            <v>15</v>
          </cell>
          <cell r="C33" t="str">
            <v>Incorporation of breakglass sensors</v>
          </cell>
          <cell r="J33">
            <v>4702</v>
          </cell>
          <cell r="K33" t="str">
            <v>FDG</v>
          </cell>
          <cell r="L33" t="str">
            <v>U</v>
          </cell>
        </row>
        <row r="34">
          <cell r="B34">
            <v>16</v>
          </cell>
          <cell r="C34" t="str">
            <v>Installtion of hooks and drapes to goods lift</v>
          </cell>
          <cell r="K34" t="str">
            <v>GTMS</v>
          </cell>
          <cell r="L34" t="str">
            <v>U</v>
          </cell>
        </row>
        <row r="35">
          <cell r="B35" t="str">
            <v>17a</v>
          </cell>
          <cell r="C35" t="str">
            <v>Additional Comms Rooms for Syntegra</v>
          </cell>
          <cell r="J35">
            <v>45389</v>
          </cell>
          <cell r="K35" t="str">
            <v>TTQS</v>
          </cell>
          <cell r="L35" t="str">
            <v>U</v>
          </cell>
        </row>
        <row r="36">
          <cell r="B36" t="str">
            <v>17b</v>
          </cell>
          <cell r="C36" t="str">
            <v>Additional Comms Rooms for Ignite Solutions</v>
          </cell>
          <cell r="J36">
            <v>22695</v>
          </cell>
          <cell r="K36" t="str">
            <v>TTQS</v>
          </cell>
          <cell r="L36" t="str">
            <v>U</v>
          </cell>
        </row>
        <row r="37">
          <cell r="B37">
            <v>18</v>
          </cell>
        </row>
        <row r="38">
          <cell r="B38">
            <v>19</v>
          </cell>
        </row>
        <row r="39">
          <cell r="B39">
            <v>20</v>
          </cell>
        </row>
        <row r="40">
          <cell r="B40">
            <v>21</v>
          </cell>
        </row>
        <row r="41">
          <cell r="B41">
            <v>22</v>
          </cell>
        </row>
        <row r="42">
          <cell r="B42">
            <v>23</v>
          </cell>
        </row>
        <row r="43">
          <cell r="B43">
            <v>24</v>
          </cell>
        </row>
        <row r="44">
          <cell r="B44">
            <v>25</v>
          </cell>
        </row>
        <row r="45">
          <cell r="B45">
            <v>26</v>
          </cell>
        </row>
        <row r="46">
          <cell r="B46">
            <v>27</v>
          </cell>
        </row>
        <row r="47">
          <cell r="B47">
            <v>28</v>
          </cell>
        </row>
        <row r="48">
          <cell r="D48" t="str">
            <v>Total Change orders</v>
          </cell>
          <cell r="E48">
            <v>0</v>
          </cell>
          <cell r="F48">
            <v>9840</v>
          </cell>
          <cell r="G48">
            <v>0</v>
          </cell>
          <cell r="H48">
            <v>5741</v>
          </cell>
          <cell r="I48">
            <v>100000</v>
          </cell>
          <cell r="J48">
            <v>609013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1 - General Items"/>
      <sheetName val="B2 - DayWorks"/>
      <sheetName val="B 3 - Intake"/>
      <sheetName val="B 4 - Raw Water Main"/>
      <sheetName val="B 5.1 -TP Site Works"/>
      <sheetName val="B 5.3 - Flocculators"/>
      <sheetName val="B 5.4 - Clarifier"/>
      <sheetName val="B 5.5 - Filters"/>
      <sheetName val="B 5.6 - Clear Water Well"/>
      <sheetName val="B 5.7 - Sludge drying beds"/>
      <sheetName val="B 5.8 - Mixing and Dosing unit "/>
      <sheetName val="B 5.9 - Backwash Pumps House"/>
      <sheetName val="B 5.10 - Mech &amp; Elect Works"/>
      <sheetName val="B 5.11 - Backwash Tank"/>
      <sheetName val="B 5.12 - Admin Building "/>
      <sheetName val="B 5.13 - Superitendant's Hse "/>
      <sheetName val="B 5.14 - Attendant's Hse"/>
      <sheetName val="B 5.15 - Guard Hse"/>
      <sheetName val="B 6 - Access Road to WTW"/>
      <sheetName val="B 7 - Transmission Mains"/>
      <sheetName val="Bill 8 - Tanks"/>
      <sheetName val="Bill 9 -Primary Distribution"/>
      <sheetName val="Bill 10 - Secondary Distrib"/>
      <sheetName val="B 11 - Water Office"/>
      <sheetName val="B 12.1 - SAN GENTS"/>
      <sheetName val="B 12.2 - SAN LADIES"/>
      <sheetName val="B 12.3 - PUBLIC TOILET"/>
      <sheetName val="Enyau Unpriced Bills of Qunatit"/>
    </sheetNames>
    <definedNames>
      <definedName name="direct_labour" refersTo="#REF!"/>
      <definedName name="End_Bal" refersTo="#REF!"/>
      <definedName name="Interest_Rate" refersTo="#REF!"/>
      <definedName name="Last_Row" refersTo="#REF!"/>
      <definedName name="Loan_Amount" refersTo="#REF!"/>
      <definedName name="Loan_Start" refersTo="#REF!"/>
      <definedName name="Loan_Years"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25">
          <cell r="F325">
            <v>150893300</v>
          </cell>
        </row>
      </sheetData>
      <sheetData sheetId="27"/>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ABILITY"/>
      <sheetName val="Notes"/>
      <sheetName val="Chart data"/>
      <sheetName val="FLY"/>
      <sheetName val="INDEX"/>
      <sheetName val="SUMMARY"/>
      <sheetName val="CASHFLOW CODES"/>
    </sheetNames>
    <sheetDataSet>
      <sheetData sheetId="0"/>
      <sheetData sheetId="1" refreshError="1"/>
      <sheetData sheetId="2" refreshError="1"/>
      <sheetData sheetId="3"/>
      <sheetData sheetId="4"/>
      <sheetData sheetId="5"/>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Main Prices List"/>
      <sheetName val="Earth Works1 "/>
      <sheetName val="RA"/>
      <sheetName val="PIPES"/>
      <sheetName val="Mob-Demob brkdwn"/>
      <sheetName val="OH"/>
      <sheetName val="Batch Plant"/>
      <sheetName val="Cover Page Annex 2"/>
      <sheetName val="Contents Page "/>
      <sheetName val="Fly Sht Bl. I - C.O.C"/>
      <sheetName val="Bl. I - C.O.C"/>
      <sheetName val="Sumry Bl. I - C.O.C "/>
      <sheetName val="Flysht. Bill No II "/>
      <sheetName val="Bill No II"/>
      <sheetName val="Smry. Bl. II Prelims "/>
      <sheetName val="Fly Sht. bl. 1"/>
      <sheetName val="Sum. 1 Ex. OPD"/>
      <sheetName val="Fly Sht. bl. 2 "/>
      <sheetName val="Sum. 2 OPD"/>
      <sheetName val="Fly Sht. bl. 3"/>
      <sheetName val="Sum. 3 Casualty"/>
      <sheetName val="Fly Sht. bl. 4"/>
      <sheetName val="Sum. 4 Theatre"/>
      <sheetName val="Fly Sht. bl.5 Mortuary"/>
      <sheetName val="Sum. 5 Mortuary "/>
      <sheetName val="Fly Sht. bl. 6 Maternity"/>
      <sheetName val="Sum. 6 Maternity"/>
      <sheetName val="Fly Sht. bl. 7 "/>
      <sheetName val="Sum. 7 Pvt Ward_final"/>
      <sheetName val="Fly Sht. bl.8 Ant"/>
      <sheetName val="Sum. 8 Ante "/>
      <sheetName val="Fly Sht Bl 9.2"/>
      <sheetName val="Sum. 9.2 Gen Hse_final"/>
      <sheetName val="Fly Sht. bl.9.2 Elect."/>
      <sheetName val="Sum. 9.2 Elect."/>
      <sheetName val="Fly Sht. bl. 9.1-9.3 Mech."/>
      <sheetName val="Sum. 9.1-9.3 Mech."/>
      <sheetName val="Fly Sht. bl. 10 Incinerator"/>
      <sheetName val="Sum. 10 Incinerator House Wall"/>
      <sheetName val="Fly Sht. bl. 11"/>
      <sheetName val="Sum. 11 Placenta Pit "/>
      <sheetName val="Fly Sht. bl. 12"/>
      <sheetName val="Sum. 12Medical Pit"/>
      <sheetName val="Fly Sht. bl. 13 Kitchen"/>
      <sheetName val="Sum. 13 Kitchen"/>
      <sheetName val="Fly Sht. bl. 14 "/>
      <sheetName val="Sum. 14 At. Laundry"/>
      <sheetName val="Fly Sht. bl. 15"/>
      <sheetName val="Sum. 15 Services block"/>
      <sheetName val="Fly Sht. bl.16 Isolation ward"/>
      <sheetName val="Sum. 16 Isolation ward"/>
      <sheetName val="Fly Sht. bl. 17"/>
      <sheetName val="Sum. Bl. 17 Vip Lat."/>
      <sheetName val="Fly Sht. bl. 18"/>
      <sheetName val="Sum. 18 2Bed Staff Block"/>
      <sheetName val="Fly Sht. bl. 19"/>
      <sheetName val="Sum. 19 MFP Ex. Wards"/>
      <sheetName val="Fly Sht. bl.20 External Wrks"/>
      <sheetName val="Summary Bl.20 Ext.Wrks "/>
      <sheetName val="Fly Sht. bl.21 N Canteen"/>
      <sheetName val="Sum.21 New Canteen "/>
      <sheetName val="Fly Sht. bl. 22"/>
      <sheetName val="Sum. Bl. 22 New Gate House"/>
      <sheetName val="Fly Sht. Bl. III DayWorks"/>
      <sheetName val="Sum. Bl. III Day Works"/>
      <sheetName val="Fly Sht Bill IV Med Eq"/>
      <sheetName val="Sum Bill IV Med Eq"/>
      <sheetName val="Fly Sht. Main Sum. Annex 2"/>
      <sheetName val="Bill 1 Ex. OPD"/>
      <sheetName val="Bill 2 OPD"/>
      <sheetName val="Bill 3 Casualty"/>
      <sheetName val="Bill 4 Theatre"/>
      <sheetName val="Bill 5 Mortuary"/>
      <sheetName val="Bill 6 Maternity"/>
      <sheetName val="Bill 7 Ante to Pv Ward"/>
      <sheetName val="Bill 8 Ante"/>
      <sheetName val="Bill 9.2 Gen Hse_final"/>
      <sheetName val="Bill 9.2 Elect."/>
      <sheetName val="Bill 9.1-9.3 Mech."/>
      <sheetName val="Sheet1"/>
      <sheetName val="Bill 10 Incinerator House Wall"/>
      <sheetName val="Bill 11 Placenta Pit"/>
      <sheetName val="Bill 12 Medical Pit"/>
      <sheetName val="Bill 13 Kitchen"/>
      <sheetName val="Bill 14 At. Laundry"/>
      <sheetName val="Bill 15 Services block"/>
      <sheetName val="Bill 16 Isolation ward"/>
      <sheetName val="Bill 17 Vip Lat."/>
      <sheetName val="Bill 18 New 2 Bed Staff Block"/>
      <sheetName val="Bill 19 MFP Ex. Wards"/>
      <sheetName val="Bill.20 External Wrks "/>
      <sheetName val="Bill 21 N Canteen"/>
      <sheetName val="Bill 22 New Gate House"/>
      <sheetName val="Bl. III Day Works"/>
      <sheetName val="Bill IV Med Eq"/>
      <sheetName val="Bill IV Med Eq (2)"/>
      <sheetName val="FURNITURE-NINA"/>
      <sheetName val="ALUMINI"/>
      <sheetName val="Main Summary  Annex2"/>
      <sheetName val="Factor"/>
      <sheetName val="Cashflow"/>
      <sheetName val="Sheet2"/>
    </sheetNames>
    <sheetDataSet>
      <sheetData sheetId="0">
        <row r="2">
          <cell r="K2">
            <v>1.1200000000000001</v>
          </cell>
        </row>
        <row r="3">
          <cell r="K3">
            <v>1.21</v>
          </cell>
        </row>
        <row r="82">
          <cell r="I82">
            <v>0.7</v>
          </cell>
        </row>
        <row r="107">
          <cell r="I107">
            <v>0.7</v>
          </cell>
        </row>
      </sheetData>
      <sheetData sheetId="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UMMARY"/>
      <sheetName val="IMPROVEMENTS"/>
      <sheetName val="VARIANCES"/>
      <sheetName val="DESIGN COMPONENT"/>
      <sheetName val="CONSTRUCTION COMPONENT"/>
      <sheetName val="DCAG"/>
      <sheetName val="Construction Preambles"/>
      <sheetName val="Construction Information"/>
      <sheetName val="ASSET RENEWAL COMPONENT"/>
      <sheetName val="Substructure(Model)"/>
      <sheetName val="Frame,Floors,Roof,Stairs(Model)"/>
      <sheetName val="Ext. Walls,Windows,Doors(Model)"/>
      <sheetName val="Internal Walls,Doors(Model)"/>
      <sheetName val="Finishes(Model)"/>
      <sheetName val="Fittings &amp; Furnishings(Model)"/>
      <sheetName val="Plumbing Services(Model)"/>
      <sheetName val="Mechanical Part 1(Model)"/>
      <sheetName val="Mechanical Part 2(Model)"/>
      <sheetName val="Mechanical Part 3(Model)"/>
      <sheetName val="Electrical(Model)"/>
      <sheetName val="Special &amp; BWICS(Model)"/>
      <sheetName val="Siteworks(Model)"/>
      <sheetName val="Drainage,Ext.Services(Model)"/>
      <sheetName val="Preliminaries(Model)"/>
      <sheetName val="Substructure(Bid)"/>
      <sheetName val="Frame,Floors,Roof,Stairs(Bid)"/>
      <sheetName val="Ext. Walls,Windows,Doors(Bid)"/>
      <sheetName val="Internal Walls,Doors(Bid)"/>
      <sheetName val="Finishes(Bid)"/>
      <sheetName val="Fittings &amp; Furnishings(Bid)"/>
      <sheetName val="Plumbing Services(Bid)"/>
      <sheetName val="Mechanical Part 1(Bid)"/>
      <sheetName val="Mechanical Part 2(Bid)"/>
      <sheetName val="Mechanical Part 3(Bid)"/>
      <sheetName val="Electrical(Bid)"/>
      <sheetName val="Siteworks(Bid)"/>
      <sheetName val="Drainage,Ext.Services(Bid)"/>
      <sheetName val="Special &amp; BWICS(Bid)"/>
      <sheetName val="Preliminaries(Bid)"/>
      <sheetName val="FACILITIES COMPONENT"/>
      <sheetName val="ESTATE SERVICES"/>
      <sheetName val="EQUIPMENT MAINTENANCE"/>
      <sheetName val="GROUNDS &amp; GARDENS MAINTENANCE"/>
      <sheetName val="INFORMATION TECHNOLOGY"/>
      <sheetName val="TRANSPORT SERVICES"/>
      <sheetName val="SECURITY &amp; CAR PARKING SERVICES"/>
      <sheetName val="CATERING SERVICES"/>
      <sheetName val="CAR PARKING SERVICES"/>
      <sheetName val="TELECOMMUNICATIONS"/>
      <sheetName val="ENERGY &amp; UTILITIES"/>
      <sheetName val="WASTE DISPOSAL SERVICES"/>
      <sheetName val="LINEN SERVICES"/>
      <sheetName val="RECEPTION SERVICES"/>
      <sheetName val="PORTERING SERVICES"/>
      <sheetName val="DOMESTIC SERVICES"/>
      <sheetName val="STERILE SUPPLY SERVICES,SSD"/>
      <sheetName val="HELPDESK SERVICE"/>
      <sheetName val="COURIER SERVICES"/>
      <sheetName val="PEST CONTROL SERVICES"/>
      <sheetName val="STORES SERVICES"/>
      <sheetName val="POSTAL SERVICES"/>
      <sheetName val="RESIDENTIAL SERVICES"/>
      <sheetName val="DAY NURSERY &amp; CRECHE SERVICES"/>
      <sheetName val="WARD HOSTESS SERVICES"/>
      <sheetName val="RISK COMPONENT"/>
      <sheetName val="Risk Matrix"/>
      <sheetName val="FINANCE COMPONENT"/>
      <sheetName val="Summary"/>
      <sheetName val="Appendix A.1"/>
      <sheetName val="Appendix A.2"/>
      <sheetName val="Appendix A.3"/>
      <sheetName val="Appendix A.4"/>
      <sheetName val="Appendix A.5"/>
      <sheetName val="Appendix A.6"/>
      <sheetName val="Appendix A.7"/>
      <sheetName val="Input"/>
      <sheetName val="Model"/>
      <sheetName val="Components"/>
      <sheetName val="SITE OVERHEADS"/>
      <sheetName val="Fill this out first..."/>
      <sheetName val="Data"/>
      <sheetName val="Lead"/>
    </sheetNames>
    <sheetDataSet>
      <sheetData sheetId="0"/>
      <sheetData sheetId="1" refreshError="1"/>
      <sheetData sheetId="2" refreshError="1"/>
      <sheetData sheetId="3" refreshError="1"/>
      <sheetData sheetId="4" refreshError="1">
        <row r="53">
          <cell r="G53">
            <v>16439.099999999999</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3">
          <cell r="C3">
            <v>0.06</v>
          </cell>
        </row>
        <row r="4">
          <cell r="C4" t="str">
            <v>A</v>
          </cell>
        </row>
        <row r="6">
          <cell r="C6" t="str">
            <v>A1 ACUTE HOSPITAL - PFI</v>
          </cell>
        </row>
        <row r="7">
          <cell r="C7">
            <v>7.4999999999999997E-2</v>
          </cell>
        </row>
      </sheetData>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 No.1 Preliminaries"/>
      <sheetName val="Bill No. 2 MAIN HOUSE"/>
      <sheetName val="Bill No. 3 Guest annex"/>
      <sheetName val="Bill No. 4 Club House"/>
      <sheetName val="Bill No. 4 PC Sums"/>
      <sheetName val="Bill No. EE ELECTRICAL"/>
      <sheetName val="Bill No. ME MECHANICAL"/>
      <sheetName val="Bill No. 5 Extra works"/>
      <sheetName val="Bill No. 4 External Works"/>
      <sheetName val="Bill No. 5 Dayworks"/>
      <sheetName val="Main Summary"/>
      <sheetName val="price list"/>
      <sheetName val="Sheet1"/>
      <sheetName val="Constants and Keys"/>
      <sheetName val="#REF"/>
    </sheetNames>
    <sheetDataSet>
      <sheetData sheetId="0"/>
      <sheetData sheetId="1"/>
      <sheetData sheetId="2"/>
      <sheetData sheetId="3"/>
      <sheetData sheetId="4"/>
      <sheetData sheetId="5"/>
      <sheetData sheetId="6"/>
      <sheetData sheetId="7"/>
      <sheetData sheetId="8"/>
      <sheetData sheetId="9"/>
      <sheetData sheetId="10"/>
      <sheetData sheetId="11">
        <row r="15">
          <cell r="D15">
            <v>5000</v>
          </cell>
        </row>
      </sheetData>
      <sheetData sheetId="12"/>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Eqpt"/>
      <sheetName val="Womens"/>
      <sheetName val="Lingerie"/>
      <sheetName val="Beauty"/>
      <sheetName val="Mens"/>
      <sheetName val="Kids"/>
      <sheetName val="Home"/>
      <sheetName val="New Home"/>
      <sheetName val="General Items"/>
      <sheetName val="Re-Useable"/>
      <sheetName val="GenDataPh4"/>
    </sheetNames>
    <sheetDataSet>
      <sheetData sheetId="0">
        <row r="1">
          <cell r="U1" t="str">
            <v>GeneralItems</v>
          </cell>
        </row>
        <row r="7">
          <cell r="D7" t="str">
            <v>0323067</v>
          </cell>
          <cell r="J7" t="str">
            <v>Checkout Systems Ltd.</v>
          </cell>
        </row>
        <row r="8">
          <cell r="D8" t="str">
            <v>0323182</v>
          </cell>
          <cell r="J8" t="str">
            <v>Dula UK Ltd.</v>
          </cell>
        </row>
        <row r="9">
          <cell r="D9" t="str">
            <v>0323107</v>
          </cell>
          <cell r="J9" t="str">
            <v>Estrella Retail Interiors Ltd</v>
          </cell>
        </row>
        <row r="10">
          <cell r="D10" t="str">
            <v>0323183</v>
          </cell>
          <cell r="J10" t="str">
            <v>Havelock</v>
          </cell>
        </row>
        <row r="11">
          <cell r="J11" t="str">
            <v>Hurst Stores &amp; Interiors Ltd</v>
          </cell>
        </row>
        <row r="12">
          <cell r="J12" t="str">
            <v>JDS Group Limited</v>
          </cell>
        </row>
        <row r="13">
          <cell r="J13" t="str">
            <v>John Richards Shopfitters</v>
          </cell>
        </row>
        <row r="14">
          <cell r="J14" t="str">
            <v>Tag Retail</v>
          </cell>
        </row>
        <row r="15">
          <cell r="D15" t="str">
            <v>0323108</v>
          </cell>
          <cell r="H15">
            <v>0</v>
          </cell>
          <cell r="J15">
            <v>0</v>
          </cell>
          <cell r="L15">
            <v>0</v>
          </cell>
          <cell r="N15">
            <v>0</v>
          </cell>
          <cell r="P15">
            <v>0</v>
          </cell>
        </row>
        <row r="16">
          <cell r="D16" t="str">
            <v>0325671</v>
          </cell>
          <cell r="H16">
            <v>0</v>
          </cell>
          <cell r="J16">
            <v>0</v>
          </cell>
          <cell r="L16">
            <v>0</v>
          </cell>
          <cell r="N16">
            <v>0</v>
          </cell>
          <cell r="P16">
            <v>0</v>
          </cell>
        </row>
        <row r="17">
          <cell r="J17" t="str">
            <v>Marks &amp; Spencer</v>
          </cell>
        </row>
        <row r="18">
          <cell r="D18" t="str">
            <v>0318106</v>
          </cell>
          <cell r="H18">
            <v>0</v>
          </cell>
          <cell r="J18">
            <v>0</v>
          </cell>
          <cell r="L18">
            <v>0</v>
          </cell>
          <cell r="N18">
            <v>0</v>
          </cell>
          <cell r="P18">
            <v>0</v>
          </cell>
        </row>
        <row r="19">
          <cell r="D19" t="str">
            <v>0318108</v>
          </cell>
          <cell r="H19">
            <v>0</v>
          </cell>
          <cell r="J19">
            <v>0</v>
          </cell>
          <cell r="L19">
            <v>0</v>
          </cell>
          <cell r="N19">
            <v>0</v>
          </cell>
          <cell r="P19">
            <v>0</v>
          </cell>
        </row>
        <row r="22">
          <cell r="D22" t="str">
            <v>0323108</v>
          </cell>
          <cell r="H22">
            <v>0</v>
          </cell>
          <cell r="J22">
            <v>0</v>
          </cell>
          <cell r="L22">
            <v>0</v>
          </cell>
          <cell r="N22">
            <v>0</v>
          </cell>
          <cell r="P22">
            <v>0</v>
          </cell>
        </row>
        <row r="23">
          <cell r="D23" t="str">
            <v>0325671</v>
          </cell>
          <cell r="H23">
            <v>0</v>
          </cell>
          <cell r="J23">
            <v>0</v>
          </cell>
          <cell r="L23">
            <v>0</v>
          </cell>
          <cell r="N23">
            <v>0</v>
          </cell>
          <cell r="P23">
            <v>0</v>
          </cell>
        </row>
        <row r="25">
          <cell r="D25" t="str">
            <v>0318106</v>
          </cell>
          <cell r="H25">
            <v>0</v>
          </cell>
          <cell r="J25">
            <v>0</v>
          </cell>
          <cell r="L25">
            <v>0</v>
          </cell>
          <cell r="N25">
            <v>0</v>
          </cell>
          <cell r="P25">
            <v>0</v>
          </cell>
        </row>
        <row r="26">
          <cell r="D26" t="str">
            <v>0318108</v>
          </cell>
          <cell r="H26">
            <v>0</v>
          </cell>
          <cell r="J26">
            <v>0</v>
          </cell>
          <cell r="L26">
            <v>0</v>
          </cell>
          <cell r="N26">
            <v>0</v>
          </cell>
          <cell r="P26">
            <v>0</v>
          </cell>
        </row>
        <row r="31">
          <cell r="D31" t="str">
            <v>0323112</v>
          </cell>
        </row>
        <row r="32">
          <cell r="D32" t="str">
            <v>0323110</v>
          </cell>
        </row>
        <row r="33">
          <cell r="D33" t="str">
            <v>0323108</v>
          </cell>
        </row>
        <row r="34">
          <cell r="D34" t="str">
            <v>0325671</v>
          </cell>
        </row>
        <row r="39">
          <cell r="D39" t="str">
            <v>0320778</v>
          </cell>
        </row>
        <row r="40">
          <cell r="D40" t="str">
            <v>0320777</v>
          </cell>
        </row>
        <row r="43">
          <cell r="D43" t="str">
            <v>0326136</v>
          </cell>
        </row>
        <row r="44">
          <cell r="D44" t="str">
            <v>0326137</v>
          </cell>
        </row>
        <row r="45">
          <cell r="D45" t="str">
            <v>0326138</v>
          </cell>
        </row>
        <row r="48">
          <cell r="D48" t="str">
            <v>0325672</v>
          </cell>
        </row>
        <row r="49">
          <cell r="D49" t="str">
            <v>0323088</v>
          </cell>
        </row>
        <row r="50">
          <cell r="D50" t="str">
            <v>0326139</v>
          </cell>
        </row>
        <row r="53">
          <cell r="D53" t="str">
            <v>0326140</v>
          </cell>
        </row>
        <row r="54">
          <cell r="D54" t="str">
            <v>0326141</v>
          </cell>
        </row>
        <row r="55">
          <cell r="D55" t="str">
            <v>0323142</v>
          </cell>
        </row>
        <row r="60">
          <cell r="D60" t="str">
            <v>0325107</v>
          </cell>
          <cell r="F60">
            <v>0</v>
          </cell>
          <cell r="H60">
            <v>0</v>
          </cell>
          <cell r="J60">
            <v>0</v>
          </cell>
          <cell r="L60">
            <v>0</v>
          </cell>
          <cell r="N60">
            <v>0</v>
          </cell>
          <cell r="P60">
            <v>0</v>
          </cell>
        </row>
        <row r="61">
          <cell r="D61" t="str">
            <v>0325106</v>
          </cell>
          <cell r="F61">
            <v>0</v>
          </cell>
          <cell r="H61">
            <v>0</v>
          </cell>
          <cell r="J61">
            <v>0</v>
          </cell>
          <cell r="L61">
            <v>0</v>
          </cell>
          <cell r="N61">
            <v>0</v>
          </cell>
          <cell r="P61">
            <v>0</v>
          </cell>
        </row>
        <row r="62">
          <cell r="D62" t="str">
            <v>0325108</v>
          </cell>
          <cell r="F62">
            <v>0</v>
          </cell>
          <cell r="H62">
            <v>0</v>
          </cell>
          <cell r="J62">
            <v>0</v>
          </cell>
          <cell r="L62">
            <v>0</v>
          </cell>
          <cell r="N62">
            <v>0</v>
          </cell>
          <cell r="P62">
            <v>0</v>
          </cell>
        </row>
        <row r="63">
          <cell r="D63" t="str">
            <v>0325109</v>
          </cell>
          <cell r="F63">
            <v>0</v>
          </cell>
          <cell r="H63">
            <v>0</v>
          </cell>
          <cell r="J63">
            <v>0</v>
          </cell>
          <cell r="L63">
            <v>0</v>
          </cell>
          <cell r="N63">
            <v>0</v>
          </cell>
          <cell r="P63">
            <v>0</v>
          </cell>
        </row>
        <row r="64">
          <cell r="D64" t="str">
            <v>0325110</v>
          </cell>
          <cell r="F64">
            <v>0</v>
          </cell>
          <cell r="H64">
            <v>0</v>
          </cell>
          <cell r="J64">
            <v>0</v>
          </cell>
          <cell r="L64">
            <v>0</v>
          </cell>
          <cell r="N64">
            <v>0</v>
          </cell>
          <cell r="P64">
            <v>0</v>
          </cell>
        </row>
        <row r="65">
          <cell r="D65" t="str">
            <v>0325678</v>
          </cell>
          <cell r="F65">
            <v>0</v>
          </cell>
          <cell r="H65">
            <v>0</v>
          </cell>
          <cell r="J65">
            <v>0</v>
          </cell>
          <cell r="L65">
            <v>0</v>
          </cell>
          <cell r="N65">
            <v>0</v>
          </cell>
          <cell r="P65">
            <v>0</v>
          </cell>
        </row>
        <row r="67">
          <cell r="D67" t="str">
            <v>0325679</v>
          </cell>
          <cell r="F67">
            <v>0</v>
          </cell>
          <cell r="H67">
            <v>0</v>
          </cell>
          <cell r="J67">
            <v>0</v>
          </cell>
          <cell r="L67">
            <v>0</v>
          </cell>
          <cell r="N67">
            <v>0</v>
          </cell>
          <cell r="P67">
            <v>0</v>
          </cell>
        </row>
        <row r="70">
          <cell r="D70" t="str">
            <v>0325107</v>
          </cell>
          <cell r="F70">
            <v>0</v>
          </cell>
          <cell r="H70">
            <v>0</v>
          </cell>
          <cell r="J70">
            <v>0</v>
          </cell>
          <cell r="L70">
            <v>0</v>
          </cell>
          <cell r="N70">
            <v>0</v>
          </cell>
          <cell r="P70">
            <v>0</v>
          </cell>
        </row>
        <row r="71">
          <cell r="D71" t="str">
            <v>0325106</v>
          </cell>
          <cell r="F71">
            <v>0</v>
          </cell>
          <cell r="H71">
            <v>0</v>
          </cell>
          <cell r="J71">
            <v>0</v>
          </cell>
          <cell r="L71">
            <v>0</v>
          </cell>
          <cell r="N71">
            <v>0</v>
          </cell>
          <cell r="P71">
            <v>0</v>
          </cell>
        </row>
        <row r="72">
          <cell r="D72" t="str">
            <v>0325109</v>
          </cell>
          <cell r="F72">
            <v>0</v>
          </cell>
          <cell r="H72">
            <v>0</v>
          </cell>
          <cell r="J72">
            <v>0</v>
          </cell>
          <cell r="L72">
            <v>0</v>
          </cell>
          <cell r="N72">
            <v>0</v>
          </cell>
          <cell r="P72">
            <v>0</v>
          </cell>
        </row>
        <row r="74">
          <cell r="D74" t="str">
            <v>0325679</v>
          </cell>
          <cell r="F74">
            <v>0</v>
          </cell>
          <cell r="H74">
            <v>0</v>
          </cell>
          <cell r="J74">
            <v>0</v>
          </cell>
          <cell r="L74">
            <v>0</v>
          </cell>
          <cell r="N74">
            <v>0</v>
          </cell>
          <cell r="P74">
            <v>0</v>
          </cell>
        </row>
        <row r="79">
          <cell r="D79" t="str">
            <v>0325110</v>
          </cell>
        </row>
        <row r="80">
          <cell r="D80" t="str">
            <v>0325109</v>
          </cell>
          <cell r="F80">
            <v>0</v>
          </cell>
          <cell r="H80">
            <v>0</v>
          </cell>
          <cell r="J80">
            <v>0</v>
          </cell>
          <cell r="L80">
            <v>0</v>
          </cell>
          <cell r="N80">
            <v>0</v>
          </cell>
          <cell r="P80">
            <v>0</v>
          </cell>
        </row>
        <row r="81">
          <cell r="D81" t="str">
            <v>0325110</v>
          </cell>
        </row>
        <row r="82">
          <cell r="D82" t="str">
            <v>0325108</v>
          </cell>
          <cell r="F82">
            <v>0</v>
          </cell>
          <cell r="H82">
            <v>0</v>
          </cell>
          <cell r="J82">
            <v>0</v>
          </cell>
          <cell r="L82">
            <v>0</v>
          </cell>
          <cell r="N82">
            <v>0</v>
          </cell>
          <cell r="P82">
            <v>0</v>
          </cell>
        </row>
        <row r="83">
          <cell r="D83" t="str">
            <v>0325106</v>
          </cell>
        </row>
        <row r="84">
          <cell r="D84" t="str">
            <v>0325109</v>
          </cell>
          <cell r="F84">
            <v>0</v>
          </cell>
          <cell r="H84">
            <v>0</v>
          </cell>
          <cell r="J84">
            <v>0</v>
          </cell>
          <cell r="L84">
            <v>0</v>
          </cell>
          <cell r="N84">
            <v>0</v>
          </cell>
          <cell r="P84">
            <v>0</v>
          </cell>
        </row>
        <row r="85">
          <cell r="D85" t="str">
            <v>0325106</v>
          </cell>
        </row>
        <row r="86">
          <cell r="D86" t="str">
            <v>0325108</v>
          </cell>
          <cell r="F86">
            <v>0</v>
          </cell>
          <cell r="H86">
            <v>0</v>
          </cell>
          <cell r="J86">
            <v>0</v>
          </cell>
          <cell r="L86">
            <v>0</v>
          </cell>
          <cell r="N86">
            <v>0</v>
          </cell>
          <cell r="P86">
            <v>0</v>
          </cell>
        </row>
        <row r="87">
          <cell r="D87" t="str">
            <v>0325107</v>
          </cell>
        </row>
        <row r="88">
          <cell r="D88" t="str">
            <v>0325108</v>
          </cell>
          <cell r="F88">
            <v>0</v>
          </cell>
          <cell r="H88">
            <v>0</v>
          </cell>
          <cell r="J88">
            <v>0</v>
          </cell>
          <cell r="L88">
            <v>0</v>
          </cell>
          <cell r="N88">
            <v>0</v>
          </cell>
          <cell r="P88">
            <v>0</v>
          </cell>
        </row>
        <row r="89">
          <cell r="D89" t="str">
            <v>0325678</v>
          </cell>
        </row>
        <row r="90">
          <cell r="D90" t="str">
            <v>0324987</v>
          </cell>
        </row>
        <row r="91">
          <cell r="D91" t="str">
            <v>0324986</v>
          </cell>
        </row>
        <row r="92">
          <cell r="D92" t="str">
            <v>0324988</v>
          </cell>
        </row>
        <row r="93">
          <cell r="D93" t="str">
            <v>0325679</v>
          </cell>
        </row>
        <row r="97">
          <cell r="D97" t="str">
            <v>0320736</v>
          </cell>
        </row>
        <row r="98">
          <cell r="D98" t="str">
            <v>0325674</v>
          </cell>
        </row>
        <row r="99">
          <cell r="D99" t="str">
            <v>0326455</v>
          </cell>
        </row>
        <row r="100">
          <cell r="D100" t="str">
            <v>0320737</v>
          </cell>
        </row>
        <row r="101">
          <cell r="D101" t="str">
            <v>0320738</v>
          </cell>
        </row>
        <row r="106">
          <cell r="D106" t="str">
            <v>0324175</v>
          </cell>
        </row>
        <row r="107">
          <cell r="D107" t="str">
            <v>0324178</v>
          </cell>
        </row>
        <row r="108">
          <cell r="D108" t="str">
            <v>0324177</v>
          </cell>
        </row>
        <row r="109">
          <cell r="D109" t="str">
            <v>0325675</v>
          </cell>
        </row>
        <row r="110">
          <cell r="D110" t="str">
            <v>0324176</v>
          </cell>
        </row>
        <row r="111">
          <cell r="D111" t="str">
            <v>0324179</v>
          </cell>
        </row>
        <row r="114">
          <cell r="D114" t="str">
            <v>0320784</v>
          </cell>
        </row>
        <row r="115">
          <cell r="D115" t="str">
            <v>0322183</v>
          </cell>
        </row>
        <row r="118">
          <cell r="D118" t="str">
            <v>0322058</v>
          </cell>
        </row>
        <row r="119">
          <cell r="D119" t="str">
            <v>0322056</v>
          </cell>
        </row>
        <row r="124">
          <cell r="D124" t="str">
            <v>0322183</v>
          </cell>
          <cell r="F124">
            <v>0</v>
          </cell>
          <cell r="H124">
            <v>0</v>
          </cell>
          <cell r="J124">
            <v>0</v>
          </cell>
          <cell r="L124">
            <v>0</v>
          </cell>
          <cell r="N124">
            <v>0</v>
          </cell>
          <cell r="P124">
            <v>0</v>
          </cell>
        </row>
        <row r="125">
          <cell r="D125" t="str">
            <v>0322157</v>
          </cell>
          <cell r="F125">
            <v>0</v>
          </cell>
          <cell r="H125">
            <v>0</v>
          </cell>
          <cell r="J125">
            <v>0</v>
          </cell>
          <cell r="L125">
            <v>0</v>
          </cell>
          <cell r="N125">
            <v>0</v>
          </cell>
          <cell r="P125">
            <v>0</v>
          </cell>
        </row>
        <row r="127">
          <cell r="D127" t="str">
            <v>0320724</v>
          </cell>
          <cell r="F127">
            <v>0</v>
          </cell>
          <cell r="H127">
            <v>0</v>
          </cell>
          <cell r="J127">
            <v>0</v>
          </cell>
          <cell r="L127">
            <v>0</v>
          </cell>
          <cell r="N127">
            <v>0</v>
          </cell>
          <cell r="P127">
            <v>0</v>
          </cell>
        </row>
        <row r="129">
          <cell r="D129" t="str">
            <v>0322050</v>
          </cell>
          <cell r="F129">
            <v>0</v>
          </cell>
          <cell r="H129">
            <v>0</v>
          </cell>
          <cell r="J129">
            <v>0</v>
          </cell>
          <cell r="L129">
            <v>0</v>
          </cell>
          <cell r="N129">
            <v>0</v>
          </cell>
          <cell r="P129">
            <v>0</v>
          </cell>
        </row>
        <row r="130">
          <cell r="N130">
            <v>0</v>
          </cell>
        </row>
        <row r="132">
          <cell r="D132" t="str">
            <v>0322056</v>
          </cell>
          <cell r="F132">
            <v>0</v>
          </cell>
          <cell r="H132">
            <v>0</v>
          </cell>
          <cell r="J132">
            <v>0</v>
          </cell>
          <cell r="L132">
            <v>0</v>
          </cell>
          <cell r="N132">
            <v>0</v>
          </cell>
          <cell r="P132">
            <v>0</v>
          </cell>
        </row>
        <row r="134">
          <cell r="D134" t="str">
            <v>0320724</v>
          </cell>
          <cell r="F134">
            <v>0</v>
          </cell>
          <cell r="H134">
            <v>0</v>
          </cell>
          <cell r="J134">
            <v>0</v>
          </cell>
          <cell r="L134">
            <v>0</v>
          </cell>
          <cell r="N134">
            <v>0</v>
          </cell>
          <cell r="P134">
            <v>0</v>
          </cell>
        </row>
        <row r="135">
          <cell r="N135">
            <v>0</v>
          </cell>
        </row>
        <row r="139">
          <cell r="D139" t="str">
            <v>0324178</v>
          </cell>
          <cell r="F139">
            <v>0</v>
          </cell>
          <cell r="H139">
            <v>0</v>
          </cell>
          <cell r="J139">
            <v>0</v>
          </cell>
          <cell r="L139">
            <v>0</v>
          </cell>
          <cell r="N139">
            <v>0</v>
          </cell>
          <cell r="P139">
            <v>0</v>
          </cell>
        </row>
        <row r="141">
          <cell r="D141" t="str">
            <v>0327088</v>
          </cell>
          <cell r="F141">
            <v>0</v>
          </cell>
          <cell r="H141">
            <v>0</v>
          </cell>
          <cell r="J141">
            <v>0</v>
          </cell>
          <cell r="L141">
            <v>0</v>
          </cell>
          <cell r="N141">
            <v>0</v>
          </cell>
          <cell r="P141">
            <v>0</v>
          </cell>
        </row>
        <row r="142">
          <cell r="D142" t="str">
            <v>0326910</v>
          </cell>
          <cell r="F142">
            <v>0</v>
          </cell>
          <cell r="H142">
            <v>0</v>
          </cell>
          <cell r="J142">
            <v>0</v>
          </cell>
          <cell r="L142">
            <v>0</v>
          </cell>
          <cell r="N142">
            <v>0</v>
          </cell>
          <cell r="P142">
            <v>0</v>
          </cell>
        </row>
        <row r="144">
          <cell r="D144" t="str">
            <v>0327092</v>
          </cell>
          <cell r="H144">
            <v>0</v>
          </cell>
          <cell r="J144">
            <v>0</v>
          </cell>
          <cell r="L144">
            <v>0</v>
          </cell>
          <cell r="N144">
            <v>0</v>
          </cell>
          <cell r="P144">
            <v>0</v>
          </cell>
        </row>
        <row r="145">
          <cell r="D145" t="str">
            <v>0322050</v>
          </cell>
          <cell r="F145">
            <v>0</v>
          </cell>
          <cell r="H145">
            <v>0</v>
          </cell>
          <cell r="J145">
            <v>0</v>
          </cell>
          <cell r="L145">
            <v>0</v>
          </cell>
          <cell r="N145">
            <v>0</v>
          </cell>
          <cell r="P145">
            <v>0</v>
          </cell>
        </row>
        <row r="149">
          <cell r="D149" t="str">
            <v>0320742</v>
          </cell>
        </row>
        <row r="150">
          <cell r="D150" t="str">
            <v>0320743</v>
          </cell>
        </row>
        <row r="151">
          <cell r="D151" t="str">
            <v>0320755</v>
          </cell>
        </row>
        <row r="152">
          <cell r="D152" t="str">
            <v>0320756</v>
          </cell>
        </row>
        <row r="156">
          <cell r="D156" t="str">
            <v>0325037</v>
          </cell>
        </row>
        <row r="157">
          <cell r="D157" t="str">
            <v>0325036</v>
          </cell>
        </row>
        <row r="158">
          <cell r="D158" t="str">
            <v>0325134</v>
          </cell>
        </row>
        <row r="159">
          <cell r="D159" t="str">
            <v>0322050</v>
          </cell>
          <cell r="F159">
            <v>0</v>
          </cell>
          <cell r="H159">
            <v>0</v>
          </cell>
          <cell r="J159">
            <v>0</v>
          </cell>
          <cell r="L159">
            <v>0</v>
          </cell>
          <cell r="N159">
            <v>0</v>
          </cell>
          <cell r="P159">
            <v>0</v>
          </cell>
        </row>
        <row r="161">
          <cell r="F161">
            <v>0</v>
          </cell>
          <cell r="H161">
            <v>0</v>
          </cell>
          <cell r="J161">
            <v>0</v>
          </cell>
          <cell r="L161">
            <v>0</v>
          </cell>
          <cell r="N161">
            <v>0</v>
          </cell>
        </row>
        <row r="162">
          <cell r="D162" t="str">
            <v>0320730</v>
          </cell>
          <cell r="F162">
            <v>0</v>
          </cell>
          <cell r="H162">
            <v>0</v>
          </cell>
          <cell r="J162">
            <v>0</v>
          </cell>
          <cell r="L162">
            <v>0</v>
          </cell>
          <cell r="N162">
            <v>0</v>
          </cell>
        </row>
        <row r="163">
          <cell r="D163" t="str">
            <v>0320720</v>
          </cell>
          <cell r="F163">
            <v>0</v>
          </cell>
          <cell r="H163">
            <v>0</v>
          </cell>
          <cell r="J163">
            <v>0</v>
          </cell>
          <cell r="L163">
            <v>0</v>
          </cell>
          <cell r="N163">
            <v>0</v>
          </cell>
        </row>
        <row r="165">
          <cell r="D165" t="str">
            <v>0318106</v>
          </cell>
          <cell r="F165">
            <v>0</v>
          </cell>
          <cell r="H165">
            <v>0</v>
          </cell>
          <cell r="J165">
            <v>0</v>
          </cell>
          <cell r="L165">
            <v>0</v>
          </cell>
          <cell r="N165">
            <v>0</v>
          </cell>
        </row>
        <row r="166">
          <cell r="D166" t="str">
            <v>0315456</v>
          </cell>
          <cell r="F166">
            <v>0</v>
          </cell>
          <cell r="H166">
            <v>0</v>
          </cell>
          <cell r="J166">
            <v>0</v>
          </cell>
          <cell r="L166">
            <v>0</v>
          </cell>
          <cell r="N166">
            <v>0</v>
          </cell>
        </row>
        <row r="168">
          <cell r="P168">
            <v>0</v>
          </cell>
        </row>
        <row r="169">
          <cell r="D169" t="str">
            <v>0327088</v>
          </cell>
          <cell r="P169">
            <v>0</v>
          </cell>
        </row>
        <row r="171">
          <cell r="D171" t="str">
            <v>0318543</v>
          </cell>
          <cell r="P171">
            <v>0</v>
          </cell>
        </row>
        <row r="173">
          <cell r="D173" t="str">
            <v>0320158</v>
          </cell>
          <cell r="P173">
            <v>0</v>
          </cell>
        </row>
        <row r="177">
          <cell r="D177" t="str">
            <v>0327121</v>
          </cell>
        </row>
        <row r="178">
          <cell r="D178" t="str">
            <v>0327122</v>
          </cell>
        </row>
        <row r="179">
          <cell r="D179" t="str">
            <v>0327212</v>
          </cell>
        </row>
        <row r="180">
          <cell r="D180" t="str">
            <v>0327207</v>
          </cell>
        </row>
        <row r="181">
          <cell r="D181" t="str">
            <v>0327208</v>
          </cell>
        </row>
        <row r="186">
          <cell r="D186" t="str">
            <v>0323926</v>
          </cell>
          <cell r="F186">
            <v>0</v>
          </cell>
          <cell r="H186">
            <v>0</v>
          </cell>
          <cell r="J186">
            <v>0</v>
          </cell>
          <cell r="L186">
            <v>0</v>
          </cell>
          <cell r="N186">
            <v>0</v>
          </cell>
          <cell r="P186">
            <v>0</v>
          </cell>
        </row>
        <row r="188">
          <cell r="D188" t="str">
            <v>0326457</v>
          </cell>
          <cell r="F188">
            <v>0</v>
          </cell>
          <cell r="H188">
            <v>0</v>
          </cell>
          <cell r="J188">
            <v>0</v>
          </cell>
          <cell r="L188">
            <v>0</v>
          </cell>
          <cell r="N188">
            <v>0</v>
          </cell>
          <cell r="P188">
            <v>0</v>
          </cell>
        </row>
        <row r="190">
          <cell r="D190" t="str">
            <v>0318106</v>
          </cell>
          <cell r="F190">
            <v>0</v>
          </cell>
          <cell r="H190">
            <v>0</v>
          </cell>
          <cell r="J190">
            <v>0</v>
          </cell>
          <cell r="L190">
            <v>0</v>
          </cell>
          <cell r="N190">
            <v>0</v>
          </cell>
          <cell r="P190">
            <v>0</v>
          </cell>
        </row>
        <row r="191">
          <cell r="D191" t="str">
            <v>0318108</v>
          </cell>
          <cell r="F191">
            <v>0</v>
          </cell>
          <cell r="H191">
            <v>0</v>
          </cell>
          <cell r="J191">
            <v>0</v>
          </cell>
          <cell r="L191">
            <v>0</v>
          </cell>
          <cell r="N191">
            <v>0</v>
          </cell>
          <cell r="P191">
            <v>0</v>
          </cell>
        </row>
        <row r="192">
          <cell r="D192" t="str">
            <v>0322050</v>
          </cell>
          <cell r="F192">
            <v>0</v>
          </cell>
          <cell r="H192">
            <v>0</v>
          </cell>
          <cell r="J192">
            <v>0</v>
          </cell>
          <cell r="L192">
            <v>0</v>
          </cell>
          <cell r="N192">
            <v>0</v>
          </cell>
          <cell r="P192">
            <v>0</v>
          </cell>
        </row>
        <row r="193">
          <cell r="D193" t="str">
            <v>0322051</v>
          </cell>
          <cell r="F193">
            <v>0</v>
          </cell>
          <cell r="H193">
            <v>0</v>
          </cell>
          <cell r="J193">
            <v>0</v>
          </cell>
          <cell r="L193">
            <v>0</v>
          </cell>
          <cell r="N193">
            <v>0</v>
          </cell>
          <cell r="P193">
            <v>0</v>
          </cell>
        </row>
        <row r="194">
          <cell r="D194" t="str">
            <v>0322054</v>
          </cell>
          <cell r="F194">
            <v>0</v>
          </cell>
          <cell r="H194">
            <v>0</v>
          </cell>
          <cell r="J194">
            <v>0</v>
          </cell>
          <cell r="L194">
            <v>0</v>
          </cell>
          <cell r="N194">
            <v>0</v>
          </cell>
          <cell r="P194">
            <v>0</v>
          </cell>
        </row>
        <row r="197">
          <cell r="D197" t="str">
            <v>0323926</v>
          </cell>
          <cell r="F197">
            <v>0</v>
          </cell>
          <cell r="H197">
            <v>0</v>
          </cell>
          <cell r="J197">
            <v>0</v>
          </cell>
          <cell r="L197">
            <v>0</v>
          </cell>
          <cell r="N197">
            <v>0</v>
          </cell>
          <cell r="P197">
            <v>0</v>
          </cell>
        </row>
        <row r="199">
          <cell r="D199" t="str">
            <v>0326457</v>
          </cell>
          <cell r="F199">
            <v>0</v>
          </cell>
          <cell r="H199">
            <v>0</v>
          </cell>
          <cell r="J199">
            <v>0</v>
          </cell>
          <cell r="L199">
            <v>0</v>
          </cell>
          <cell r="N199">
            <v>0</v>
          </cell>
          <cell r="P199">
            <v>0</v>
          </cell>
        </row>
        <row r="201">
          <cell r="D201" t="str">
            <v>0318106</v>
          </cell>
          <cell r="F201">
            <v>0</v>
          </cell>
          <cell r="H201">
            <v>0</v>
          </cell>
          <cell r="J201">
            <v>0</v>
          </cell>
          <cell r="L201">
            <v>0</v>
          </cell>
          <cell r="N201">
            <v>0</v>
          </cell>
          <cell r="P201">
            <v>0</v>
          </cell>
        </row>
        <row r="202">
          <cell r="D202" t="str">
            <v>0318108</v>
          </cell>
          <cell r="F202">
            <v>0</v>
          </cell>
          <cell r="H202">
            <v>0</v>
          </cell>
          <cell r="J202">
            <v>0</v>
          </cell>
          <cell r="L202">
            <v>0</v>
          </cell>
          <cell r="N202">
            <v>0</v>
          </cell>
          <cell r="P202">
            <v>0</v>
          </cell>
        </row>
        <row r="203">
          <cell r="D203" t="str">
            <v>0322050</v>
          </cell>
          <cell r="F203">
            <v>0</v>
          </cell>
          <cell r="H203">
            <v>0</v>
          </cell>
          <cell r="J203">
            <v>0</v>
          </cell>
          <cell r="L203">
            <v>0</v>
          </cell>
          <cell r="N203">
            <v>0</v>
          </cell>
          <cell r="P203">
            <v>0</v>
          </cell>
        </row>
        <row r="204">
          <cell r="D204" t="str">
            <v>0322051</v>
          </cell>
          <cell r="F204">
            <v>0</v>
          </cell>
          <cell r="H204">
            <v>0</v>
          </cell>
          <cell r="J204">
            <v>0</v>
          </cell>
          <cell r="L204">
            <v>0</v>
          </cell>
          <cell r="N204">
            <v>0</v>
          </cell>
          <cell r="P204">
            <v>0</v>
          </cell>
        </row>
        <row r="205">
          <cell r="D205" t="str">
            <v>0322054</v>
          </cell>
          <cell r="F205">
            <v>0</v>
          </cell>
          <cell r="H205">
            <v>0</v>
          </cell>
          <cell r="J205">
            <v>0</v>
          </cell>
          <cell r="L205">
            <v>0</v>
          </cell>
          <cell r="N205">
            <v>0</v>
          </cell>
          <cell r="P205">
            <v>0</v>
          </cell>
        </row>
        <row r="210">
          <cell r="D210" t="str">
            <v>0323865</v>
          </cell>
          <cell r="F210">
            <v>0</v>
          </cell>
          <cell r="H210">
            <v>0</v>
          </cell>
          <cell r="J210">
            <v>0</v>
          </cell>
          <cell r="L210">
            <v>0</v>
          </cell>
          <cell r="N210">
            <v>0</v>
          </cell>
          <cell r="P210">
            <v>0</v>
          </cell>
        </row>
        <row r="212">
          <cell r="D212" t="str">
            <v>0326456</v>
          </cell>
          <cell r="F212">
            <v>0</v>
          </cell>
          <cell r="H212">
            <v>0</v>
          </cell>
          <cell r="J212">
            <v>0</v>
          </cell>
          <cell r="L212">
            <v>0</v>
          </cell>
          <cell r="N212">
            <v>0</v>
          </cell>
          <cell r="P212">
            <v>0</v>
          </cell>
        </row>
        <row r="214">
          <cell r="D214" t="str">
            <v>0322050</v>
          </cell>
          <cell r="F214">
            <v>0</v>
          </cell>
          <cell r="H214">
            <v>0</v>
          </cell>
          <cell r="J214">
            <v>0</v>
          </cell>
          <cell r="L214">
            <v>0</v>
          </cell>
          <cell r="N214">
            <v>0</v>
          </cell>
          <cell r="P214">
            <v>0</v>
          </cell>
        </row>
        <row r="215">
          <cell r="D215" t="str">
            <v>0322051</v>
          </cell>
          <cell r="F215">
            <v>0</v>
          </cell>
          <cell r="H215">
            <v>0</v>
          </cell>
          <cell r="J215">
            <v>0</v>
          </cell>
          <cell r="L215">
            <v>0</v>
          </cell>
          <cell r="N215">
            <v>0</v>
          </cell>
          <cell r="P215">
            <v>0</v>
          </cell>
        </row>
        <row r="216">
          <cell r="D216" t="str">
            <v>0318108</v>
          </cell>
          <cell r="F216">
            <v>0</v>
          </cell>
          <cell r="H216">
            <v>0</v>
          </cell>
          <cell r="J216">
            <v>0</v>
          </cell>
          <cell r="L216">
            <v>0</v>
          </cell>
          <cell r="N216">
            <v>0</v>
          </cell>
          <cell r="P216">
            <v>0</v>
          </cell>
        </row>
        <row r="217">
          <cell r="D217" t="str">
            <v>0318106</v>
          </cell>
          <cell r="F217">
            <v>0</v>
          </cell>
          <cell r="H217">
            <v>0</v>
          </cell>
          <cell r="J217">
            <v>0</v>
          </cell>
          <cell r="L217">
            <v>0</v>
          </cell>
          <cell r="N217">
            <v>0</v>
          </cell>
          <cell r="P217">
            <v>0</v>
          </cell>
        </row>
        <row r="220">
          <cell r="D220" t="str">
            <v>0323865</v>
          </cell>
          <cell r="F220">
            <v>0</v>
          </cell>
          <cell r="H220">
            <v>0</v>
          </cell>
          <cell r="J220">
            <v>0</v>
          </cell>
          <cell r="L220">
            <v>0</v>
          </cell>
          <cell r="N220">
            <v>0</v>
          </cell>
          <cell r="P220">
            <v>0</v>
          </cell>
        </row>
        <row r="222">
          <cell r="D222" t="str">
            <v>0326456</v>
          </cell>
          <cell r="F222">
            <v>0</v>
          </cell>
          <cell r="H222">
            <v>0</v>
          </cell>
          <cell r="J222">
            <v>0</v>
          </cell>
          <cell r="L222">
            <v>0</v>
          </cell>
          <cell r="N222">
            <v>0</v>
          </cell>
          <cell r="P222">
            <v>0</v>
          </cell>
        </row>
        <row r="224">
          <cell r="D224" t="str">
            <v>0322050</v>
          </cell>
          <cell r="F224">
            <v>0</v>
          </cell>
          <cell r="H224">
            <v>0</v>
          </cell>
          <cell r="J224">
            <v>0</v>
          </cell>
          <cell r="L224">
            <v>0</v>
          </cell>
          <cell r="N224">
            <v>0</v>
          </cell>
          <cell r="P224">
            <v>0</v>
          </cell>
        </row>
        <row r="225">
          <cell r="D225" t="str">
            <v>0322051</v>
          </cell>
          <cell r="F225">
            <v>0</v>
          </cell>
          <cell r="H225">
            <v>0</v>
          </cell>
          <cell r="J225">
            <v>0</v>
          </cell>
          <cell r="L225">
            <v>0</v>
          </cell>
          <cell r="N225">
            <v>0</v>
          </cell>
          <cell r="P225">
            <v>0</v>
          </cell>
        </row>
        <row r="226">
          <cell r="D226" t="str">
            <v>0318108</v>
          </cell>
          <cell r="F226">
            <v>0</v>
          </cell>
          <cell r="H226">
            <v>0</v>
          </cell>
          <cell r="J226">
            <v>0</v>
          </cell>
          <cell r="L226">
            <v>0</v>
          </cell>
          <cell r="N226">
            <v>0</v>
          </cell>
          <cell r="P226">
            <v>0</v>
          </cell>
        </row>
        <row r="227">
          <cell r="D227" t="str">
            <v>0318106</v>
          </cell>
          <cell r="F227">
            <v>0</v>
          </cell>
          <cell r="H227">
            <v>0</v>
          </cell>
          <cell r="J227">
            <v>0</v>
          </cell>
          <cell r="L227">
            <v>0</v>
          </cell>
          <cell r="N227">
            <v>0</v>
          </cell>
          <cell r="P227">
            <v>0</v>
          </cell>
        </row>
        <row r="230">
          <cell r="D230" t="str">
            <v>0323867</v>
          </cell>
          <cell r="F230">
            <v>0</v>
          </cell>
          <cell r="H230">
            <v>0</v>
          </cell>
          <cell r="J230">
            <v>0</v>
          </cell>
          <cell r="L230">
            <v>0</v>
          </cell>
          <cell r="N230">
            <v>0</v>
          </cell>
          <cell r="P230">
            <v>0</v>
          </cell>
        </row>
        <row r="232">
          <cell r="D232" t="str">
            <v>0322050</v>
          </cell>
          <cell r="F232">
            <v>0</v>
          </cell>
          <cell r="H232">
            <v>0</v>
          </cell>
          <cell r="J232">
            <v>0</v>
          </cell>
          <cell r="L232">
            <v>0</v>
          </cell>
          <cell r="N232">
            <v>0</v>
          </cell>
          <cell r="P232">
            <v>0</v>
          </cell>
        </row>
        <row r="233">
          <cell r="D233" t="str">
            <v>0322051</v>
          </cell>
          <cell r="F233">
            <v>0</v>
          </cell>
          <cell r="H233">
            <v>0</v>
          </cell>
          <cell r="J233">
            <v>0</v>
          </cell>
          <cell r="L233">
            <v>0</v>
          </cell>
          <cell r="N233">
            <v>0</v>
          </cell>
          <cell r="P233">
            <v>0</v>
          </cell>
        </row>
        <row r="234">
          <cell r="D234" t="str">
            <v>0318108</v>
          </cell>
          <cell r="F234">
            <v>0</v>
          </cell>
          <cell r="H234">
            <v>0</v>
          </cell>
          <cell r="J234">
            <v>0</v>
          </cell>
          <cell r="L234">
            <v>0</v>
          </cell>
          <cell r="N234">
            <v>0</v>
          </cell>
          <cell r="P234">
            <v>0</v>
          </cell>
        </row>
        <row r="235">
          <cell r="D235" t="str">
            <v>0318106</v>
          </cell>
          <cell r="F235">
            <v>0</v>
          </cell>
          <cell r="H235">
            <v>0</v>
          </cell>
          <cell r="J235">
            <v>0</v>
          </cell>
          <cell r="L235">
            <v>0</v>
          </cell>
          <cell r="N235">
            <v>0</v>
          </cell>
          <cell r="P235">
            <v>0</v>
          </cell>
        </row>
        <row r="240">
          <cell r="D240" t="str">
            <v>0320733</v>
          </cell>
          <cell r="F240">
            <v>0</v>
          </cell>
          <cell r="H240">
            <v>0</v>
          </cell>
          <cell r="J240">
            <v>0</v>
          </cell>
          <cell r="L240">
            <v>0</v>
          </cell>
          <cell r="N240">
            <v>0</v>
          </cell>
          <cell r="P240">
            <v>0</v>
          </cell>
        </row>
        <row r="242">
          <cell r="D242" t="str">
            <v>0322050</v>
          </cell>
          <cell r="F242">
            <v>0</v>
          </cell>
          <cell r="H242">
            <v>0</v>
          </cell>
          <cell r="J242">
            <v>0</v>
          </cell>
          <cell r="L242">
            <v>0</v>
          </cell>
          <cell r="N242">
            <v>0</v>
          </cell>
          <cell r="P242">
            <v>0</v>
          </cell>
        </row>
        <row r="243">
          <cell r="D243" t="str">
            <v>0322051</v>
          </cell>
          <cell r="F243">
            <v>0</v>
          </cell>
          <cell r="H243">
            <v>0</v>
          </cell>
          <cell r="J243">
            <v>0</v>
          </cell>
          <cell r="L243">
            <v>0</v>
          </cell>
          <cell r="N243">
            <v>0</v>
          </cell>
          <cell r="P243">
            <v>0</v>
          </cell>
        </row>
        <row r="244">
          <cell r="D244" t="str">
            <v>0318108</v>
          </cell>
          <cell r="F244">
            <v>0</v>
          </cell>
          <cell r="H244">
            <v>0</v>
          </cell>
          <cell r="J244">
            <v>0</v>
          </cell>
          <cell r="L244">
            <v>0</v>
          </cell>
          <cell r="N244">
            <v>0</v>
          </cell>
          <cell r="P244">
            <v>0</v>
          </cell>
        </row>
        <row r="245">
          <cell r="D245" t="str">
            <v>0318106</v>
          </cell>
          <cell r="F245">
            <v>0</v>
          </cell>
          <cell r="H245">
            <v>0</v>
          </cell>
          <cell r="J245">
            <v>0</v>
          </cell>
          <cell r="L245">
            <v>0</v>
          </cell>
          <cell r="N245">
            <v>0</v>
          </cell>
          <cell r="P245">
            <v>0</v>
          </cell>
        </row>
        <row r="248">
          <cell r="D248" t="str">
            <v>0320733</v>
          </cell>
          <cell r="F248">
            <v>0</v>
          </cell>
          <cell r="H248">
            <v>0</v>
          </cell>
          <cell r="J248">
            <v>0</v>
          </cell>
          <cell r="L248">
            <v>0</v>
          </cell>
          <cell r="N248">
            <v>0</v>
          </cell>
          <cell r="P248">
            <v>0</v>
          </cell>
        </row>
        <row r="250">
          <cell r="D250" t="str">
            <v>0326457</v>
          </cell>
          <cell r="F250">
            <v>0</v>
          </cell>
          <cell r="H250">
            <v>0</v>
          </cell>
          <cell r="J250">
            <v>0</v>
          </cell>
          <cell r="L250">
            <v>0</v>
          </cell>
          <cell r="N250">
            <v>0</v>
          </cell>
          <cell r="P250">
            <v>0</v>
          </cell>
        </row>
        <row r="252">
          <cell r="D252" t="str">
            <v>0322050</v>
          </cell>
          <cell r="F252">
            <v>0</v>
          </cell>
          <cell r="H252">
            <v>0</v>
          </cell>
          <cell r="J252">
            <v>0</v>
          </cell>
          <cell r="L252">
            <v>0</v>
          </cell>
          <cell r="N252">
            <v>0</v>
          </cell>
          <cell r="P252">
            <v>0</v>
          </cell>
        </row>
        <row r="253">
          <cell r="D253" t="str">
            <v>0322051</v>
          </cell>
          <cell r="F253">
            <v>0</v>
          </cell>
          <cell r="H253">
            <v>0</v>
          </cell>
          <cell r="J253">
            <v>0</v>
          </cell>
          <cell r="L253">
            <v>0</v>
          </cell>
          <cell r="N253">
            <v>0</v>
          </cell>
          <cell r="P253">
            <v>0</v>
          </cell>
        </row>
        <row r="254">
          <cell r="D254" t="str">
            <v>0318108</v>
          </cell>
          <cell r="F254">
            <v>0</v>
          </cell>
          <cell r="H254">
            <v>0</v>
          </cell>
          <cell r="J254">
            <v>0</v>
          </cell>
          <cell r="L254">
            <v>0</v>
          </cell>
          <cell r="N254">
            <v>0</v>
          </cell>
          <cell r="P254">
            <v>0</v>
          </cell>
        </row>
        <row r="255">
          <cell r="D255" t="str">
            <v>0318106</v>
          </cell>
          <cell r="F255">
            <v>0</v>
          </cell>
          <cell r="H255">
            <v>0</v>
          </cell>
          <cell r="J255">
            <v>0</v>
          </cell>
          <cell r="L255">
            <v>0</v>
          </cell>
          <cell r="N255">
            <v>0</v>
          </cell>
          <cell r="P255">
            <v>0</v>
          </cell>
        </row>
        <row r="258">
          <cell r="D258" t="str">
            <v>0320733</v>
          </cell>
          <cell r="F258">
            <v>0</v>
          </cell>
          <cell r="H258">
            <v>0</v>
          </cell>
          <cell r="J258">
            <v>0</v>
          </cell>
          <cell r="L258">
            <v>0</v>
          </cell>
          <cell r="N258">
            <v>0</v>
          </cell>
          <cell r="P258">
            <v>0</v>
          </cell>
        </row>
        <row r="260">
          <cell r="D260" t="str">
            <v>0326457</v>
          </cell>
          <cell r="F260">
            <v>0</v>
          </cell>
          <cell r="H260">
            <v>0</v>
          </cell>
          <cell r="J260">
            <v>0</v>
          </cell>
          <cell r="L260">
            <v>0</v>
          </cell>
          <cell r="N260">
            <v>0</v>
          </cell>
          <cell r="P260">
            <v>0</v>
          </cell>
        </row>
        <row r="262">
          <cell r="D262" t="str">
            <v>0322050</v>
          </cell>
          <cell r="F262">
            <v>0</v>
          </cell>
          <cell r="H262">
            <v>0</v>
          </cell>
          <cell r="J262">
            <v>0</v>
          </cell>
          <cell r="L262">
            <v>0</v>
          </cell>
          <cell r="N262">
            <v>0</v>
          </cell>
          <cell r="P262">
            <v>0</v>
          </cell>
        </row>
        <row r="263">
          <cell r="D263" t="str">
            <v>0322051</v>
          </cell>
          <cell r="F263">
            <v>0</v>
          </cell>
          <cell r="H263">
            <v>0</v>
          </cell>
          <cell r="J263">
            <v>0</v>
          </cell>
          <cell r="L263">
            <v>0</v>
          </cell>
          <cell r="N263">
            <v>0</v>
          </cell>
          <cell r="P263">
            <v>0</v>
          </cell>
        </row>
        <row r="264">
          <cell r="D264" t="str">
            <v>0318108</v>
          </cell>
          <cell r="F264">
            <v>0</v>
          </cell>
          <cell r="H264">
            <v>0</v>
          </cell>
          <cell r="J264">
            <v>0</v>
          </cell>
          <cell r="L264">
            <v>0</v>
          </cell>
          <cell r="N264">
            <v>0</v>
          </cell>
          <cell r="P264">
            <v>0</v>
          </cell>
        </row>
        <row r="265">
          <cell r="D265" t="str">
            <v>0318106</v>
          </cell>
          <cell r="F265">
            <v>0</v>
          </cell>
          <cell r="H265">
            <v>0</v>
          </cell>
          <cell r="J265">
            <v>0</v>
          </cell>
          <cell r="L265">
            <v>0</v>
          </cell>
          <cell r="N265">
            <v>0</v>
          </cell>
          <cell r="P265">
            <v>0</v>
          </cell>
        </row>
        <row r="268">
          <cell r="D268" t="str">
            <v>0320734</v>
          </cell>
          <cell r="F268">
            <v>0</v>
          </cell>
          <cell r="H268">
            <v>0</v>
          </cell>
          <cell r="J268">
            <v>0</v>
          </cell>
          <cell r="L268">
            <v>0</v>
          </cell>
          <cell r="N268">
            <v>0</v>
          </cell>
          <cell r="P268">
            <v>0</v>
          </cell>
        </row>
        <row r="270">
          <cell r="D270" t="str">
            <v>0326457</v>
          </cell>
          <cell r="F270">
            <v>0</v>
          </cell>
          <cell r="H270">
            <v>0</v>
          </cell>
          <cell r="J270">
            <v>0</v>
          </cell>
          <cell r="L270">
            <v>0</v>
          </cell>
          <cell r="N270">
            <v>0</v>
          </cell>
          <cell r="P270">
            <v>0</v>
          </cell>
        </row>
        <row r="272">
          <cell r="D272" t="str">
            <v>0322050</v>
          </cell>
          <cell r="F272">
            <v>0</v>
          </cell>
          <cell r="H272">
            <v>0</v>
          </cell>
          <cell r="J272">
            <v>0</v>
          </cell>
          <cell r="L272">
            <v>0</v>
          </cell>
          <cell r="N272">
            <v>0</v>
          </cell>
          <cell r="P272">
            <v>0</v>
          </cell>
        </row>
        <row r="273">
          <cell r="D273" t="str">
            <v>0322051</v>
          </cell>
          <cell r="F273">
            <v>0</v>
          </cell>
          <cell r="H273">
            <v>0</v>
          </cell>
          <cell r="J273">
            <v>0</v>
          </cell>
          <cell r="L273">
            <v>0</v>
          </cell>
          <cell r="N273">
            <v>0</v>
          </cell>
          <cell r="P273">
            <v>0</v>
          </cell>
        </row>
        <row r="274">
          <cell r="D274" t="str">
            <v>0318108</v>
          </cell>
          <cell r="F274">
            <v>0</v>
          </cell>
          <cell r="H274">
            <v>0</v>
          </cell>
          <cell r="J274">
            <v>0</v>
          </cell>
          <cell r="L274">
            <v>0</v>
          </cell>
          <cell r="N274">
            <v>0</v>
          </cell>
          <cell r="P274">
            <v>0</v>
          </cell>
        </row>
        <row r="275">
          <cell r="D275" t="str">
            <v>0318106</v>
          </cell>
          <cell r="F275">
            <v>0</v>
          </cell>
          <cell r="H275">
            <v>0</v>
          </cell>
          <cell r="J275">
            <v>0</v>
          </cell>
          <cell r="L275">
            <v>0</v>
          </cell>
          <cell r="N275">
            <v>0</v>
          </cell>
          <cell r="P275">
            <v>0</v>
          </cell>
        </row>
        <row r="279">
          <cell r="D279" t="str">
            <v>0323865</v>
          </cell>
        </row>
        <row r="280">
          <cell r="D280" t="str">
            <v>0323867</v>
          </cell>
        </row>
        <row r="283">
          <cell r="D283" t="str">
            <v>0320732</v>
          </cell>
        </row>
        <row r="284">
          <cell r="D284" t="str">
            <v>0320733</v>
          </cell>
        </row>
        <row r="285">
          <cell r="D285" t="str">
            <v>0326456</v>
          </cell>
        </row>
        <row r="286">
          <cell r="D286" t="str">
            <v>0326457</v>
          </cell>
        </row>
        <row r="287">
          <cell r="D287" t="str">
            <v>0320734</v>
          </cell>
        </row>
        <row r="288">
          <cell r="D288" t="str">
            <v>0327047</v>
          </cell>
        </row>
        <row r="291">
          <cell r="D291" t="str">
            <v>0323926</v>
          </cell>
        </row>
        <row r="292">
          <cell r="D292" t="str">
            <v>0322054</v>
          </cell>
        </row>
        <row r="297">
          <cell r="D297" t="str">
            <v>0323128</v>
          </cell>
        </row>
        <row r="298">
          <cell r="D298" t="str">
            <v>0324205</v>
          </cell>
        </row>
        <row r="301">
          <cell r="D301" t="str">
            <v>0324303</v>
          </cell>
        </row>
        <row r="302">
          <cell r="D302" t="str">
            <v>0323879</v>
          </cell>
        </row>
        <row r="303">
          <cell r="D303" t="str">
            <v>0323880</v>
          </cell>
        </row>
        <row r="304">
          <cell r="D304" t="str">
            <v>0323881</v>
          </cell>
        </row>
        <row r="307">
          <cell r="D307" t="str">
            <v>0327087</v>
          </cell>
        </row>
        <row r="308">
          <cell r="D308" t="str">
            <v>0327088</v>
          </cell>
        </row>
        <row r="309">
          <cell r="D309" t="str">
            <v>0326910</v>
          </cell>
          <cell r="F309">
            <v>0</v>
          </cell>
          <cell r="H309">
            <v>0</v>
          </cell>
          <cell r="J309">
            <v>0</v>
          </cell>
          <cell r="L309">
            <v>0</v>
          </cell>
          <cell r="N309">
            <v>0</v>
          </cell>
          <cell r="P309">
            <v>0</v>
          </cell>
        </row>
        <row r="310">
          <cell r="D310" t="str">
            <v>0320697</v>
          </cell>
        </row>
        <row r="311">
          <cell r="D311" t="str">
            <v>0322173</v>
          </cell>
        </row>
        <row r="312">
          <cell r="D312" t="str">
            <v>0315012</v>
          </cell>
        </row>
        <row r="313">
          <cell r="D313" t="str">
            <v>0323095</v>
          </cell>
          <cell r="F313">
            <v>0</v>
          </cell>
          <cell r="H313">
            <v>0</v>
          </cell>
          <cell r="J313">
            <v>0</v>
          </cell>
          <cell r="L313">
            <v>0</v>
          </cell>
          <cell r="N313">
            <v>0</v>
          </cell>
          <cell r="P313">
            <v>0</v>
          </cell>
        </row>
        <row r="314">
          <cell r="D314" t="str">
            <v>0320862</v>
          </cell>
        </row>
        <row r="315">
          <cell r="D315" t="str">
            <v>0320861</v>
          </cell>
        </row>
        <row r="316">
          <cell r="D316" t="str">
            <v>0320699</v>
          </cell>
        </row>
        <row r="321">
          <cell r="D321" t="str">
            <v>0320718</v>
          </cell>
        </row>
        <row r="322">
          <cell r="D322" t="str">
            <v>0320715</v>
          </cell>
        </row>
        <row r="323">
          <cell r="D323" t="str">
            <v>0320716</v>
          </cell>
        </row>
        <row r="324">
          <cell r="D324" t="str">
            <v>0320847</v>
          </cell>
        </row>
        <row r="325">
          <cell r="D325" t="str">
            <v>0320720</v>
          </cell>
        </row>
        <row r="328">
          <cell r="D328" t="str">
            <v>0320713</v>
          </cell>
        </row>
        <row r="329">
          <cell r="D329" t="str">
            <v>0320714</v>
          </cell>
        </row>
        <row r="330">
          <cell r="D330" t="str">
            <v>0323098</v>
          </cell>
        </row>
        <row r="334">
          <cell r="D334" t="str">
            <v>0320712</v>
          </cell>
        </row>
        <row r="335">
          <cell r="D335" t="str">
            <v>0320711</v>
          </cell>
        </row>
        <row r="336">
          <cell r="D336" t="str">
            <v>0320710</v>
          </cell>
        </row>
        <row r="337">
          <cell r="D337" t="str">
            <v>0323084</v>
          </cell>
        </row>
        <row r="340">
          <cell r="D340" t="str">
            <v>0320730</v>
          </cell>
        </row>
        <row r="341">
          <cell r="D341" t="str">
            <v>0320731</v>
          </cell>
        </row>
        <row r="342">
          <cell r="D342" t="str">
            <v>0320728</v>
          </cell>
        </row>
        <row r="343">
          <cell r="D343" t="str">
            <v>0323113</v>
          </cell>
        </row>
        <row r="344">
          <cell r="D344" t="str">
            <v>0320727</v>
          </cell>
        </row>
        <row r="345">
          <cell r="D345" t="str">
            <v>0326458</v>
          </cell>
        </row>
        <row r="346">
          <cell r="D346" t="str">
            <v>0327008</v>
          </cell>
        </row>
        <row r="351">
          <cell r="D351" t="str">
            <v>0320722</v>
          </cell>
        </row>
        <row r="352">
          <cell r="D352" t="str">
            <v>0320724</v>
          </cell>
        </row>
        <row r="353">
          <cell r="D353" t="str">
            <v>0320723</v>
          </cell>
        </row>
        <row r="354">
          <cell r="D354" t="str">
            <v>0320721</v>
          </cell>
        </row>
        <row r="355">
          <cell r="D355" t="str">
            <v>0322156</v>
          </cell>
        </row>
        <row r="358">
          <cell r="D358" t="str">
            <v>0321062</v>
          </cell>
        </row>
        <row r="359">
          <cell r="D359" t="str">
            <v>0321066</v>
          </cell>
        </row>
        <row r="360">
          <cell r="D360" t="str">
            <v>0323777</v>
          </cell>
          <cell r="F360">
            <v>0</v>
          </cell>
          <cell r="H360">
            <v>0</v>
          </cell>
          <cell r="J360">
            <v>0</v>
          </cell>
          <cell r="L360">
            <v>0</v>
          </cell>
          <cell r="N360">
            <v>0</v>
          </cell>
          <cell r="P360">
            <v>0</v>
          </cell>
        </row>
        <row r="361">
          <cell r="D361" t="str">
            <v>0321067</v>
          </cell>
        </row>
        <row r="362">
          <cell r="D362" t="str">
            <v>0321068</v>
          </cell>
        </row>
        <row r="367">
          <cell r="D367" t="str">
            <v>0322356</v>
          </cell>
          <cell r="F367">
            <v>0</v>
          </cell>
          <cell r="H367">
            <v>0</v>
          </cell>
          <cell r="J367">
            <v>0</v>
          </cell>
          <cell r="L367">
            <v>0</v>
          </cell>
          <cell r="N367">
            <v>0</v>
          </cell>
          <cell r="P367">
            <v>0</v>
          </cell>
        </row>
        <row r="368">
          <cell r="D368" t="str">
            <v>0322357</v>
          </cell>
          <cell r="F368">
            <v>0</v>
          </cell>
          <cell r="H368">
            <v>0</v>
          </cell>
          <cell r="J368">
            <v>0</v>
          </cell>
          <cell r="L368">
            <v>0</v>
          </cell>
          <cell r="N368">
            <v>0</v>
          </cell>
          <cell r="P368">
            <v>0</v>
          </cell>
        </row>
        <row r="369">
          <cell r="D369" t="str">
            <v>0323726</v>
          </cell>
          <cell r="F369">
            <v>0</v>
          </cell>
          <cell r="H369">
            <v>0</v>
          </cell>
          <cell r="J369">
            <v>0</v>
          </cell>
          <cell r="L369">
            <v>0</v>
          </cell>
          <cell r="N369">
            <v>0</v>
          </cell>
          <cell r="P369">
            <v>0</v>
          </cell>
        </row>
        <row r="370">
          <cell r="D370" t="str">
            <v>0323725</v>
          </cell>
          <cell r="F370">
            <v>0</v>
          </cell>
          <cell r="H370">
            <v>0</v>
          </cell>
          <cell r="J370">
            <v>0</v>
          </cell>
          <cell r="L370">
            <v>0</v>
          </cell>
          <cell r="N370">
            <v>0</v>
          </cell>
          <cell r="P370">
            <v>0</v>
          </cell>
        </row>
        <row r="371">
          <cell r="D371" t="str">
            <v>0320722</v>
          </cell>
          <cell r="F371">
            <v>0</v>
          </cell>
          <cell r="H371">
            <v>0</v>
          </cell>
          <cell r="J371">
            <v>0</v>
          </cell>
          <cell r="L371">
            <v>0</v>
          </cell>
          <cell r="N371">
            <v>0</v>
          </cell>
          <cell r="P371">
            <v>0</v>
          </cell>
        </row>
        <row r="373">
          <cell r="D373" t="str">
            <v>0318271</v>
          </cell>
          <cell r="F373">
            <v>0</v>
          </cell>
          <cell r="H373">
            <v>0</v>
          </cell>
          <cell r="J373">
            <v>0</v>
          </cell>
          <cell r="L373">
            <v>0</v>
          </cell>
          <cell r="N373">
            <v>0</v>
          </cell>
          <cell r="P373">
            <v>0</v>
          </cell>
        </row>
        <row r="374">
          <cell r="D374" t="str">
            <v>0318106</v>
          </cell>
          <cell r="F374">
            <v>0</v>
          </cell>
          <cell r="H374">
            <v>0</v>
          </cell>
          <cell r="J374">
            <v>0</v>
          </cell>
          <cell r="L374">
            <v>0</v>
          </cell>
          <cell r="N374">
            <v>0</v>
          </cell>
          <cell r="P374">
            <v>0</v>
          </cell>
        </row>
        <row r="375">
          <cell r="D375" t="str">
            <v>0318108</v>
          </cell>
          <cell r="F375">
            <v>0</v>
          </cell>
          <cell r="H375">
            <v>0</v>
          </cell>
          <cell r="J375">
            <v>0</v>
          </cell>
          <cell r="L375">
            <v>0</v>
          </cell>
          <cell r="N375">
            <v>0</v>
          </cell>
          <cell r="P375">
            <v>0</v>
          </cell>
        </row>
        <row r="378">
          <cell r="D378" t="str">
            <v>0322356</v>
          </cell>
        </row>
        <row r="379">
          <cell r="D379" t="str">
            <v>0322357</v>
          </cell>
        </row>
        <row r="380">
          <cell r="D380" t="str">
            <v>0323726</v>
          </cell>
        </row>
        <row r="381">
          <cell r="D381" t="str">
            <v>0323725</v>
          </cell>
        </row>
        <row r="386">
          <cell r="D386" t="str">
            <v>0320871</v>
          </cell>
          <cell r="F386">
            <v>0</v>
          </cell>
          <cell r="H386">
            <v>0</v>
          </cell>
          <cell r="J386">
            <v>0</v>
          </cell>
          <cell r="L386">
            <v>0</v>
          </cell>
          <cell r="N386">
            <v>0</v>
          </cell>
          <cell r="P386">
            <v>0</v>
          </cell>
        </row>
        <row r="388">
          <cell r="D388" t="str">
            <v>0318106</v>
          </cell>
          <cell r="F388">
            <v>0</v>
          </cell>
          <cell r="H388">
            <v>0</v>
          </cell>
          <cell r="J388">
            <v>0</v>
          </cell>
          <cell r="L388">
            <v>0</v>
          </cell>
          <cell r="N388">
            <v>0</v>
          </cell>
          <cell r="P388">
            <v>0</v>
          </cell>
        </row>
        <row r="389">
          <cell r="D389" t="str">
            <v>0318108</v>
          </cell>
          <cell r="F389">
            <v>0</v>
          </cell>
          <cell r="H389">
            <v>0</v>
          </cell>
          <cell r="J389">
            <v>0</v>
          </cell>
          <cell r="L389">
            <v>0</v>
          </cell>
          <cell r="N389">
            <v>0</v>
          </cell>
          <cell r="P389">
            <v>0</v>
          </cell>
        </row>
        <row r="390">
          <cell r="D390" t="str">
            <v>0322050</v>
          </cell>
          <cell r="F390">
            <v>0</v>
          </cell>
          <cell r="H390">
            <v>0</v>
          </cell>
          <cell r="J390">
            <v>0</v>
          </cell>
          <cell r="L390">
            <v>0</v>
          </cell>
          <cell r="N390">
            <v>0</v>
          </cell>
          <cell r="P390">
            <v>0</v>
          </cell>
        </row>
        <row r="391">
          <cell r="D391" t="str">
            <v>0322051</v>
          </cell>
          <cell r="F391">
            <v>0</v>
          </cell>
          <cell r="H391">
            <v>0</v>
          </cell>
          <cell r="J391">
            <v>0</v>
          </cell>
          <cell r="L391">
            <v>0</v>
          </cell>
          <cell r="N391">
            <v>0</v>
          </cell>
          <cell r="P391">
            <v>0</v>
          </cell>
        </row>
        <row r="396">
          <cell r="D396" t="str">
            <v>0320716</v>
          </cell>
          <cell r="F396">
            <v>0</v>
          </cell>
          <cell r="H396">
            <v>0</v>
          </cell>
          <cell r="J396">
            <v>0</v>
          </cell>
          <cell r="L396">
            <v>0</v>
          </cell>
          <cell r="N396">
            <v>0</v>
          </cell>
          <cell r="P396">
            <v>0</v>
          </cell>
        </row>
        <row r="398">
          <cell r="D398" t="str">
            <v>0318106</v>
          </cell>
          <cell r="F398">
            <v>0</v>
          </cell>
          <cell r="H398">
            <v>0</v>
          </cell>
          <cell r="J398">
            <v>0</v>
          </cell>
          <cell r="L398">
            <v>0</v>
          </cell>
          <cell r="N398">
            <v>0</v>
          </cell>
          <cell r="P398">
            <v>0</v>
          </cell>
        </row>
        <row r="399">
          <cell r="D399" t="str">
            <v>0318107</v>
          </cell>
          <cell r="F399">
            <v>0</v>
          </cell>
          <cell r="H399">
            <v>0</v>
          </cell>
          <cell r="J399">
            <v>0</v>
          </cell>
          <cell r="L399">
            <v>0</v>
          </cell>
          <cell r="N399">
            <v>0</v>
          </cell>
          <cell r="P399">
            <v>0</v>
          </cell>
        </row>
        <row r="402">
          <cell r="D402" t="str">
            <v>0321864</v>
          </cell>
          <cell r="F402">
            <v>0</v>
          </cell>
          <cell r="H402">
            <v>0</v>
          </cell>
          <cell r="J402">
            <v>0</v>
          </cell>
          <cell r="L402">
            <v>0</v>
          </cell>
          <cell r="N402">
            <v>0</v>
          </cell>
          <cell r="P402">
            <v>0</v>
          </cell>
        </row>
        <row r="404">
          <cell r="D404" t="str">
            <v>0320158</v>
          </cell>
          <cell r="F404">
            <v>0</v>
          </cell>
          <cell r="H404">
            <v>0</v>
          </cell>
          <cell r="J404">
            <v>0</v>
          </cell>
          <cell r="L404">
            <v>0</v>
          </cell>
          <cell r="N404">
            <v>0</v>
          </cell>
          <cell r="P404">
            <v>0</v>
          </cell>
        </row>
        <row r="407">
          <cell r="D407" t="str">
            <v>0320898</v>
          </cell>
          <cell r="F407">
            <v>0</v>
          </cell>
          <cell r="H407">
            <v>0</v>
          </cell>
          <cell r="J407">
            <v>0</v>
          </cell>
          <cell r="L407">
            <v>0</v>
          </cell>
          <cell r="N407">
            <v>0</v>
          </cell>
          <cell r="P407">
            <v>0</v>
          </cell>
        </row>
        <row r="410">
          <cell r="D410" t="str">
            <v>0326460</v>
          </cell>
          <cell r="F410">
            <v>0</v>
          </cell>
          <cell r="H410">
            <v>0</v>
          </cell>
          <cell r="J410">
            <v>0</v>
          </cell>
          <cell r="L410">
            <v>0</v>
          </cell>
          <cell r="N410">
            <v>0</v>
          </cell>
          <cell r="P410">
            <v>0</v>
          </cell>
        </row>
        <row r="414">
          <cell r="D414" t="str">
            <v>0325786</v>
          </cell>
        </row>
        <row r="415">
          <cell r="D415" t="str">
            <v>0327042</v>
          </cell>
        </row>
        <row r="416">
          <cell r="D416" t="str">
            <v>0320898</v>
          </cell>
        </row>
        <row r="417">
          <cell r="D417" t="str">
            <v>0321864</v>
          </cell>
        </row>
        <row r="418">
          <cell r="D418" t="str">
            <v>0322619</v>
          </cell>
        </row>
        <row r="419">
          <cell r="D419" t="str">
            <v>0326460</v>
          </cell>
        </row>
        <row r="420">
          <cell r="D420" t="str">
            <v>0320869</v>
          </cell>
        </row>
        <row r="425">
          <cell r="D425" t="str">
            <v>0318277</v>
          </cell>
        </row>
        <row r="426">
          <cell r="D426" t="str">
            <v>0318542</v>
          </cell>
        </row>
        <row r="427">
          <cell r="D427" t="str">
            <v>0318541</v>
          </cell>
        </row>
        <row r="428">
          <cell r="D428" t="str">
            <v>0321154</v>
          </cell>
        </row>
        <row r="429">
          <cell r="D429" t="str">
            <v>0321029</v>
          </cell>
        </row>
        <row r="430">
          <cell r="D430" t="str">
            <v>0321032</v>
          </cell>
        </row>
        <row r="431">
          <cell r="D431" t="str">
            <v>0321031</v>
          </cell>
        </row>
        <row r="435">
          <cell r="D435" t="str">
            <v>0323190</v>
          </cell>
        </row>
        <row r="436">
          <cell r="D436" t="str">
            <v>0323857</v>
          </cell>
        </row>
        <row r="437">
          <cell r="D437" t="str">
            <v>0323856</v>
          </cell>
        </row>
        <row r="438">
          <cell r="D438" t="str">
            <v>0323279</v>
          </cell>
        </row>
        <row r="439">
          <cell r="D439" t="str">
            <v>0323191</v>
          </cell>
        </row>
        <row r="440">
          <cell r="D440" t="str">
            <v>0323693</v>
          </cell>
        </row>
        <row r="441">
          <cell r="D441" t="str">
            <v>0326459</v>
          </cell>
        </row>
        <row r="445">
          <cell r="D445" t="str">
            <v>0318108</v>
          </cell>
        </row>
        <row r="446">
          <cell r="D446" t="str">
            <v>0318107</v>
          </cell>
        </row>
        <row r="447">
          <cell r="D447" t="str">
            <v>0315456</v>
          </cell>
        </row>
        <row r="448">
          <cell r="D448" t="str">
            <v>0318106</v>
          </cell>
        </row>
        <row r="449">
          <cell r="D449" t="str">
            <v>0327092</v>
          </cell>
        </row>
        <row r="450">
          <cell r="D450" t="str">
            <v>0322652</v>
          </cell>
        </row>
        <row r="451">
          <cell r="D451" t="str">
            <v>0318543</v>
          </cell>
        </row>
        <row r="452">
          <cell r="D452" t="str">
            <v>0320301</v>
          </cell>
        </row>
        <row r="453">
          <cell r="D453" t="str">
            <v>0320302</v>
          </cell>
        </row>
        <row r="454">
          <cell r="D454" t="str">
            <v>0318271</v>
          </cell>
        </row>
        <row r="455">
          <cell r="D455" t="str">
            <v>0320300</v>
          </cell>
        </row>
        <row r="456">
          <cell r="D456" t="str">
            <v>0320616</v>
          </cell>
        </row>
        <row r="457">
          <cell r="D457" t="str">
            <v>0322050</v>
          </cell>
        </row>
        <row r="458">
          <cell r="D458" t="str">
            <v>0322051</v>
          </cell>
          <cell r="F458">
            <v>0</v>
          </cell>
          <cell r="H458">
            <v>0</v>
          </cell>
          <cell r="J458">
            <v>0</v>
          </cell>
          <cell r="L458">
            <v>0</v>
          </cell>
          <cell r="N458">
            <v>0</v>
          </cell>
          <cell r="P458">
            <v>0</v>
          </cell>
        </row>
        <row r="459">
          <cell r="D459" t="str">
            <v>0322052</v>
          </cell>
          <cell r="F459">
            <v>0</v>
          </cell>
          <cell r="H459">
            <v>0</v>
          </cell>
          <cell r="J459">
            <v>0</v>
          </cell>
          <cell r="L459">
            <v>0</v>
          </cell>
          <cell r="N459">
            <v>0</v>
          </cell>
          <cell r="P459">
            <v>0</v>
          </cell>
        </row>
        <row r="460">
          <cell r="D460" t="str">
            <v>0321941</v>
          </cell>
        </row>
        <row r="461">
          <cell r="D461" t="str">
            <v>0321920</v>
          </cell>
        </row>
        <row r="462">
          <cell r="D462" t="str">
            <v>0321943</v>
          </cell>
        </row>
        <row r="463">
          <cell r="D463" t="str">
            <v>0321944</v>
          </cell>
        </row>
        <row r="464">
          <cell r="D464" t="str">
            <v>0318114</v>
          </cell>
        </row>
        <row r="465">
          <cell r="D465" t="str">
            <v>0318112</v>
          </cell>
        </row>
        <row r="466">
          <cell r="D466" t="str">
            <v>0317634</v>
          </cell>
        </row>
        <row r="467">
          <cell r="D467" t="str">
            <v>0321942</v>
          </cell>
        </row>
        <row r="468">
          <cell r="D468" t="str">
            <v>0320158</v>
          </cell>
        </row>
        <row r="469">
          <cell r="D469" t="str">
            <v>0323778</v>
          </cell>
        </row>
      </sheetData>
      <sheetData sheetId="1">
        <row r="8">
          <cell r="D8" t="str">
            <v>0320713</v>
          </cell>
          <cell r="F8">
            <v>0</v>
          </cell>
        </row>
        <row r="9">
          <cell r="D9" t="str">
            <v>0320715</v>
          </cell>
          <cell r="F9">
            <v>0</v>
          </cell>
        </row>
        <row r="11">
          <cell r="D11" t="str">
            <v>0318106</v>
          </cell>
          <cell r="F11">
            <v>0</v>
          </cell>
        </row>
        <row r="12">
          <cell r="D12" t="str">
            <v>0318108</v>
          </cell>
          <cell r="F12">
            <v>0</v>
          </cell>
        </row>
        <row r="15">
          <cell r="D15" t="str">
            <v>0320713</v>
          </cell>
          <cell r="F15">
            <v>0</v>
          </cell>
        </row>
        <row r="16">
          <cell r="D16" t="str">
            <v>0320712</v>
          </cell>
          <cell r="F16">
            <v>0</v>
          </cell>
        </row>
        <row r="17">
          <cell r="D17" t="str">
            <v>0320715</v>
          </cell>
          <cell r="F17">
            <v>0</v>
          </cell>
        </row>
        <row r="19">
          <cell r="D19" t="str">
            <v>0318106</v>
          </cell>
          <cell r="F19">
            <v>0</v>
          </cell>
        </row>
        <row r="20">
          <cell r="D20" t="str">
            <v>0318108</v>
          </cell>
          <cell r="F20">
            <v>0</v>
          </cell>
        </row>
        <row r="23">
          <cell r="D23" t="str">
            <v>0320715</v>
          </cell>
          <cell r="F23">
            <v>0</v>
          </cell>
        </row>
        <row r="24">
          <cell r="D24" t="str">
            <v>0320712</v>
          </cell>
          <cell r="F24">
            <v>0</v>
          </cell>
        </row>
        <row r="26">
          <cell r="D26" t="str">
            <v>0318106</v>
          </cell>
          <cell r="F26">
            <v>0</v>
          </cell>
        </row>
        <row r="27">
          <cell r="D27" t="str">
            <v>0318108</v>
          </cell>
          <cell r="F27">
            <v>0</v>
          </cell>
        </row>
        <row r="30">
          <cell r="D30" t="str">
            <v>0320715</v>
          </cell>
          <cell r="F30">
            <v>0</v>
          </cell>
        </row>
        <row r="32">
          <cell r="D32" t="str">
            <v>0318106</v>
          </cell>
          <cell r="F32">
            <v>0</v>
          </cell>
        </row>
        <row r="33">
          <cell r="D33" t="str">
            <v>0318108</v>
          </cell>
          <cell r="F33">
            <v>0</v>
          </cell>
        </row>
        <row r="36">
          <cell r="D36" t="str">
            <v>0320730</v>
          </cell>
          <cell r="F36">
            <v>0</v>
          </cell>
        </row>
        <row r="37">
          <cell r="D37" t="str">
            <v>0320720</v>
          </cell>
          <cell r="F37">
            <v>0</v>
          </cell>
        </row>
        <row r="39">
          <cell r="D39" t="str">
            <v>0318106</v>
          </cell>
          <cell r="F39">
            <v>0</v>
          </cell>
        </row>
        <row r="40">
          <cell r="D40" t="str">
            <v>0315456</v>
          </cell>
          <cell r="F40">
            <v>0</v>
          </cell>
        </row>
        <row r="43">
          <cell r="D43" t="str">
            <v>0320730</v>
          </cell>
          <cell r="F43">
            <v>0</v>
          </cell>
        </row>
        <row r="44">
          <cell r="D44" t="str">
            <v>0320720</v>
          </cell>
          <cell r="F44">
            <v>0</v>
          </cell>
        </row>
        <row r="46">
          <cell r="D46" t="str">
            <v>0318106</v>
          </cell>
          <cell r="F46">
            <v>0</v>
          </cell>
        </row>
        <row r="47">
          <cell r="D47" t="str">
            <v>0315456</v>
          </cell>
          <cell r="F47">
            <v>0</v>
          </cell>
        </row>
        <row r="50">
          <cell r="D50" t="str">
            <v>0320721</v>
          </cell>
          <cell r="F50">
            <v>0</v>
          </cell>
        </row>
        <row r="51">
          <cell r="D51" t="str">
            <v>0322157</v>
          </cell>
          <cell r="F51">
            <v>0</v>
          </cell>
        </row>
        <row r="54">
          <cell r="D54" t="str">
            <v>0320862</v>
          </cell>
          <cell r="F54">
            <v>0</v>
          </cell>
        </row>
        <row r="56">
          <cell r="D56" t="str">
            <v>0323191</v>
          </cell>
          <cell r="F56">
            <v>0</v>
          </cell>
        </row>
        <row r="59">
          <cell r="D59" t="str">
            <v>0320730</v>
          </cell>
          <cell r="F59">
            <v>0</v>
          </cell>
        </row>
        <row r="60">
          <cell r="D60" t="str">
            <v>0320720</v>
          </cell>
          <cell r="F60">
            <v>0</v>
          </cell>
        </row>
        <row r="61">
          <cell r="D61" t="str">
            <v>0327088</v>
          </cell>
          <cell r="F61">
            <v>0</v>
          </cell>
        </row>
        <row r="62">
          <cell r="D62" t="str">
            <v>0326910</v>
          </cell>
          <cell r="F62">
            <v>0</v>
          </cell>
        </row>
        <row r="64">
          <cell r="D64" t="str">
            <v>0327092</v>
          </cell>
          <cell r="F64">
            <v>0</v>
          </cell>
        </row>
        <row r="65">
          <cell r="D65" t="str">
            <v>0318106</v>
          </cell>
          <cell r="F65">
            <v>0</v>
          </cell>
        </row>
        <row r="66">
          <cell r="D66" t="str">
            <v>0315456</v>
          </cell>
          <cell r="F66">
            <v>0</v>
          </cell>
        </row>
        <row r="69">
          <cell r="D69" t="str">
            <v>0320715</v>
          </cell>
          <cell r="F69">
            <v>0</v>
          </cell>
        </row>
        <row r="71">
          <cell r="D71" t="str">
            <v>0318106</v>
          </cell>
          <cell r="F71">
            <v>0</v>
          </cell>
        </row>
        <row r="72">
          <cell r="D72" t="str">
            <v>0318108</v>
          </cell>
          <cell r="F72">
            <v>0</v>
          </cell>
        </row>
        <row r="77">
          <cell r="D77" t="str">
            <v>0323112</v>
          </cell>
          <cell r="F77">
            <v>0</v>
          </cell>
        </row>
        <row r="80">
          <cell r="D80" t="str">
            <v>0323128</v>
          </cell>
          <cell r="F80">
            <v>0</v>
          </cell>
        </row>
        <row r="81">
          <cell r="D81" t="str">
            <v>0323772</v>
          </cell>
          <cell r="F81">
            <v>0</v>
          </cell>
        </row>
        <row r="83">
          <cell r="D83" t="str">
            <v>0320158</v>
          </cell>
          <cell r="F83">
            <v>0</v>
          </cell>
        </row>
        <row r="86">
          <cell r="D86" t="str">
            <v>0324205</v>
          </cell>
          <cell r="F86">
            <v>0</v>
          </cell>
        </row>
        <row r="87">
          <cell r="D87" t="str">
            <v>0323772</v>
          </cell>
          <cell r="F87">
            <v>0</v>
          </cell>
        </row>
        <row r="89">
          <cell r="D89" t="str">
            <v>0320158</v>
          </cell>
          <cell r="F89">
            <v>0</v>
          </cell>
        </row>
        <row r="94">
          <cell r="D94" t="str">
            <v>0324178</v>
          </cell>
          <cell r="F94">
            <v>0</v>
          </cell>
        </row>
        <row r="96">
          <cell r="D96" t="str">
            <v>0327088</v>
          </cell>
          <cell r="F96">
            <v>0</v>
          </cell>
        </row>
        <row r="97">
          <cell r="D97" t="str">
            <v>0326910</v>
          </cell>
          <cell r="F97">
            <v>0</v>
          </cell>
        </row>
        <row r="98">
          <cell r="D98" t="str">
            <v>0320712</v>
          </cell>
          <cell r="F98">
            <v>0</v>
          </cell>
        </row>
        <row r="100">
          <cell r="D100" t="str">
            <v>0327092</v>
          </cell>
          <cell r="F100">
            <v>0</v>
          </cell>
        </row>
        <row r="101">
          <cell r="D101" t="str">
            <v>0318106</v>
          </cell>
          <cell r="F101">
            <v>0</v>
          </cell>
        </row>
        <row r="102">
          <cell r="D102" t="str">
            <v>0318108</v>
          </cell>
          <cell r="F102">
            <v>0</v>
          </cell>
        </row>
        <row r="103">
          <cell r="D103" t="str">
            <v>0322050</v>
          </cell>
          <cell r="F103">
            <v>0</v>
          </cell>
        </row>
        <row r="106">
          <cell r="D106" t="str">
            <v>0324175</v>
          </cell>
          <cell r="F106">
            <v>0</v>
          </cell>
        </row>
        <row r="108">
          <cell r="D108" t="str">
            <v>0320715</v>
          </cell>
          <cell r="F108">
            <v>0</v>
          </cell>
        </row>
        <row r="109">
          <cell r="D109" t="str">
            <v>0327088</v>
          </cell>
          <cell r="F109">
            <v>0</v>
          </cell>
        </row>
        <row r="110">
          <cell r="D110" t="str">
            <v>0326910</v>
          </cell>
          <cell r="F110">
            <v>0</v>
          </cell>
        </row>
        <row r="111">
          <cell r="D111" t="str">
            <v>0320712</v>
          </cell>
          <cell r="F111">
            <v>0</v>
          </cell>
        </row>
        <row r="113">
          <cell r="D113" t="str">
            <v>0327092</v>
          </cell>
          <cell r="F113">
            <v>0</v>
          </cell>
        </row>
        <row r="114">
          <cell r="D114" t="str">
            <v>0318106</v>
          </cell>
          <cell r="F114">
            <v>0</v>
          </cell>
        </row>
        <row r="115">
          <cell r="D115" t="str">
            <v>0318108</v>
          </cell>
          <cell r="F115">
            <v>0</v>
          </cell>
        </row>
        <row r="116">
          <cell r="D116" t="str">
            <v>0322050</v>
          </cell>
          <cell r="F116">
            <v>0</v>
          </cell>
        </row>
        <row r="119">
          <cell r="D119" t="str">
            <v>0324175</v>
          </cell>
          <cell r="F119">
            <v>0</v>
          </cell>
        </row>
        <row r="121">
          <cell r="D121" t="str">
            <v>0320727</v>
          </cell>
          <cell r="F121">
            <v>0</v>
          </cell>
        </row>
        <row r="122">
          <cell r="D122" t="str">
            <v>0320730</v>
          </cell>
          <cell r="F122">
            <v>0</v>
          </cell>
        </row>
        <row r="123">
          <cell r="D123" t="str">
            <v>0320720</v>
          </cell>
          <cell r="F123">
            <v>0</v>
          </cell>
        </row>
        <row r="125">
          <cell r="D125" t="str">
            <v>0318106</v>
          </cell>
          <cell r="F125">
            <v>0</v>
          </cell>
        </row>
        <row r="126">
          <cell r="D126" t="str">
            <v>0315456</v>
          </cell>
          <cell r="F126">
            <v>0</v>
          </cell>
        </row>
        <row r="127">
          <cell r="D127" t="str">
            <v>0322050</v>
          </cell>
          <cell r="F127">
            <v>0</v>
          </cell>
        </row>
        <row r="130">
          <cell r="D130" t="str">
            <v>0324178</v>
          </cell>
          <cell r="F130">
            <v>0</v>
          </cell>
        </row>
        <row r="132">
          <cell r="D132" t="str">
            <v>0320730</v>
          </cell>
          <cell r="F132">
            <v>0</v>
          </cell>
        </row>
        <row r="133">
          <cell r="D133" t="str">
            <v>0320720</v>
          </cell>
          <cell r="F133">
            <v>0</v>
          </cell>
        </row>
        <row r="135">
          <cell r="D135" t="str">
            <v>0318106</v>
          </cell>
          <cell r="F135">
            <v>0</v>
          </cell>
        </row>
        <row r="136">
          <cell r="D136" t="str">
            <v>0315456</v>
          </cell>
          <cell r="F136">
            <v>0</v>
          </cell>
        </row>
        <row r="137">
          <cell r="D137" t="str">
            <v>0322050</v>
          </cell>
          <cell r="F137">
            <v>0</v>
          </cell>
        </row>
        <row r="140">
          <cell r="D140" t="str">
            <v>0324175</v>
          </cell>
          <cell r="F140">
            <v>0</v>
          </cell>
        </row>
        <row r="142">
          <cell r="D142" t="str">
            <v>0320723</v>
          </cell>
          <cell r="F142">
            <v>0</v>
          </cell>
        </row>
        <row r="143">
          <cell r="D143" t="str">
            <v>0322157</v>
          </cell>
          <cell r="F143">
            <v>0</v>
          </cell>
        </row>
        <row r="145">
          <cell r="D145" t="str">
            <v>0322050</v>
          </cell>
          <cell r="F145">
            <v>0</v>
          </cell>
        </row>
        <row r="148">
          <cell r="D148" t="str">
            <v>0324178</v>
          </cell>
          <cell r="F148">
            <v>0</v>
          </cell>
        </row>
        <row r="150">
          <cell r="D150" t="str">
            <v>0320723</v>
          </cell>
          <cell r="F150">
            <v>0</v>
          </cell>
        </row>
        <row r="151">
          <cell r="D151" t="str">
            <v>0322157</v>
          </cell>
          <cell r="F151">
            <v>0</v>
          </cell>
        </row>
        <row r="153">
          <cell r="D153" t="str">
            <v>0322050</v>
          </cell>
          <cell r="F153">
            <v>0</v>
          </cell>
        </row>
        <row r="156">
          <cell r="D156" t="str">
            <v>0324175</v>
          </cell>
          <cell r="F156">
            <v>0</v>
          </cell>
        </row>
        <row r="158">
          <cell r="D158" t="str">
            <v>0327088</v>
          </cell>
          <cell r="F158">
            <v>0</v>
          </cell>
        </row>
        <row r="159">
          <cell r="D159" t="str">
            <v>0326910</v>
          </cell>
          <cell r="F159">
            <v>0</v>
          </cell>
        </row>
        <row r="160">
          <cell r="D160" t="str">
            <v>0327087</v>
          </cell>
          <cell r="F160">
            <v>0</v>
          </cell>
        </row>
        <row r="162">
          <cell r="D162" t="str">
            <v>0327092</v>
          </cell>
          <cell r="F162">
            <v>0</v>
          </cell>
        </row>
        <row r="163">
          <cell r="D163" t="str">
            <v>0322050</v>
          </cell>
          <cell r="F163">
            <v>0</v>
          </cell>
        </row>
        <row r="166">
          <cell r="D166" t="str">
            <v>0324178</v>
          </cell>
          <cell r="F166">
            <v>0</v>
          </cell>
        </row>
        <row r="168">
          <cell r="D168" t="str">
            <v>0327088</v>
          </cell>
          <cell r="F168">
            <v>0</v>
          </cell>
        </row>
        <row r="169">
          <cell r="D169" t="str">
            <v>0326910</v>
          </cell>
          <cell r="F169">
            <v>0</v>
          </cell>
        </row>
        <row r="171">
          <cell r="D171" t="str">
            <v>0327092</v>
          </cell>
          <cell r="F171">
            <v>0</v>
          </cell>
        </row>
        <row r="172">
          <cell r="D172" t="str">
            <v>0322050</v>
          </cell>
          <cell r="F172">
            <v>0</v>
          </cell>
        </row>
        <row r="175">
          <cell r="D175" t="str">
            <v>0324178</v>
          </cell>
          <cell r="F175">
            <v>0</v>
          </cell>
        </row>
        <row r="176">
          <cell r="D176" t="str">
            <v>0320784</v>
          </cell>
          <cell r="F176">
            <v>0</v>
          </cell>
        </row>
        <row r="178">
          <cell r="D178" t="str">
            <v>0320862</v>
          </cell>
          <cell r="F178">
            <v>0</v>
          </cell>
        </row>
        <row r="179">
          <cell r="D179" t="str">
            <v>0320861</v>
          </cell>
          <cell r="F179">
            <v>0</v>
          </cell>
        </row>
        <row r="181">
          <cell r="D181" t="str">
            <v>0322050</v>
          </cell>
          <cell r="F181">
            <v>0</v>
          </cell>
        </row>
        <row r="182">
          <cell r="D182" t="str">
            <v>0323191</v>
          </cell>
          <cell r="F182">
            <v>0</v>
          </cell>
        </row>
        <row r="185">
          <cell r="D185" t="str">
            <v>0324178</v>
          </cell>
          <cell r="F185">
            <v>0</v>
          </cell>
        </row>
        <row r="187">
          <cell r="D187" t="str">
            <v>0320862</v>
          </cell>
          <cell r="F187">
            <v>0</v>
          </cell>
        </row>
        <row r="189">
          <cell r="D189" t="str">
            <v>0322050</v>
          </cell>
          <cell r="F189">
            <v>0</v>
          </cell>
        </row>
        <row r="190">
          <cell r="D190" t="str">
            <v>0323191</v>
          </cell>
          <cell r="F190">
            <v>0</v>
          </cell>
        </row>
        <row r="193">
          <cell r="D193" t="str">
            <v>0324178</v>
          </cell>
          <cell r="F193">
            <v>0</v>
          </cell>
        </row>
        <row r="195">
          <cell r="D195" t="str">
            <v>0327088</v>
          </cell>
          <cell r="F195">
            <v>0</v>
          </cell>
        </row>
        <row r="196">
          <cell r="D196" t="str">
            <v>0326910</v>
          </cell>
          <cell r="F196">
            <v>0</v>
          </cell>
        </row>
        <row r="197">
          <cell r="D197" t="str">
            <v>0320713</v>
          </cell>
          <cell r="F197">
            <v>0</v>
          </cell>
        </row>
        <row r="198">
          <cell r="D198" t="str">
            <v>0320715</v>
          </cell>
          <cell r="F198">
            <v>0</v>
          </cell>
        </row>
        <row r="200">
          <cell r="D200" t="str">
            <v>0327092</v>
          </cell>
          <cell r="F200">
            <v>0</v>
          </cell>
        </row>
        <row r="201">
          <cell r="D201" t="str">
            <v>0318106</v>
          </cell>
          <cell r="F201">
            <v>0</v>
          </cell>
        </row>
        <row r="202">
          <cell r="D202" t="str">
            <v>0318108</v>
          </cell>
          <cell r="F202">
            <v>0</v>
          </cell>
        </row>
        <row r="203">
          <cell r="D203" t="str">
            <v>0322050</v>
          </cell>
          <cell r="F203">
            <v>0</v>
          </cell>
        </row>
        <row r="206">
          <cell r="D206" t="str">
            <v>0322056</v>
          </cell>
          <cell r="F206">
            <v>0</v>
          </cell>
        </row>
        <row r="208">
          <cell r="D208" t="str">
            <v>0320723</v>
          </cell>
          <cell r="F208">
            <v>0</v>
          </cell>
        </row>
        <row r="211">
          <cell r="D211" t="str">
            <v>0324178</v>
          </cell>
          <cell r="F211">
            <v>0</v>
          </cell>
        </row>
        <row r="213">
          <cell r="D213" t="str">
            <v>0327088</v>
          </cell>
          <cell r="F213">
            <v>0</v>
          </cell>
        </row>
        <row r="214">
          <cell r="D214" t="str">
            <v>0326910</v>
          </cell>
          <cell r="F214">
            <v>0</v>
          </cell>
        </row>
        <row r="215">
          <cell r="D215" t="str">
            <v>0320730</v>
          </cell>
          <cell r="F215">
            <v>0</v>
          </cell>
        </row>
        <row r="216">
          <cell r="D216" t="str">
            <v>0320720</v>
          </cell>
          <cell r="F216">
            <v>0</v>
          </cell>
        </row>
        <row r="218">
          <cell r="D218" t="str">
            <v>0327092</v>
          </cell>
          <cell r="F218">
            <v>0</v>
          </cell>
        </row>
        <row r="219">
          <cell r="D219" t="str">
            <v>0318106</v>
          </cell>
          <cell r="F219">
            <v>0</v>
          </cell>
        </row>
        <row r="220">
          <cell r="D220" t="str">
            <v>0315456</v>
          </cell>
          <cell r="F220">
            <v>0</v>
          </cell>
        </row>
        <row r="221">
          <cell r="D221" t="str">
            <v>0322050</v>
          </cell>
          <cell r="F221">
            <v>0</v>
          </cell>
        </row>
        <row r="224">
          <cell r="D224" t="str">
            <v>0324175</v>
          </cell>
          <cell r="F224">
            <v>0</v>
          </cell>
        </row>
        <row r="226">
          <cell r="D226" t="str">
            <v>0327088</v>
          </cell>
          <cell r="F226">
            <v>0</v>
          </cell>
        </row>
        <row r="227">
          <cell r="D227" t="str">
            <v>0326910</v>
          </cell>
          <cell r="F227">
            <v>0</v>
          </cell>
        </row>
        <row r="228">
          <cell r="D228" t="str">
            <v>0320716</v>
          </cell>
          <cell r="F228">
            <v>0</v>
          </cell>
        </row>
        <row r="229">
          <cell r="D229" t="str">
            <v>0320730</v>
          </cell>
          <cell r="F229">
            <v>0</v>
          </cell>
        </row>
        <row r="230">
          <cell r="D230" t="str">
            <v>0320720</v>
          </cell>
          <cell r="F230">
            <v>0</v>
          </cell>
        </row>
        <row r="232">
          <cell r="D232" t="str">
            <v>0327092</v>
          </cell>
          <cell r="F232">
            <v>0</v>
          </cell>
        </row>
        <row r="233">
          <cell r="D233" t="str">
            <v>0318106</v>
          </cell>
          <cell r="F233">
            <v>0</v>
          </cell>
        </row>
        <row r="234">
          <cell r="D234" t="str">
            <v>0315456</v>
          </cell>
          <cell r="F234">
            <v>0</v>
          </cell>
        </row>
        <row r="235">
          <cell r="D235" t="str">
            <v>0322050</v>
          </cell>
          <cell r="F235">
            <v>0</v>
          </cell>
        </row>
        <row r="236">
          <cell r="D236" t="str">
            <v>0318107</v>
          </cell>
          <cell r="F236">
            <v>0</v>
          </cell>
        </row>
        <row r="239">
          <cell r="D239" t="str">
            <v>0324178</v>
          </cell>
          <cell r="F239">
            <v>0</v>
          </cell>
        </row>
        <row r="241">
          <cell r="D241" t="str">
            <v>0320718</v>
          </cell>
          <cell r="F241">
            <v>0</v>
          </cell>
        </row>
        <row r="243">
          <cell r="D243" t="str">
            <v>0318106</v>
          </cell>
          <cell r="F243">
            <v>0</v>
          </cell>
        </row>
        <row r="244">
          <cell r="D244" t="str">
            <v>0318108</v>
          </cell>
          <cell r="F244">
            <v>0</v>
          </cell>
        </row>
        <row r="245">
          <cell r="D245" t="str">
            <v>0322050</v>
          </cell>
          <cell r="F245">
            <v>0</v>
          </cell>
        </row>
        <row r="250">
          <cell r="D250" t="str">
            <v>0323102</v>
          </cell>
          <cell r="F250">
            <v>0</v>
          </cell>
        </row>
        <row r="253">
          <cell r="D253" t="str">
            <v>0323103</v>
          </cell>
          <cell r="F253">
            <v>0</v>
          </cell>
        </row>
        <row r="255">
          <cell r="D255" t="str">
            <v>0324502</v>
          </cell>
          <cell r="F255">
            <v>0</v>
          </cell>
        </row>
        <row r="258">
          <cell r="D258" t="str">
            <v>0323101</v>
          </cell>
          <cell r="F258">
            <v>0</v>
          </cell>
        </row>
        <row r="260">
          <cell r="D260" t="str">
            <v>0324502</v>
          </cell>
          <cell r="F260">
            <v>0</v>
          </cell>
        </row>
        <row r="263">
          <cell r="D263" t="str">
            <v>0323104</v>
          </cell>
          <cell r="F263">
            <v>0</v>
          </cell>
        </row>
        <row r="265">
          <cell r="D265" t="str">
            <v>0324502</v>
          </cell>
          <cell r="F265">
            <v>0</v>
          </cell>
        </row>
        <row r="268">
          <cell r="D268" t="str">
            <v>0323099</v>
          </cell>
          <cell r="F268">
            <v>0</v>
          </cell>
        </row>
        <row r="271">
          <cell r="D271" t="str">
            <v>0323100</v>
          </cell>
          <cell r="F271">
            <v>0</v>
          </cell>
        </row>
        <row r="274">
          <cell r="D274" t="str">
            <v>0325595</v>
          </cell>
          <cell r="F274">
            <v>0</v>
          </cell>
        </row>
        <row r="277">
          <cell r="D277" t="str">
            <v>0327048</v>
          </cell>
          <cell r="F277">
            <v>0</v>
          </cell>
        </row>
        <row r="284">
          <cell r="D284" t="str">
            <v>0323911</v>
          </cell>
          <cell r="F284">
            <v>0</v>
          </cell>
        </row>
        <row r="285">
          <cell r="D285" t="str">
            <v>0323913</v>
          </cell>
          <cell r="F285">
            <v>0</v>
          </cell>
        </row>
        <row r="287">
          <cell r="D287" t="str">
            <v>0323869</v>
          </cell>
          <cell r="F287">
            <v>0</v>
          </cell>
        </row>
        <row r="288">
          <cell r="D288" t="str">
            <v>0320713</v>
          </cell>
          <cell r="F288">
            <v>0</v>
          </cell>
        </row>
        <row r="289">
          <cell r="D289" t="str">
            <v>0320715</v>
          </cell>
          <cell r="F289">
            <v>0</v>
          </cell>
        </row>
        <row r="290">
          <cell r="D290" t="str">
            <v>0323930</v>
          </cell>
          <cell r="F290">
            <v>0</v>
          </cell>
        </row>
        <row r="292">
          <cell r="D292" t="str">
            <v>0318106</v>
          </cell>
          <cell r="F292">
            <v>0</v>
          </cell>
        </row>
        <row r="293">
          <cell r="D293" t="str">
            <v>0318108</v>
          </cell>
          <cell r="F293">
            <v>0</v>
          </cell>
        </row>
        <row r="296">
          <cell r="D296" t="str">
            <v>0323911</v>
          </cell>
          <cell r="F296">
            <v>0</v>
          </cell>
        </row>
        <row r="297">
          <cell r="D297" t="str">
            <v>0323913</v>
          </cell>
          <cell r="F297">
            <v>0</v>
          </cell>
        </row>
        <row r="299">
          <cell r="D299" t="str">
            <v>0324323</v>
          </cell>
          <cell r="F299">
            <v>0</v>
          </cell>
        </row>
        <row r="300">
          <cell r="D300" t="str">
            <v>0323929</v>
          </cell>
          <cell r="F300">
            <v>0</v>
          </cell>
        </row>
        <row r="301">
          <cell r="D301" t="str">
            <v>0324324</v>
          </cell>
          <cell r="F301">
            <v>0</v>
          </cell>
        </row>
        <row r="302">
          <cell r="D302" t="str">
            <v>0323869</v>
          </cell>
          <cell r="F302">
            <v>0</v>
          </cell>
        </row>
        <row r="303">
          <cell r="D303" t="str">
            <v>0320715</v>
          </cell>
          <cell r="F303">
            <v>0</v>
          </cell>
        </row>
        <row r="304">
          <cell r="D304" t="str">
            <v>0320713</v>
          </cell>
          <cell r="F304">
            <v>0</v>
          </cell>
        </row>
        <row r="306">
          <cell r="D306" t="str">
            <v>0318106</v>
          </cell>
          <cell r="F306">
            <v>0</v>
          </cell>
        </row>
        <row r="307">
          <cell r="D307" t="str">
            <v>0318108</v>
          </cell>
          <cell r="F307">
            <v>0</v>
          </cell>
        </row>
        <row r="310">
          <cell r="D310" t="str">
            <v>0325034</v>
          </cell>
          <cell r="F310">
            <v>0</v>
          </cell>
        </row>
        <row r="311">
          <cell r="D311" t="str">
            <v>0325801</v>
          </cell>
          <cell r="F311">
            <v>0</v>
          </cell>
        </row>
        <row r="317">
          <cell r="D317" t="str">
            <v>0323936</v>
          </cell>
          <cell r="F317">
            <v>0</v>
          </cell>
        </row>
        <row r="319">
          <cell r="D319" t="str">
            <v>0325786</v>
          </cell>
          <cell r="F319">
            <v>0</v>
          </cell>
        </row>
        <row r="321">
          <cell r="D321" t="str">
            <v>0320715</v>
          </cell>
          <cell r="F321">
            <v>0</v>
          </cell>
        </row>
        <row r="322">
          <cell r="D322" t="str">
            <v>0320713</v>
          </cell>
          <cell r="F322">
            <v>0</v>
          </cell>
        </row>
        <row r="325">
          <cell r="D325" t="str">
            <v>0323868</v>
          </cell>
          <cell r="F325">
            <v>0</v>
          </cell>
        </row>
        <row r="327">
          <cell r="D327" t="str">
            <v>0320732</v>
          </cell>
          <cell r="F327">
            <v>0</v>
          </cell>
        </row>
        <row r="330">
          <cell r="D330" t="str">
            <v>0323885</v>
          </cell>
          <cell r="F330">
            <v>0</v>
          </cell>
        </row>
        <row r="331">
          <cell r="D331" t="str">
            <v>0323879</v>
          </cell>
          <cell r="F331">
            <v>0</v>
          </cell>
        </row>
        <row r="334">
          <cell r="D334" t="str">
            <v>0323885</v>
          </cell>
          <cell r="F334">
            <v>0</v>
          </cell>
        </row>
        <row r="335">
          <cell r="D335" t="str">
            <v>0323880</v>
          </cell>
          <cell r="F335">
            <v>0</v>
          </cell>
        </row>
        <row r="338">
          <cell r="D338" t="str">
            <v>0323885</v>
          </cell>
          <cell r="F338">
            <v>0</v>
          </cell>
        </row>
        <row r="339">
          <cell r="D339" t="str">
            <v>0323881</v>
          </cell>
          <cell r="F339">
            <v>0</v>
          </cell>
        </row>
        <row r="344">
          <cell r="D344" t="str">
            <v>0323911</v>
          </cell>
        </row>
        <row r="345">
          <cell r="D345" t="str">
            <v>0323913</v>
          </cell>
        </row>
        <row r="346">
          <cell r="D346" t="str">
            <v>0325034</v>
          </cell>
        </row>
        <row r="347">
          <cell r="D347" t="str">
            <v>0325801</v>
          </cell>
        </row>
        <row r="349">
          <cell r="D349" t="str">
            <v>0323929</v>
          </cell>
        </row>
        <row r="350">
          <cell r="D350" t="str">
            <v>0324324</v>
          </cell>
        </row>
        <row r="351">
          <cell r="D351" t="str">
            <v>0323930</v>
          </cell>
        </row>
        <row r="352">
          <cell r="D352" t="str">
            <v>0324323</v>
          </cell>
        </row>
        <row r="359">
          <cell r="D359" t="str">
            <v>0323914</v>
          </cell>
          <cell r="F359">
            <v>0</v>
          </cell>
        </row>
        <row r="360">
          <cell r="D360" t="str">
            <v>0323915</v>
          </cell>
          <cell r="F360">
            <v>0</v>
          </cell>
        </row>
        <row r="362">
          <cell r="D362" t="str">
            <v>0323869</v>
          </cell>
          <cell r="F362">
            <v>0</v>
          </cell>
        </row>
        <row r="363">
          <cell r="D363" t="str">
            <v>0320713</v>
          </cell>
          <cell r="F363">
            <v>0</v>
          </cell>
        </row>
        <row r="364">
          <cell r="D364" t="str">
            <v>0320715</v>
          </cell>
          <cell r="F364">
            <v>0</v>
          </cell>
        </row>
        <row r="366">
          <cell r="D366" t="str">
            <v>0318106</v>
          </cell>
          <cell r="F366">
            <v>0</v>
          </cell>
        </row>
        <row r="367">
          <cell r="D367" t="str">
            <v>0318108</v>
          </cell>
          <cell r="F367">
            <v>0</v>
          </cell>
        </row>
        <row r="370">
          <cell r="D370" t="str">
            <v>0323914</v>
          </cell>
          <cell r="F370">
            <v>0</v>
          </cell>
        </row>
        <row r="371">
          <cell r="D371" t="str">
            <v>0323915</v>
          </cell>
          <cell r="F371">
            <v>0</v>
          </cell>
        </row>
        <row r="373">
          <cell r="D373" t="str">
            <v>0323869</v>
          </cell>
          <cell r="F373">
            <v>0</v>
          </cell>
        </row>
        <row r="374">
          <cell r="D374" t="str">
            <v>0320713</v>
          </cell>
          <cell r="F374">
            <v>0</v>
          </cell>
        </row>
        <row r="375">
          <cell r="D375" t="str">
            <v>0320715</v>
          </cell>
          <cell r="F375">
            <v>0</v>
          </cell>
        </row>
        <row r="376">
          <cell r="D376" t="str">
            <v>0320727</v>
          </cell>
          <cell r="F376">
            <v>0</v>
          </cell>
        </row>
        <row r="377">
          <cell r="D377" t="str">
            <v>0320720</v>
          </cell>
          <cell r="F377">
            <v>0</v>
          </cell>
        </row>
        <row r="379">
          <cell r="D379" t="str">
            <v>0318106</v>
          </cell>
          <cell r="F379">
            <v>0</v>
          </cell>
        </row>
        <row r="380">
          <cell r="D380" t="str">
            <v>0318108</v>
          </cell>
          <cell r="F380">
            <v>0</v>
          </cell>
        </row>
        <row r="386">
          <cell r="D386" t="str">
            <v>0323914</v>
          </cell>
          <cell r="F386">
            <v>0</v>
          </cell>
        </row>
        <row r="387">
          <cell r="D387" t="str">
            <v>0323915</v>
          </cell>
          <cell r="F387">
            <v>0</v>
          </cell>
        </row>
        <row r="388">
          <cell r="D388" t="str">
            <v>0327389</v>
          </cell>
          <cell r="F388">
            <v>0</v>
          </cell>
        </row>
        <row r="390">
          <cell r="D390" t="str">
            <v>0320712</v>
          </cell>
          <cell r="F390">
            <v>0</v>
          </cell>
        </row>
        <row r="393">
          <cell r="D393" t="str">
            <v>0327389</v>
          </cell>
          <cell r="F393">
            <v>0</v>
          </cell>
        </row>
        <row r="394">
          <cell r="D394" t="str">
            <v>0327504</v>
          </cell>
          <cell r="F394">
            <v>0</v>
          </cell>
        </row>
        <row r="396">
          <cell r="D396" t="str">
            <v>0320712</v>
          </cell>
          <cell r="F396">
            <v>0</v>
          </cell>
        </row>
        <row r="399">
          <cell r="D399" t="str">
            <v>0323914</v>
          </cell>
          <cell r="F399">
            <v>0</v>
          </cell>
        </row>
        <row r="400">
          <cell r="D400" t="str">
            <v>0323915</v>
          </cell>
          <cell r="F400">
            <v>0</v>
          </cell>
        </row>
        <row r="401">
          <cell r="D401" t="str">
            <v>0327389</v>
          </cell>
          <cell r="F401">
            <v>0</v>
          </cell>
        </row>
        <row r="403">
          <cell r="D403" t="str">
            <v>0320715</v>
          </cell>
          <cell r="F403">
            <v>0</v>
          </cell>
        </row>
        <row r="405">
          <cell r="D405" t="str">
            <v>0318106</v>
          </cell>
          <cell r="F405">
            <v>0</v>
          </cell>
        </row>
        <row r="406">
          <cell r="D406" t="str">
            <v>0318108</v>
          </cell>
          <cell r="F406">
            <v>0</v>
          </cell>
        </row>
        <row r="409">
          <cell r="D409" t="str">
            <v>0327389</v>
          </cell>
          <cell r="F409">
            <v>0</v>
          </cell>
        </row>
        <row r="410">
          <cell r="D410" t="str">
            <v>0327504</v>
          </cell>
          <cell r="F410">
            <v>0</v>
          </cell>
        </row>
        <row r="412">
          <cell r="D412" t="str">
            <v>0320715</v>
          </cell>
          <cell r="F412">
            <v>0</v>
          </cell>
        </row>
        <row r="414">
          <cell r="D414" t="str">
            <v>0318106</v>
          </cell>
          <cell r="F414">
            <v>0</v>
          </cell>
        </row>
        <row r="415">
          <cell r="D415" t="str">
            <v>0318108</v>
          </cell>
          <cell r="F415">
            <v>0</v>
          </cell>
        </row>
        <row r="421">
          <cell r="D421" t="str">
            <v>0323937</v>
          </cell>
          <cell r="F421">
            <v>0</v>
          </cell>
        </row>
        <row r="423">
          <cell r="D423" t="str">
            <v>0325786</v>
          </cell>
          <cell r="F423">
            <v>0</v>
          </cell>
        </row>
        <row r="425">
          <cell r="D425" t="str">
            <v>0320715</v>
          </cell>
          <cell r="F425">
            <v>0</v>
          </cell>
        </row>
        <row r="426">
          <cell r="D426" t="str">
            <v>0320713</v>
          </cell>
          <cell r="F426">
            <v>0</v>
          </cell>
        </row>
        <row r="429">
          <cell r="D429" t="str">
            <v>0323886</v>
          </cell>
          <cell r="F429">
            <v>0</v>
          </cell>
        </row>
        <row r="430">
          <cell r="D430" t="str">
            <v>0323879</v>
          </cell>
          <cell r="F430">
            <v>0</v>
          </cell>
        </row>
        <row r="433">
          <cell r="D433" t="str">
            <v>0323886</v>
          </cell>
          <cell r="F433">
            <v>0</v>
          </cell>
        </row>
        <row r="434">
          <cell r="D434" t="str">
            <v>0323880</v>
          </cell>
          <cell r="F434">
            <v>0</v>
          </cell>
        </row>
        <row r="437">
          <cell r="D437" t="str">
            <v>0323886</v>
          </cell>
          <cell r="F437">
            <v>0</v>
          </cell>
        </row>
        <row r="438">
          <cell r="D438" t="str">
            <v>0323881</v>
          </cell>
          <cell r="F438">
            <v>0</v>
          </cell>
        </row>
        <row r="444">
          <cell r="D444" t="str">
            <v>0323914</v>
          </cell>
        </row>
        <row r="445">
          <cell r="D445" t="str">
            <v>0323915</v>
          </cell>
        </row>
        <row r="446">
          <cell r="D446" t="str">
            <v>0327389</v>
          </cell>
        </row>
        <row r="453">
          <cell r="D453" t="str">
            <v>0323914</v>
          </cell>
          <cell r="F453">
            <v>0</v>
          </cell>
        </row>
        <row r="454">
          <cell r="D454" t="str">
            <v>0323915</v>
          </cell>
          <cell r="F454">
            <v>0</v>
          </cell>
        </row>
        <row r="456">
          <cell r="D456" t="str">
            <v>0323869</v>
          </cell>
          <cell r="F456">
            <v>0</v>
          </cell>
        </row>
        <row r="457">
          <cell r="D457" t="str">
            <v>0320715</v>
          </cell>
          <cell r="F457">
            <v>0</v>
          </cell>
        </row>
        <row r="459">
          <cell r="D459" t="str">
            <v>0318106</v>
          </cell>
          <cell r="F459">
            <v>0</v>
          </cell>
        </row>
        <row r="460">
          <cell r="D460" t="str">
            <v>0318108</v>
          </cell>
          <cell r="F460">
            <v>0</v>
          </cell>
        </row>
        <row r="463">
          <cell r="D463" t="str">
            <v>0323914</v>
          </cell>
          <cell r="F463">
            <v>0</v>
          </cell>
        </row>
        <row r="464">
          <cell r="D464" t="str">
            <v>0323915</v>
          </cell>
          <cell r="F464">
            <v>0</v>
          </cell>
        </row>
        <row r="466">
          <cell r="D466" t="str">
            <v>0323869</v>
          </cell>
          <cell r="F466">
            <v>0</v>
          </cell>
        </row>
        <row r="467">
          <cell r="D467" t="str">
            <v>0320713</v>
          </cell>
          <cell r="F467">
            <v>0</v>
          </cell>
        </row>
        <row r="468">
          <cell r="D468" t="str">
            <v>0320715</v>
          </cell>
          <cell r="F468">
            <v>0</v>
          </cell>
        </row>
        <row r="470">
          <cell r="D470" t="str">
            <v>0318106</v>
          </cell>
          <cell r="F470">
            <v>0</v>
          </cell>
        </row>
        <row r="471">
          <cell r="D471" t="str">
            <v>0318108</v>
          </cell>
          <cell r="F471">
            <v>0</v>
          </cell>
        </row>
        <row r="472">
          <cell r="D472" t="str">
            <v>0325786</v>
          </cell>
          <cell r="F472">
            <v>0</v>
          </cell>
        </row>
        <row r="479">
          <cell r="D479" t="str">
            <v>0323919</v>
          </cell>
          <cell r="F479">
            <v>0</v>
          </cell>
        </row>
        <row r="480">
          <cell r="D480" t="str">
            <v>0323920</v>
          </cell>
          <cell r="F480">
            <v>0</v>
          </cell>
        </row>
        <row r="482">
          <cell r="D482" t="str">
            <v>0323869</v>
          </cell>
          <cell r="F482">
            <v>0</v>
          </cell>
        </row>
        <row r="483">
          <cell r="D483" t="str">
            <v>0320713</v>
          </cell>
          <cell r="F483">
            <v>0</v>
          </cell>
        </row>
        <row r="484">
          <cell r="D484" t="str">
            <v>0320715</v>
          </cell>
          <cell r="F484">
            <v>0</v>
          </cell>
        </row>
        <row r="486">
          <cell r="D486" t="str">
            <v>0318106</v>
          </cell>
          <cell r="F486">
            <v>0</v>
          </cell>
        </row>
        <row r="487">
          <cell r="D487" t="str">
            <v>0318108</v>
          </cell>
          <cell r="F487">
            <v>0</v>
          </cell>
        </row>
        <row r="490">
          <cell r="D490" t="str">
            <v>0323919</v>
          </cell>
          <cell r="F490">
            <v>0</v>
          </cell>
        </row>
        <row r="491">
          <cell r="D491" t="str">
            <v>0323920</v>
          </cell>
          <cell r="F491">
            <v>0</v>
          </cell>
        </row>
        <row r="493">
          <cell r="D493" t="str">
            <v>0323869</v>
          </cell>
          <cell r="F493">
            <v>0</v>
          </cell>
        </row>
        <row r="494">
          <cell r="D494" t="str">
            <v>0320713</v>
          </cell>
          <cell r="F494">
            <v>0</v>
          </cell>
        </row>
        <row r="495">
          <cell r="D495" t="str">
            <v>0320715</v>
          </cell>
          <cell r="F495">
            <v>0</v>
          </cell>
        </row>
        <row r="496">
          <cell r="D496" t="str">
            <v>0320727</v>
          </cell>
          <cell r="F496">
            <v>0</v>
          </cell>
        </row>
        <row r="497">
          <cell r="D497" t="str">
            <v>0320720</v>
          </cell>
          <cell r="F497">
            <v>0</v>
          </cell>
        </row>
        <row r="499">
          <cell r="D499" t="str">
            <v>0318106</v>
          </cell>
          <cell r="F499">
            <v>0</v>
          </cell>
        </row>
        <row r="500">
          <cell r="D500" t="str">
            <v>0318108</v>
          </cell>
          <cell r="F500">
            <v>0</v>
          </cell>
        </row>
        <row r="506">
          <cell r="D506" t="str">
            <v>0323939</v>
          </cell>
          <cell r="F506">
            <v>0</v>
          </cell>
        </row>
        <row r="508">
          <cell r="D508" t="str">
            <v>0325786</v>
          </cell>
          <cell r="F508">
            <v>0</v>
          </cell>
        </row>
        <row r="510">
          <cell r="D510" t="str">
            <v>0320715</v>
          </cell>
          <cell r="F510">
            <v>0</v>
          </cell>
        </row>
        <row r="511">
          <cell r="D511" t="str">
            <v>0320713</v>
          </cell>
          <cell r="F511">
            <v>0</v>
          </cell>
        </row>
        <row r="514">
          <cell r="D514" t="str">
            <v>0323888</v>
          </cell>
          <cell r="F514">
            <v>0</v>
          </cell>
        </row>
        <row r="515">
          <cell r="D515" t="str">
            <v>0323879</v>
          </cell>
          <cell r="F515">
            <v>0</v>
          </cell>
        </row>
        <row r="518">
          <cell r="D518" t="str">
            <v>0323888</v>
          </cell>
          <cell r="F518">
            <v>0</v>
          </cell>
        </row>
        <row r="519">
          <cell r="D519" t="str">
            <v>0323880</v>
          </cell>
          <cell r="F519">
            <v>0</v>
          </cell>
        </row>
        <row r="522">
          <cell r="D522" t="str">
            <v>0323888</v>
          </cell>
          <cell r="F522">
            <v>0</v>
          </cell>
        </row>
        <row r="523">
          <cell r="D523" t="str">
            <v>0323881</v>
          </cell>
          <cell r="F523">
            <v>0</v>
          </cell>
        </row>
        <row r="528">
          <cell r="D528" t="str">
            <v>0323919</v>
          </cell>
        </row>
        <row r="529">
          <cell r="D529" t="str">
            <v>0323920</v>
          </cell>
        </row>
        <row r="531">
          <cell r="D531" t="str">
            <v>0326633</v>
          </cell>
        </row>
        <row r="538">
          <cell r="D538" t="str">
            <v>0327387</v>
          </cell>
          <cell r="F538">
            <v>0</v>
          </cell>
        </row>
        <row r="539">
          <cell r="D539" t="str">
            <v>0327388</v>
          </cell>
          <cell r="F539">
            <v>0</v>
          </cell>
        </row>
        <row r="540">
          <cell r="D540" t="str">
            <v>0323918</v>
          </cell>
          <cell r="F540">
            <v>0</v>
          </cell>
        </row>
        <row r="542">
          <cell r="D542" t="str">
            <v>0320712</v>
          </cell>
          <cell r="F542">
            <v>0</v>
          </cell>
        </row>
        <row r="545">
          <cell r="D545" t="str">
            <v>0323918</v>
          </cell>
          <cell r="F545">
            <v>0</v>
          </cell>
        </row>
        <row r="546">
          <cell r="D546" t="str">
            <v>0327504</v>
          </cell>
          <cell r="F546">
            <v>0</v>
          </cell>
        </row>
        <row r="548">
          <cell r="D548" t="str">
            <v>0320712</v>
          </cell>
          <cell r="F548">
            <v>0</v>
          </cell>
        </row>
        <row r="551">
          <cell r="D551" t="str">
            <v>0327387</v>
          </cell>
          <cell r="F551">
            <v>0</v>
          </cell>
        </row>
        <row r="552">
          <cell r="D552" t="str">
            <v>0327388</v>
          </cell>
          <cell r="F552">
            <v>0</v>
          </cell>
        </row>
        <row r="553">
          <cell r="D553" t="str">
            <v>0323918</v>
          </cell>
          <cell r="F553">
            <v>0</v>
          </cell>
        </row>
        <row r="555">
          <cell r="D555" t="str">
            <v>0320715</v>
          </cell>
          <cell r="F555">
            <v>0</v>
          </cell>
        </row>
        <row r="557">
          <cell r="D557" t="str">
            <v>0318106</v>
          </cell>
          <cell r="F557">
            <v>0</v>
          </cell>
        </row>
        <row r="558">
          <cell r="D558" t="str">
            <v>0318108</v>
          </cell>
          <cell r="F558">
            <v>0</v>
          </cell>
        </row>
        <row r="561">
          <cell r="D561" t="str">
            <v>0323918</v>
          </cell>
          <cell r="F561">
            <v>0</v>
          </cell>
        </row>
        <row r="562">
          <cell r="D562" t="str">
            <v>0327504</v>
          </cell>
          <cell r="F562">
            <v>0</v>
          </cell>
        </row>
        <row r="564">
          <cell r="D564" t="str">
            <v>0320715</v>
          </cell>
          <cell r="F564">
            <v>0</v>
          </cell>
        </row>
        <row r="566">
          <cell r="D566" t="str">
            <v>0318106</v>
          </cell>
          <cell r="F566">
            <v>0</v>
          </cell>
        </row>
        <row r="567">
          <cell r="D567" t="str">
            <v>0318108</v>
          </cell>
          <cell r="F567">
            <v>0</v>
          </cell>
        </row>
        <row r="573">
          <cell r="D573" t="str">
            <v>0323938</v>
          </cell>
          <cell r="F573">
            <v>0</v>
          </cell>
        </row>
        <row r="575">
          <cell r="D575" t="str">
            <v>0325786</v>
          </cell>
          <cell r="F575">
            <v>0</v>
          </cell>
        </row>
        <row r="577">
          <cell r="D577" t="str">
            <v>0320715</v>
          </cell>
          <cell r="F577">
            <v>0</v>
          </cell>
        </row>
        <row r="578">
          <cell r="D578" t="str">
            <v>0320713</v>
          </cell>
          <cell r="F578">
            <v>0</v>
          </cell>
        </row>
        <row r="581">
          <cell r="D581" t="str">
            <v>0324303</v>
          </cell>
          <cell r="F581">
            <v>0</v>
          </cell>
        </row>
        <row r="582">
          <cell r="D582" t="str">
            <v>0323882</v>
          </cell>
          <cell r="F582">
            <v>0</v>
          </cell>
        </row>
        <row r="585">
          <cell r="D585" t="str">
            <v>0324303</v>
          </cell>
          <cell r="F585">
            <v>0</v>
          </cell>
        </row>
        <row r="586">
          <cell r="D586" t="str">
            <v>0323883</v>
          </cell>
          <cell r="F586">
            <v>0</v>
          </cell>
        </row>
        <row r="589">
          <cell r="D589" t="str">
            <v>0324303</v>
          </cell>
          <cell r="F589">
            <v>0</v>
          </cell>
        </row>
        <row r="590">
          <cell r="D590" t="str">
            <v>0323884</v>
          </cell>
          <cell r="F590">
            <v>0</v>
          </cell>
        </row>
        <row r="595">
          <cell r="D595" t="str">
            <v>0324326</v>
          </cell>
          <cell r="F595">
            <v>0</v>
          </cell>
        </row>
        <row r="596">
          <cell r="D596" t="str">
            <v>0323882</v>
          </cell>
          <cell r="F596">
            <v>0</v>
          </cell>
        </row>
        <row r="599">
          <cell r="D599" t="str">
            <v>0324326</v>
          </cell>
          <cell r="F599">
            <v>0</v>
          </cell>
        </row>
        <row r="600">
          <cell r="D600" t="str">
            <v>0323883</v>
          </cell>
          <cell r="F600">
            <v>0</v>
          </cell>
        </row>
        <row r="603">
          <cell r="D603" t="str">
            <v>0324326</v>
          </cell>
          <cell r="F603">
            <v>0</v>
          </cell>
        </row>
        <row r="604">
          <cell r="D604" t="str">
            <v>0323884</v>
          </cell>
          <cell r="F604">
            <v>0</v>
          </cell>
        </row>
        <row r="610">
          <cell r="D610" t="str">
            <v>0323128</v>
          </cell>
          <cell r="F610">
            <v>0</v>
          </cell>
        </row>
        <row r="611">
          <cell r="D611" t="str">
            <v>0323771</v>
          </cell>
          <cell r="F611">
            <v>0</v>
          </cell>
        </row>
        <row r="614">
          <cell r="D614" t="str">
            <v>0324205</v>
          </cell>
          <cell r="F614">
            <v>0</v>
          </cell>
        </row>
        <row r="615">
          <cell r="D615" t="str">
            <v>0323771</v>
          </cell>
          <cell r="F615">
            <v>0</v>
          </cell>
        </row>
        <row r="620">
          <cell r="D620" t="str">
            <v>0327387</v>
          </cell>
        </row>
        <row r="621">
          <cell r="D621" t="str">
            <v>0327388</v>
          </cell>
        </row>
        <row r="622">
          <cell r="D622" t="str">
            <v>0323918</v>
          </cell>
        </row>
        <row r="624">
          <cell r="D624" t="str">
            <v>0324205</v>
          </cell>
        </row>
        <row r="631">
          <cell r="D631" t="str">
            <v>0323921</v>
          </cell>
          <cell r="F631">
            <v>0</v>
          </cell>
        </row>
        <row r="632">
          <cell r="D632" t="str">
            <v>0323923</v>
          </cell>
          <cell r="F632">
            <v>0</v>
          </cell>
        </row>
        <row r="633">
          <cell r="D633" t="str">
            <v>0323924</v>
          </cell>
          <cell r="F633">
            <v>0</v>
          </cell>
        </row>
        <row r="639">
          <cell r="D639" t="str">
            <v>0323940</v>
          </cell>
          <cell r="F639">
            <v>0</v>
          </cell>
        </row>
        <row r="641">
          <cell r="D641" t="str">
            <v>0325786</v>
          </cell>
          <cell r="F641">
            <v>0</v>
          </cell>
        </row>
        <row r="643">
          <cell r="D643" t="str">
            <v>0320715</v>
          </cell>
          <cell r="F643">
            <v>0</v>
          </cell>
        </row>
        <row r="644">
          <cell r="D644" t="str">
            <v>0320713</v>
          </cell>
          <cell r="F644">
            <v>0</v>
          </cell>
        </row>
        <row r="649">
          <cell r="D649" t="str">
            <v>0324303</v>
          </cell>
          <cell r="F649">
            <v>0</v>
          </cell>
        </row>
        <row r="650">
          <cell r="D650" t="str">
            <v>0323879</v>
          </cell>
          <cell r="F650">
            <v>0</v>
          </cell>
        </row>
        <row r="653">
          <cell r="D653" t="str">
            <v>0324303</v>
          </cell>
          <cell r="F653">
            <v>0</v>
          </cell>
        </row>
        <row r="654">
          <cell r="D654" t="str">
            <v>0323880</v>
          </cell>
          <cell r="F654">
            <v>0</v>
          </cell>
        </row>
        <row r="657">
          <cell r="D657" t="str">
            <v>0324303</v>
          </cell>
          <cell r="F657">
            <v>0</v>
          </cell>
        </row>
        <row r="658">
          <cell r="D658" t="str">
            <v>0323881</v>
          </cell>
          <cell r="F658">
            <v>0</v>
          </cell>
        </row>
        <row r="663">
          <cell r="D663" t="str">
            <v>0323921</v>
          </cell>
        </row>
        <row r="665">
          <cell r="D665" t="str">
            <v>0323923</v>
          </cell>
        </row>
        <row r="666">
          <cell r="D666" t="str">
            <v>0323924</v>
          </cell>
        </row>
        <row r="668">
          <cell r="D668" t="str">
            <v>0323892</v>
          </cell>
        </row>
        <row r="669">
          <cell r="D669" t="str">
            <v>0323891</v>
          </cell>
        </row>
        <row r="675">
          <cell r="D675" t="str">
            <v>0323931</v>
          </cell>
        </row>
        <row r="676">
          <cell r="D676" t="str">
            <v>0323932</v>
          </cell>
        </row>
        <row r="677">
          <cell r="D677" t="str">
            <v>0324321</v>
          </cell>
        </row>
        <row r="678">
          <cell r="D678" t="str">
            <v>0323934</v>
          </cell>
          <cell r="F678">
            <v>0</v>
          </cell>
        </row>
        <row r="679">
          <cell r="D679" t="str">
            <v>0323422</v>
          </cell>
          <cell r="F679">
            <v>0</v>
          </cell>
        </row>
        <row r="685">
          <cell r="D685" t="str">
            <v>0323926</v>
          </cell>
          <cell r="F685">
            <v>0</v>
          </cell>
        </row>
        <row r="687">
          <cell r="D687" t="str">
            <v>0326457</v>
          </cell>
          <cell r="F687">
            <v>0</v>
          </cell>
        </row>
        <row r="689">
          <cell r="D689" t="str">
            <v>0318106</v>
          </cell>
          <cell r="F689">
            <v>0</v>
          </cell>
        </row>
        <row r="690">
          <cell r="D690" t="str">
            <v>0318108</v>
          </cell>
          <cell r="F690">
            <v>0</v>
          </cell>
        </row>
        <row r="691">
          <cell r="D691" t="str">
            <v>0322050</v>
          </cell>
          <cell r="F691">
            <v>0</v>
          </cell>
        </row>
        <row r="692">
          <cell r="D692" t="str">
            <v>0322051</v>
          </cell>
          <cell r="F692">
            <v>0</v>
          </cell>
        </row>
        <row r="695">
          <cell r="D695" t="str">
            <v>0323926</v>
          </cell>
          <cell r="F695">
            <v>0</v>
          </cell>
        </row>
        <row r="697">
          <cell r="D697" t="str">
            <v>0323927</v>
          </cell>
          <cell r="F697">
            <v>0</v>
          </cell>
        </row>
        <row r="698">
          <cell r="D698" t="str">
            <v>0326457</v>
          </cell>
          <cell r="F698">
            <v>0</v>
          </cell>
        </row>
        <row r="700">
          <cell r="D700" t="str">
            <v>0318106</v>
          </cell>
          <cell r="F700">
            <v>0</v>
          </cell>
        </row>
        <row r="701">
          <cell r="D701" t="str">
            <v>0318108</v>
          </cell>
          <cell r="F701">
            <v>0</v>
          </cell>
        </row>
        <row r="702">
          <cell r="D702" t="str">
            <v>0322050</v>
          </cell>
          <cell r="F702">
            <v>0</v>
          </cell>
        </row>
        <row r="703">
          <cell r="D703" t="str">
            <v>0322051</v>
          </cell>
          <cell r="F703">
            <v>0</v>
          </cell>
        </row>
        <row r="706">
          <cell r="D706" t="str">
            <v>0323926</v>
          </cell>
          <cell r="F706">
            <v>0</v>
          </cell>
        </row>
        <row r="708">
          <cell r="D708" t="str">
            <v>0323928</v>
          </cell>
          <cell r="F708">
            <v>0</v>
          </cell>
        </row>
        <row r="709">
          <cell r="D709" t="str">
            <v>0326457</v>
          </cell>
          <cell r="F709">
            <v>0</v>
          </cell>
        </row>
        <row r="711">
          <cell r="D711" t="str">
            <v>0318106</v>
          </cell>
          <cell r="F711">
            <v>0</v>
          </cell>
        </row>
        <row r="712">
          <cell r="D712" t="str">
            <v>0318108</v>
          </cell>
          <cell r="F712">
            <v>0</v>
          </cell>
        </row>
        <row r="713">
          <cell r="D713" t="str">
            <v>0322050</v>
          </cell>
          <cell r="F713">
            <v>0</v>
          </cell>
        </row>
        <row r="714">
          <cell r="D714" t="str">
            <v>0322051</v>
          </cell>
          <cell r="F714">
            <v>0</v>
          </cell>
        </row>
        <row r="717">
          <cell r="D717" t="str">
            <v>0323926</v>
          </cell>
          <cell r="F717">
            <v>0</v>
          </cell>
        </row>
        <row r="719">
          <cell r="D719" t="str">
            <v>0326457</v>
          </cell>
          <cell r="F719">
            <v>0</v>
          </cell>
        </row>
        <row r="721">
          <cell r="D721" t="str">
            <v>0318106</v>
          </cell>
          <cell r="F721">
            <v>0</v>
          </cell>
        </row>
        <row r="722">
          <cell r="D722" t="str">
            <v>0318108</v>
          </cell>
          <cell r="F722">
            <v>0</v>
          </cell>
        </row>
        <row r="723">
          <cell r="D723" t="str">
            <v>0322050</v>
          </cell>
          <cell r="F723">
            <v>0</v>
          </cell>
        </row>
        <row r="724">
          <cell r="D724" t="str">
            <v>0322051</v>
          </cell>
          <cell r="F724">
            <v>0</v>
          </cell>
        </row>
        <row r="727">
          <cell r="D727" t="str">
            <v>0323926</v>
          </cell>
          <cell r="F727">
            <v>0</v>
          </cell>
        </row>
        <row r="729">
          <cell r="D729" t="str">
            <v>0323927</v>
          </cell>
          <cell r="F729">
            <v>0</v>
          </cell>
        </row>
        <row r="730">
          <cell r="D730" t="str">
            <v>0326457</v>
          </cell>
          <cell r="F730">
            <v>0</v>
          </cell>
        </row>
        <row r="732">
          <cell r="D732" t="str">
            <v>0318106</v>
          </cell>
          <cell r="F732">
            <v>0</v>
          </cell>
        </row>
        <row r="733">
          <cell r="D733" t="str">
            <v>0318108</v>
          </cell>
          <cell r="F733">
            <v>0</v>
          </cell>
        </row>
        <row r="734">
          <cell r="D734" t="str">
            <v>0322050</v>
          </cell>
          <cell r="F734">
            <v>0</v>
          </cell>
        </row>
        <row r="735">
          <cell r="D735" t="str">
            <v>0322051</v>
          </cell>
          <cell r="F735">
            <v>0</v>
          </cell>
        </row>
        <row r="738">
          <cell r="D738" t="str">
            <v>0323926</v>
          </cell>
          <cell r="F738">
            <v>0</v>
          </cell>
        </row>
        <row r="740">
          <cell r="D740" t="str">
            <v>0323928</v>
          </cell>
          <cell r="F740">
            <v>0</v>
          </cell>
        </row>
        <row r="741">
          <cell r="D741" t="str">
            <v>0326457</v>
          </cell>
          <cell r="F741">
            <v>0</v>
          </cell>
        </row>
        <row r="743">
          <cell r="D743" t="str">
            <v>0318106</v>
          </cell>
          <cell r="F743">
            <v>0</v>
          </cell>
        </row>
        <row r="744">
          <cell r="D744" t="str">
            <v>0318108</v>
          </cell>
          <cell r="F744">
            <v>0</v>
          </cell>
        </row>
        <row r="745">
          <cell r="D745" t="str">
            <v>0322050</v>
          </cell>
          <cell r="F745">
            <v>0</v>
          </cell>
        </row>
        <row r="746">
          <cell r="D746" t="str">
            <v>0322051</v>
          </cell>
          <cell r="F746">
            <v>0</v>
          </cell>
        </row>
        <row r="752">
          <cell r="D752" t="str">
            <v>0323871</v>
          </cell>
        </row>
        <row r="753">
          <cell r="D753" t="str">
            <v>0323872</v>
          </cell>
        </row>
        <row r="754">
          <cell r="D754" t="str">
            <v>0323877</v>
          </cell>
        </row>
        <row r="755">
          <cell r="D755" t="str">
            <v>0323878</v>
          </cell>
        </row>
        <row r="756">
          <cell r="D756" t="str">
            <v>0323875</v>
          </cell>
        </row>
        <row r="762">
          <cell r="D762" t="str">
            <v>0323869</v>
          </cell>
          <cell r="F762">
            <v>0</v>
          </cell>
        </row>
        <row r="763">
          <cell r="D763" t="str">
            <v>0320727</v>
          </cell>
          <cell r="F763">
            <v>0</v>
          </cell>
        </row>
        <row r="764">
          <cell r="D764" t="str">
            <v>0320720</v>
          </cell>
          <cell r="F764">
            <v>0</v>
          </cell>
        </row>
        <row r="766">
          <cell r="D766" t="str">
            <v>0318106</v>
          </cell>
          <cell r="F766">
            <v>0</v>
          </cell>
        </row>
        <row r="767">
          <cell r="D767" t="str">
            <v>0315456</v>
          </cell>
          <cell r="F767">
            <v>0</v>
          </cell>
        </row>
        <row r="770">
          <cell r="D770" t="str">
            <v>0323870</v>
          </cell>
          <cell r="F770">
            <v>0</v>
          </cell>
        </row>
        <row r="771">
          <cell r="D771" t="str">
            <v>0320727</v>
          </cell>
          <cell r="F771">
            <v>0</v>
          </cell>
        </row>
        <row r="772">
          <cell r="D772" t="str">
            <v>0320720</v>
          </cell>
          <cell r="F772">
            <v>0</v>
          </cell>
        </row>
        <row r="774">
          <cell r="D774" t="str">
            <v>0318106</v>
          </cell>
          <cell r="F774">
            <v>0</v>
          </cell>
        </row>
        <row r="775">
          <cell r="D775" t="str">
            <v>0315456</v>
          </cell>
          <cell r="F775">
            <v>0</v>
          </cell>
        </row>
        <row r="778">
          <cell r="D778" t="str">
            <v>0323869</v>
          </cell>
          <cell r="F778">
            <v>0</v>
          </cell>
        </row>
        <row r="781">
          <cell r="D781" t="str">
            <v>0323870</v>
          </cell>
          <cell r="F781">
            <v>0</v>
          </cell>
        </row>
        <row r="784">
          <cell r="D784" t="str">
            <v>0323869</v>
          </cell>
          <cell r="F784">
            <v>0</v>
          </cell>
        </row>
        <row r="785">
          <cell r="D785" t="str">
            <v>0320715</v>
          </cell>
          <cell r="F785">
            <v>0</v>
          </cell>
        </row>
        <row r="786">
          <cell r="D786" t="str">
            <v>0323891</v>
          </cell>
          <cell r="F786">
            <v>0</v>
          </cell>
        </row>
        <row r="788">
          <cell r="D788" t="str">
            <v>0318106</v>
          </cell>
          <cell r="F788">
            <v>0</v>
          </cell>
        </row>
        <row r="789">
          <cell r="D789" t="str">
            <v>0318108</v>
          </cell>
          <cell r="F789">
            <v>0</v>
          </cell>
        </row>
        <row r="792">
          <cell r="D792" t="str">
            <v>0323870</v>
          </cell>
          <cell r="F792">
            <v>0</v>
          </cell>
        </row>
        <row r="793">
          <cell r="D793" t="str">
            <v>0320715</v>
          </cell>
          <cell r="F793">
            <v>0</v>
          </cell>
        </row>
        <row r="794">
          <cell r="D794" t="str">
            <v>0323891</v>
          </cell>
          <cell r="F794">
            <v>0</v>
          </cell>
        </row>
        <row r="796">
          <cell r="D796" t="str">
            <v>0318106</v>
          </cell>
          <cell r="F796">
            <v>0</v>
          </cell>
        </row>
        <row r="797">
          <cell r="D797" t="str">
            <v>0318108</v>
          </cell>
          <cell r="F797">
            <v>0</v>
          </cell>
        </row>
        <row r="800">
          <cell r="D800" t="str">
            <v>0323892</v>
          </cell>
          <cell r="F800">
            <v>0</v>
          </cell>
        </row>
        <row r="801">
          <cell r="D801" t="str">
            <v>0323891</v>
          </cell>
          <cell r="F801">
            <v>0</v>
          </cell>
        </row>
        <row r="807">
          <cell r="D807" t="str">
            <v>0324178</v>
          </cell>
          <cell r="F807">
            <v>0</v>
          </cell>
        </row>
        <row r="809">
          <cell r="D809" t="str">
            <v>0323910</v>
          </cell>
          <cell r="F809">
            <v>0</v>
          </cell>
        </row>
        <row r="810">
          <cell r="D810" t="str">
            <v>0320712</v>
          </cell>
          <cell r="F810">
            <v>0</v>
          </cell>
        </row>
        <row r="812">
          <cell r="D812" t="str">
            <v>0318106</v>
          </cell>
          <cell r="F812">
            <v>0</v>
          </cell>
        </row>
        <row r="813">
          <cell r="D813" t="str">
            <v>0318108</v>
          </cell>
          <cell r="F813">
            <v>0</v>
          </cell>
        </row>
        <row r="814">
          <cell r="D814" t="str">
            <v>0322050</v>
          </cell>
          <cell r="F814">
            <v>0</v>
          </cell>
        </row>
        <row r="817">
          <cell r="D817" t="str">
            <v>0324178</v>
          </cell>
          <cell r="F817">
            <v>0</v>
          </cell>
        </row>
        <row r="819">
          <cell r="D819" t="str">
            <v>0323912</v>
          </cell>
          <cell r="F819">
            <v>0</v>
          </cell>
        </row>
        <row r="820">
          <cell r="D820" t="str">
            <v>0320712</v>
          </cell>
          <cell r="F820">
            <v>0</v>
          </cell>
        </row>
        <row r="822">
          <cell r="D822" t="str">
            <v>0318106</v>
          </cell>
          <cell r="F822">
            <v>0</v>
          </cell>
        </row>
        <row r="823">
          <cell r="D823" t="str">
            <v>0318108</v>
          </cell>
          <cell r="F823">
            <v>0</v>
          </cell>
        </row>
        <row r="824">
          <cell r="D824" t="str">
            <v>0322050</v>
          </cell>
          <cell r="F824">
            <v>0</v>
          </cell>
        </row>
        <row r="827">
          <cell r="D827" t="str">
            <v>0324175</v>
          </cell>
          <cell r="F827">
            <v>0</v>
          </cell>
        </row>
        <row r="829">
          <cell r="D829" t="str">
            <v>0320715</v>
          </cell>
          <cell r="F829">
            <v>0</v>
          </cell>
        </row>
        <row r="830">
          <cell r="D830" t="str">
            <v>0323910</v>
          </cell>
          <cell r="F830">
            <v>0</v>
          </cell>
        </row>
        <row r="831">
          <cell r="D831" t="str">
            <v>0320712</v>
          </cell>
          <cell r="F831">
            <v>0</v>
          </cell>
        </row>
        <row r="833">
          <cell r="D833" t="str">
            <v>0318106</v>
          </cell>
          <cell r="F833">
            <v>0</v>
          </cell>
        </row>
        <row r="834">
          <cell r="D834" t="str">
            <v>0318108</v>
          </cell>
          <cell r="F834">
            <v>0</v>
          </cell>
        </row>
        <row r="835">
          <cell r="D835" t="str">
            <v>0322050</v>
          </cell>
          <cell r="F835">
            <v>0</v>
          </cell>
        </row>
        <row r="838">
          <cell r="D838" t="str">
            <v>0324175</v>
          </cell>
          <cell r="F838">
            <v>0</v>
          </cell>
        </row>
        <row r="840">
          <cell r="D840" t="str">
            <v>0320715</v>
          </cell>
          <cell r="F840">
            <v>0</v>
          </cell>
        </row>
        <row r="841">
          <cell r="D841" t="str">
            <v>0323912</v>
          </cell>
          <cell r="F841">
            <v>0</v>
          </cell>
        </row>
        <row r="842">
          <cell r="D842" t="str">
            <v>0320712</v>
          </cell>
          <cell r="F842">
            <v>0</v>
          </cell>
        </row>
        <row r="844">
          <cell r="D844" t="str">
            <v>0318106</v>
          </cell>
          <cell r="F844">
            <v>0</v>
          </cell>
        </row>
        <row r="845">
          <cell r="D845" t="str">
            <v>0318108</v>
          </cell>
          <cell r="F845">
            <v>0</v>
          </cell>
        </row>
        <row r="846">
          <cell r="D846" t="str">
            <v>0322050</v>
          </cell>
          <cell r="F846">
            <v>0</v>
          </cell>
        </row>
        <row r="849">
          <cell r="D849" t="str">
            <v>0324175</v>
          </cell>
          <cell r="F849">
            <v>0</v>
          </cell>
        </row>
        <row r="851">
          <cell r="D851" t="str">
            <v>0323910</v>
          </cell>
          <cell r="F851">
            <v>0</v>
          </cell>
        </row>
        <row r="852">
          <cell r="D852" t="str">
            <v>0320727</v>
          </cell>
          <cell r="F852">
            <v>0</v>
          </cell>
        </row>
        <row r="853">
          <cell r="D853" t="str">
            <v>0320730</v>
          </cell>
          <cell r="F853">
            <v>0</v>
          </cell>
        </row>
        <row r="854">
          <cell r="D854" t="str">
            <v>0320720</v>
          </cell>
          <cell r="F854">
            <v>0</v>
          </cell>
        </row>
        <row r="856">
          <cell r="D856" t="str">
            <v>0318106</v>
          </cell>
          <cell r="F856">
            <v>0</v>
          </cell>
        </row>
        <row r="857">
          <cell r="D857" t="str">
            <v>0315456</v>
          </cell>
          <cell r="F857">
            <v>0</v>
          </cell>
        </row>
        <row r="858">
          <cell r="D858" t="str">
            <v>0322050</v>
          </cell>
          <cell r="F858">
            <v>0</v>
          </cell>
        </row>
        <row r="861">
          <cell r="D861" t="str">
            <v>0324175</v>
          </cell>
          <cell r="F861">
            <v>0</v>
          </cell>
        </row>
        <row r="863">
          <cell r="D863" t="str">
            <v>0323912</v>
          </cell>
          <cell r="F863">
            <v>0</v>
          </cell>
        </row>
        <row r="864">
          <cell r="D864" t="str">
            <v>0320727</v>
          </cell>
          <cell r="F864">
            <v>0</v>
          </cell>
        </row>
        <row r="865">
          <cell r="D865" t="str">
            <v>0320730</v>
          </cell>
          <cell r="F865">
            <v>0</v>
          </cell>
        </row>
        <row r="866">
          <cell r="D866" t="str">
            <v>0320720</v>
          </cell>
          <cell r="F866">
            <v>0</v>
          </cell>
        </row>
        <row r="868">
          <cell r="D868" t="str">
            <v>0318106</v>
          </cell>
          <cell r="F868">
            <v>0</v>
          </cell>
        </row>
        <row r="869">
          <cell r="D869" t="str">
            <v>0315456</v>
          </cell>
          <cell r="F869">
            <v>0</v>
          </cell>
        </row>
        <row r="870">
          <cell r="D870" t="str">
            <v>0322050</v>
          </cell>
          <cell r="F870">
            <v>0</v>
          </cell>
        </row>
        <row r="873">
          <cell r="D873" t="str">
            <v>0324178</v>
          </cell>
          <cell r="F873">
            <v>0</v>
          </cell>
        </row>
        <row r="875">
          <cell r="D875" t="str">
            <v>0323910</v>
          </cell>
          <cell r="F875">
            <v>0</v>
          </cell>
        </row>
        <row r="876">
          <cell r="D876" t="str">
            <v>0320730</v>
          </cell>
          <cell r="F876">
            <v>0</v>
          </cell>
        </row>
        <row r="877">
          <cell r="D877" t="str">
            <v>0320720</v>
          </cell>
          <cell r="F877">
            <v>0</v>
          </cell>
        </row>
        <row r="879">
          <cell r="D879" t="str">
            <v>0318106</v>
          </cell>
          <cell r="F879">
            <v>0</v>
          </cell>
        </row>
        <row r="880">
          <cell r="D880" t="str">
            <v>0315456</v>
          </cell>
          <cell r="F880">
            <v>0</v>
          </cell>
        </row>
        <row r="881">
          <cell r="D881" t="str">
            <v>0322050</v>
          </cell>
          <cell r="F881">
            <v>0</v>
          </cell>
        </row>
        <row r="884">
          <cell r="D884" t="str">
            <v>0324178</v>
          </cell>
          <cell r="F884">
            <v>0</v>
          </cell>
        </row>
        <row r="886">
          <cell r="D886" t="str">
            <v>0323912</v>
          </cell>
          <cell r="F886">
            <v>0</v>
          </cell>
        </row>
        <row r="887">
          <cell r="D887" t="str">
            <v>0320730</v>
          </cell>
          <cell r="F887">
            <v>0</v>
          </cell>
        </row>
        <row r="888">
          <cell r="D888" t="str">
            <v>0320720</v>
          </cell>
          <cell r="F888">
            <v>0</v>
          </cell>
        </row>
        <row r="890">
          <cell r="D890" t="str">
            <v>0318106</v>
          </cell>
          <cell r="F890">
            <v>0</v>
          </cell>
        </row>
        <row r="891">
          <cell r="D891" t="str">
            <v>0315456</v>
          </cell>
          <cell r="F891">
            <v>0</v>
          </cell>
        </row>
        <row r="892">
          <cell r="D892" t="str">
            <v>0322050</v>
          </cell>
          <cell r="F892">
            <v>0</v>
          </cell>
        </row>
        <row r="895">
          <cell r="D895" t="str">
            <v>0324178</v>
          </cell>
          <cell r="F895">
            <v>0</v>
          </cell>
        </row>
        <row r="897">
          <cell r="D897" t="str">
            <v>0323910</v>
          </cell>
          <cell r="F897">
            <v>0</v>
          </cell>
        </row>
        <row r="898">
          <cell r="D898" t="str">
            <v>0320713</v>
          </cell>
          <cell r="F898">
            <v>0</v>
          </cell>
        </row>
        <row r="899">
          <cell r="D899" t="str">
            <v>0320715</v>
          </cell>
          <cell r="F899">
            <v>0</v>
          </cell>
        </row>
        <row r="901">
          <cell r="D901" t="str">
            <v>0318106</v>
          </cell>
          <cell r="F901">
            <v>0</v>
          </cell>
        </row>
        <row r="902">
          <cell r="D902" t="str">
            <v>0318108</v>
          </cell>
          <cell r="F902">
            <v>0</v>
          </cell>
        </row>
        <row r="903">
          <cell r="D903" t="str">
            <v>0322050</v>
          </cell>
          <cell r="F903">
            <v>0</v>
          </cell>
        </row>
        <row r="906">
          <cell r="D906" t="str">
            <v>0324178</v>
          </cell>
          <cell r="F906">
            <v>0</v>
          </cell>
        </row>
        <row r="908">
          <cell r="D908" t="str">
            <v>0323912</v>
          </cell>
          <cell r="F908">
            <v>0</v>
          </cell>
        </row>
        <row r="909">
          <cell r="D909" t="str">
            <v>0320713</v>
          </cell>
          <cell r="F909">
            <v>0</v>
          </cell>
        </row>
        <row r="910">
          <cell r="D910" t="str">
            <v>0320715</v>
          </cell>
          <cell r="F910">
            <v>0</v>
          </cell>
        </row>
        <row r="912">
          <cell r="D912" t="str">
            <v>0318106</v>
          </cell>
          <cell r="F912">
            <v>0</v>
          </cell>
        </row>
        <row r="913">
          <cell r="D913" t="str">
            <v>0318108</v>
          </cell>
          <cell r="F913">
            <v>0</v>
          </cell>
        </row>
        <row r="914">
          <cell r="D914" t="str">
            <v>0322050</v>
          </cell>
          <cell r="F914">
            <v>0</v>
          </cell>
        </row>
        <row r="917">
          <cell r="D917" t="str">
            <v>0322056</v>
          </cell>
          <cell r="F917">
            <v>0</v>
          </cell>
        </row>
        <row r="919">
          <cell r="D919" t="str">
            <v>0320724</v>
          </cell>
          <cell r="F919">
            <v>0</v>
          </cell>
        </row>
        <row r="925">
          <cell r="D925" t="str">
            <v>0323108</v>
          </cell>
          <cell r="F925">
            <v>0</v>
          </cell>
        </row>
        <row r="926">
          <cell r="D926" t="str">
            <v>0325671</v>
          </cell>
          <cell r="F926">
            <v>0</v>
          </cell>
        </row>
        <row r="928">
          <cell r="D928" t="str">
            <v>0318106</v>
          </cell>
          <cell r="F928">
            <v>0</v>
          </cell>
        </row>
        <row r="929">
          <cell r="D929" t="str">
            <v>0318108</v>
          </cell>
          <cell r="F929">
            <v>0</v>
          </cell>
        </row>
        <row r="932">
          <cell r="D932" t="str">
            <v>0323108</v>
          </cell>
          <cell r="F932">
            <v>0</v>
          </cell>
        </row>
        <row r="933">
          <cell r="D933" t="str">
            <v>0325671</v>
          </cell>
          <cell r="F933">
            <v>0</v>
          </cell>
        </row>
        <row r="935">
          <cell r="D935" t="str">
            <v>0318106</v>
          </cell>
          <cell r="F935">
            <v>0</v>
          </cell>
        </row>
        <row r="936">
          <cell r="D936" t="str">
            <v>0318108</v>
          </cell>
          <cell r="F936">
            <v>0</v>
          </cell>
        </row>
        <row r="939">
          <cell r="D939" t="str">
            <v>0323910</v>
          </cell>
          <cell r="F939">
            <v>0</v>
          </cell>
        </row>
        <row r="940">
          <cell r="D940" t="str">
            <v>0320730</v>
          </cell>
          <cell r="F940">
            <v>0</v>
          </cell>
        </row>
        <row r="941">
          <cell r="D941" t="str">
            <v>0320720</v>
          </cell>
          <cell r="F941">
            <v>0</v>
          </cell>
        </row>
        <row r="942">
          <cell r="D942" t="str">
            <v>0323108</v>
          </cell>
          <cell r="F942">
            <v>0</v>
          </cell>
        </row>
        <row r="943">
          <cell r="D943" t="str">
            <v>0325671</v>
          </cell>
          <cell r="F943">
            <v>0</v>
          </cell>
        </row>
        <row r="945">
          <cell r="D945" t="str">
            <v>0318106</v>
          </cell>
          <cell r="F945">
            <v>0</v>
          </cell>
        </row>
        <row r="946">
          <cell r="D946" t="str">
            <v>0318108</v>
          </cell>
          <cell r="F946">
            <v>0</v>
          </cell>
        </row>
        <row r="949">
          <cell r="D949" t="str">
            <v>0323870</v>
          </cell>
          <cell r="F949">
            <v>0</v>
          </cell>
        </row>
        <row r="950">
          <cell r="D950" t="str">
            <v>0320716</v>
          </cell>
          <cell r="F950">
            <v>0</v>
          </cell>
        </row>
        <row r="951">
          <cell r="D951" t="str">
            <v>0323108</v>
          </cell>
          <cell r="F951">
            <v>0</v>
          </cell>
        </row>
        <row r="953">
          <cell r="D953" t="str">
            <v>0318106</v>
          </cell>
          <cell r="F953">
            <v>0</v>
          </cell>
        </row>
        <row r="954">
          <cell r="D954" t="str">
            <v>0318108</v>
          </cell>
          <cell r="F954">
            <v>0</v>
          </cell>
        </row>
        <row r="957">
          <cell r="D957" t="str">
            <v>0323869</v>
          </cell>
          <cell r="F957">
            <v>0</v>
          </cell>
        </row>
        <row r="958">
          <cell r="D958" t="str">
            <v>0323108</v>
          </cell>
          <cell r="F958">
            <v>0</v>
          </cell>
        </row>
        <row r="959">
          <cell r="D959" t="str">
            <v>0325671</v>
          </cell>
          <cell r="F959">
            <v>0</v>
          </cell>
        </row>
        <row r="961">
          <cell r="D961" t="str">
            <v>0318106</v>
          </cell>
          <cell r="F961">
            <v>0</v>
          </cell>
        </row>
        <row r="962">
          <cell r="D962" t="str">
            <v>0318108</v>
          </cell>
          <cell r="F962">
            <v>0</v>
          </cell>
        </row>
        <row r="965">
          <cell r="D965" t="str">
            <v>0320716</v>
          </cell>
          <cell r="F965">
            <v>0</v>
          </cell>
        </row>
        <row r="966">
          <cell r="D966" t="str">
            <v>0323108</v>
          </cell>
          <cell r="F966">
            <v>0</v>
          </cell>
        </row>
        <row r="968">
          <cell r="D968" t="str">
            <v>0318106</v>
          </cell>
          <cell r="F968">
            <v>0</v>
          </cell>
        </row>
        <row r="969">
          <cell r="D969" t="str">
            <v>0318108</v>
          </cell>
          <cell r="F969">
            <v>0</v>
          </cell>
        </row>
        <row r="975">
          <cell r="D975" t="str">
            <v>0323941</v>
          </cell>
          <cell r="F975">
            <v>0</v>
          </cell>
        </row>
        <row r="976">
          <cell r="D976" t="str">
            <v>0323869</v>
          </cell>
          <cell r="F976">
            <v>0</v>
          </cell>
        </row>
        <row r="977">
          <cell r="D977" t="str">
            <v>0320716</v>
          </cell>
          <cell r="F977">
            <v>0</v>
          </cell>
        </row>
        <row r="979">
          <cell r="D979" t="str">
            <v>0318106</v>
          </cell>
          <cell r="F979">
            <v>0</v>
          </cell>
        </row>
        <row r="980">
          <cell r="D980" t="str">
            <v>0318107</v>
          </cell>
          <cell r="F980">
            <v>0</v>
          </cell>
        </row>
        <row r="983">
          <cell r="D983" t="str">
            <v>0323941</v>
          </cell>
          <cell r="F983">
            <v>0</v>
          </cell>
        </row>
        <row r="984">
          <cell r="D984" t="str">
            <v>0323870</v>
          </cell>
          <cell r="F984">
            <v>0</v>
          </cell>
        </row>
        <row r="985">
          <cell r="D985" t="str">
            <v>0320716</v>
          </cell>
          <cell r="F985">
            <v>0</v>
          </cell>
        </row>
        <row r="987">
          <cell r="D987" t="str">
            <v>0318106</v>
          </cell>
          <cell r="F987">
            <v>0</v>
          </cell>
        </row>
        <row r="988">
          <cell r="D988" t="str">
            <v>0318107</v>
          </cell>
          <cell r="F988">
            <v>0</v>
          </cell>
        </row>
        <row r="994">
          <cell r="D994" t="str">
            <v>0324301</v>
          </cell>
        </row>
        <row r="995">
          <cell r="D995" t="str">
            <v>0324302</v>
          </cell>
        </row>
        <row r="997">
          <cell r="D997" t="str">
            <v>0323112</v>
          </cell>
        </row>
        <row r="998">
          <cell r="D998" t="str">
            <v>0323110</v>
          </cell>
        </row>
        <row r="999">
          <cell r="D999" t="str">
            <v>0323108</v>
          </cell>
        </row>
        <row r="1000">
          <cell r="D1000" t="str">
            <v>0325671</v>
          </cell>
        </row>
        <row r="1002">
          <cell r="D1002" t="str">
            <v>0323869</v>
          </cell>
        </row>
        <row r="1003">
          <cell r="D1003" t="str">
            <v>0323910</v>
          </cell>
        </row>
        <row r="1004">
          <cell r="D1004" t="str">
            <v>0323870</v>
          </cell>
        </row>
        <row r="1005">
          <cell r="D1005" t="str">
            <v>0323912</v>
          </cell>
        </row>
        <row r="1006">
          <cell r="D1006" t="str">
            <v>0323927</v>
          </cell>
        </row>
        <row r="1007">
          <cell r="D1007" t="str">
            <v>0323928</v>
          </cell>
        </row>
        <row r="1008">
          <cell r="D1008" t="str">
            <v>0323941</v>
          </cell>
        </row>
        <row r="1009">
          <cell r="D1009" t="str">
            <v>0323891</v>
          </cell>
        </row>
        <row r="1015">
          <cell r="D1015" t="str">
            <v>0323845</v>
          </cell>
        </row>
        <row r="1016">
          <cell r="D1016" t="str">
            <v>0323769</v>
          </cell>
        </row>
        <row r="1017">
          <cell r="D1017" t="str">
            <v>0323771</v>
          </cell>
        </row>
        <row r="1018">
          <cell r="D1018" t="str">
            <v>0323772</v>
          </cell>
        </row>
        <row r="1019">
          <cell r="D1019" t="str">
            <v>0323773</v>
          </cell>
        </row>
        <row r="1020">
          <cell r="D1020" t="str">
            <v>0323770</v>
          </cell>
        </row>
        <row r="1026">
          <cell r="D1026" t="str">
            <v>0325709</v>
          </cell>
          <cell r="F1026">
            <v>0</v>
          </cell>
        </row>
        <row r="1027">
          <cell r="D1027" t="str">
            <v>0325706</v>
          </cell>
          <cell r="F1027">
            <v>0</v>
          </cell>
        </row>
        <row r="1030">
          <cell r="D1030" t="str">
            <v>0325698</v>
          </cell>
          <cell r="F1030">
            <v>0</v>
          </cell>
        </row>
        <row r="1031">
          <cell r="D1031" t="str">
            <v>0325709</v>
          </cell>
          <cell r="F1031">
            <v>0</v>
          </cell>
        </row>
        <row r="1032">
          <cell r="D1032" t="str">
            <v>0325706</v>
          </cell>
          <cell r="F1032">
            <v>0</v>
          </cell>
        </row>
        <row r="1035">
          <cell r="D1035" t="str">
            <v>0325698</v>
          </cell>
          <cell r="F1035">
            <v>0</v>
          </cell>
        </row>
        <row r="1036">
          <cell r="D1036" t="str">
            <v>0325709</v>
          </cell>
          <cell r="F1036">
            <v>0</v>
          </cell>
        </row>
        <row r="1039">
          <cell r="D1039" t="str">
            <v>0325698</v>
          </cell>
          <cell r="F1039">
            <v>0</v>
          </cell>
        </row>
        <row r="1040">
          <cell r="D1040" t="str">
            <v>0325709</v>
          </cell>
          <cell r="F1040">
            <v>0</v>
          </cell>
        </row>
        <row r="1046">
          <cell r="D1046" t="str">
            <v>0324178</v>
          </cell>
          <cell r="F1046">
            <v>0</v>
          </cell>
        </row>
        <row r="1047">
          <cell r="D1047" t="str">
            <v>0325711</v>
          </cell>
          <cell r="F1047">
            <v>0</v>
          </cell>
        </row>
        <row r="1048">
          <cell r="D1048" t="str">
            <v>0326963</v>
          </cell>
          <cell r="F1048">
            <v>0</v>
          </cell>
        </row>
        <row r="1049">
          <cell r="D1049" t="str">
            <v>0325713</v>
          </cell>
          <cell r="F1049">
            <v>0</v>
          </cell>
        </row>
        <row r="1050">
          <cell r="D1050" t="str">
            <v>0325717</v>
          </cell>
          <cell r="F1050">
            <v>0</v>
          </cell>
        </row>
        <row r="1052">
          <cell r="D1052" t="str">
            <v>0325718</v>
          </cell>
          <cell r="F1052">
            <v>0</v>
          </cell>
        </row>
        <row r="1053">
          <cell r="D1053" t="str">
            <v>0326968</v>
          </cell>
          <cell r="F1053">
            <v>0</v>
          </cell>
        </row>
        <row r="1054">
          <cell r="D1054" t="str">
            <v>0325719</v>
          </cell>
          <cell r="F1054">
            <v>0</v>
          </cell>
        </row>
        <row r="1059">
          <cell r="D1059" t="str">
            <v>0324178</v>
          </cell>
          <cell r="F1059">
            <v>0</v>
          </cell>
        </row>
        <row r="1060">
          <cell r="D1060" t="str">
            <v>0325711</v>
          </cell>
          <cell r="F1060">
            <v>0</v>
          </cell>
        </row>
        <row r="1061">
          <cell r="D1061" t="str">
            <v>0326963</v>
          </cell>
          <cell r="F1061">
            <v>0</v>
          </cell>
        </row>
        <row r="1062">
          <cell r="D1062" t="str">
            <v>0325713</v>
          </cell>
          <cell r="F1062">
            <v>0</v>
          </cell>
        </row>
        <row r="1063">
          <cell r="D1063" t="str">
            <v>0325717</v>
          </cell>
          <cell r="F1063">
            <v>0</v>
          </cell>
        </row>
        <row r="1064">
          <cell r="D1064" t="str">
            <v>0325732</v>
          </cell>
          <cell r="F1064">
            <v>0</v>
          </cell>
        </row>
        <row r="1066">
          <cell r="D1066" t="str">
            <v>0325718</v>
          </cell>
          <cell r="F1066">
            <v>0</v>
          </cell>
        </row>
        <row r="1067">
          <cell r="D1067" t="str">
            <v>0326968</v>
          </cell>
          <cell r="F1067">
            <v>0</v>
          </cell>
        </row>
        <row r="1068">
          <cell r="D1068" t="str">
            <v>0325719</v>
          </cell>
          <cell r="F1068">
            <v>0</v>
          </cell>
        </row>
        <row r="1071">
          <cell r="D1071" t="str">
            <v>0324178</v>
          </cell>
          <cell r="F1071">
            <v>0</v>
          </cell>
        </row>
        <row r="1072">
          <cell r="D1072" t="str">
            <v>0325711</v>
          </cell>
          <cell r="F1072">
            <v>0</v>
          </cell>
        </row>
        <row r="1073">
          <cell r="D1073" t="str">
            <v>0326963</v>
          </cell>
          <cell r="F1073">
            <v>0</v>
          </cell>
        </row>
        <row r="1074">
          <cell r="D1074" t="str">
            <v>0325713</v>
          </cell>
          <cell r="F1074">
            <v>0</v>
          </cell>
        </row>
        <row r="1075">
          <cell r="D1075" t="str">
            <v>0325717</v>
          </cell>
          <cell r="F1075">
            <v>0</v>
          </cell>
        </row>
        <row r="1076">
          <cell r="D1076" t="str">
            <v>0325734</v>
          </cell>
          <cell r="F1076">
            <v>0</v>
          </cell>
        </row>
        <row r="1077">
          <cell r="D1077" t="str">
            <v>0323891</v>
          </cell>
          <cell r="F1077">
            <v>0</v>
          </cell>
        </row>
        <row r="1079">
          <cell r="D1079" t="str">
            <v>0325718</v>
          </cell>
          <cell r="F1079">
            <v>0</v>
          </cell>
        </row>
        <row r="1080">
          <cell r="D1080" t="str">
            <v>0326968</v>
          </cell>
          <cell r="F1080">
            <v>0</v>
          </cell>
        </row>
        <row r="1081">
          <cell r="D1081" t="str">
            <v>0325719</v>
          </cell>
          <cell r="F1081">
            <v>0</v>
          </cell>
        </row>
        <row r="1084">
          <cell r="D1084" t="str">
            <v>0324178</v>
          </cell>
          <cell r="F1084">
            <v>0</v>
          </cell>
        </row>
        <row r="1085">
          <cell r="D1085" t="str">
            <v>0325711</v>
          </cell>
          <cell r="F1085">
            <v>0</v>
          </cell>
        </row>
        <row r="1086">
          <cell r="D1086" t="str">
            <v>0326963</v>
          </cell>
          <cell r="F1086">
            <v>0</v>
          </cell>
        </row>
        <row r="1087">
          <cell r="D1087" t="str">
            <v>0325713</v>
          </cell>
          <cell r="F1087">
            <v>0</v>
          </cell>
        </row>
        <row r="1088">
          <cell r="D1088" t="str">
            <v>0325717</v>
          </cell>
          <cell r="F1088">
            <v>0</v>
          </cell>
        </row>
        <row r="1089">
          <cell r="D1089" t="str">
            <v>0325733</v>
          </cell>
          <cell r="F1089">
            <v>0</v>
          </cell>
        </row>
        <row r="1091">
          <cell r="D1091" t="str">
            <v>0325718</v>
          </cell>
          <cell r="F1091">
            <v>0</v>
          </cell>
        </row>
        <row r="1092">
          <cell r="D1092" t="str">
            <v>0325719</v>
          </cell>
          <cell r="F1092">
            <v>0</v>
          </cell>
        </row>
        <row r="1093">
          <cell r="D1093" t="str">
            <v>0326968</v>
          </cell>
          <cell r="F1093">
            <v>0</v>
          </cell>
        </row>
        <row r="1096">
          <cell r="D1096" t="str">
            <v>0325759</v>
          </cell>
          <cell r="F1096">
            <v>0</v>
          </cell>
        </row>
        <row r="1097">
          <cell r="D1097" t="str">
            <v>0325714</v>
          </cell>
          <cell r="F1097">
            <v>0</v>
          </cell>
        </row>
        <row r="1098">
          <cell r="D1098" t="str">
            <v>0326964</v>
          </cell>
          <cell r="F1098">
            <v>0</v>
          </cell>
        </row>
        <row r="1099">
          <cell r="D1099" t="str">
            <v>0325717</v>
          </cell>
          <cell r="F1099">
            <v>0</v>
          </cell>
        </row>
        <row r="1101">
          <cell r="D1101" t="str">
            <v>0326968</v>
          </cell>
          <cell r="F1101">
            <v>0</v>
          </cell>
        </row>
        <row r="1102">
          <cell r="D1102" t="str">
            <v>0325718</v>
          </cell>
          <cell r="F1102">
            <v>0</v>
          </cell>
        </row>
        <row r="1103">
          <cell r="D1103" t="str">
            <v>0325720</v>
          </cell>
          <cell r="F1103">
            <v>0</v>
          </cell>
        </row>
        <row r="1109">
          <cell r="D1109" t="str">
            <v>0325735</v>
          </cell>
          <cell r="F1109">
            <v>0</v>
          </cell>
        </row>
        <row r="1110">
          <cell r="D1110" t="str">
            <v>0325740</v>
          </cell>
          <cell r="F1110">
            <v>0</v>
          </cell>
        </row>
        <row r="1111">
          <cell r="D1111" t="str">
            <v>0326946</v>
          </cell>
          <cell r="F1111">
            <v>0</v>
          </cell>
        </row>
        <row r="1113">
          <cell r="D1113" t="str">
            <v>0320730</v>
          </cell>
          <cell r="F1113">
            <v>0</v>
          </cell>
        </row>
        <row r="1114">
          <cell r="D1114" t="str">
            <v>0320720</v>
          </cell>
          <cell r="F1114">
            <v>0</v>
          </cell>
        </row>
        <row r="1116">
          <cell r="D1116" t="str">
            <v>0318106</v>
          </cell>
          <cell r="F1116">
            <v>0</v>
          </cell>
        </row>
        <row r="1117">
          <cell r="D1117" t="str">
            <v>0315456</v>
          </cell>
          <cell r="F1117">
            <v>0</v>
          </cell>
        </row>
        <row r="1120">
          <cell r="D1120" t="str">
            <v>0325786</v>
          </cell>
          <cell r="F1120">
            <v>0</v>
          </cell>
        </row>
        <row r="1121">
          <cell r="D1121" t="str">
            <v>0326966</v>
          </cell>
          <cell r="F1121">
            <v>0</v>
          </cell>
        </row>
        <row r="1122">
          <cell r="D1122" t="str">
            <v>0326965</v>
          </cell>
          <cell r="F1122">
            <v>0</v>
          </cell>
        </row>
        <row r="1125">
          <cell r="D1125" t="str">
            <v>0325711</v>
          </cell>
          <cell r="F1125">
            <v>0</v>
          </cell>
        </row>
        <row r="1126">
          <cell r="D1126" t="str">
            <v>0326963</v>
          </cell>
          <cell r="F1126">
            <v>0</v>
          </cell>
        </row>
        <row r="1127">
          <cell r="D1127" t="str">
            <v>0325717</v>
          </cell>
          <cell r="F1127">
            <v>0</v>
          </cell>
        </row>
        <row r="1129">
          <cell r="D1129" t="str">
            <v>0325718</v>
          </cell>
          <cell r="F1129">
            <v>0</v>
          </cell>
        </row>
        <row r="1130">
          <cell r="D1130" t="str">
            <v>0326968</v>
          </cell>
          <cell r="F1130">
            <v>0</v>
          </cell>
        </row>
        <row r="1136">
          <cell r="D1136" t="str">
            <v>0326963</v>
          </cell>
          <cell r="F1136">
            <v>0</v>
          </cell>
        </row>
        <row r="1137">
          <cell r="D1137" t="str">
            <v>0325717</v>
          </cell>
          <cell r="F1137">
            <v>0</v>
          </cell>
        </row>
        <row r="1139">
          <cell r="D1139" t="str">
            <v>0326968</v>
          </cell>
          <cell r="F1139">
            <v>0</v>
          </cell>
        </row>
        <row r="1145">
          <cell r="D1145" t="str">
            <v>0327016</v>
          </cell>
          <cell r="F1145">
            <v>0</v>
          </cell>
        </row>
        <row r="1146">
          <cell r="D1146" t="str">
            <v>0327019</v>
          </cell>
          <cell r="F1146">
            <v>0</v>
          </cell>
        </row>
        <row r="1147">
          <cell r="D1147" t="str">
            <v>0325740</v>
          </cell>
          <cell r="F1147">
            <v>0</v>
          </cell>
        </row>
        <row r="1148">
          <cell r="D1148" t="str">
            <v>0325717</v>
          </cell>
          <cell r="F1148">
            <v>0</v>
          </cell>
        </row>
        <row r="1150">
          <cell r="D1150" t="str">
            <v>0320730</v>
          </cell>
          <cell r="F1150">
            <v>0</v>
          </cell>
        </row>
        <row r="1151">
          <cell r="D1151" t="str">
            <v>0320720</v>
          </cell>
          <cell r="F1151">
            <v>0</v>
          </cell>
        </row>
        <row r="1153">
          <cell r="D1153" t="str">
            <v>0318106</v>
          </cell>
          <cell r="F1153">
            <v>0</v>
          </cell>
        </row>
        <row r="1154">
          <cell r="D1154" t="str">
            <v>0315456</v>
          </cell>
          <cell r="F1154">
            <v>0</v>
          </cell>
        </row>
        <row r="1155">
          <cell r="D1155" t="str">
            <v>0325718</v>
          </cell>
          <cell r="F1155">
            <v>0</v>
          </cell>
        </row>
        <row r="1158">
          <cell r="D1158" t="str">
            <v>0327017</v>
          </cell>
          <cell r="F1158">
            <v>0</v>
          </cell>
        </row>
        <row r="1159">
          <cell r="D1159" t="str">
            <v>0327018</v>
          </cell>
          <cell r="F1159">
            <v>0</v>
          </cell>
        </row>
        <row r="1160">
          <cell r="D1160" t="str">
            <v>0327020</v>
          </cell>
          <cell r="F1160">
            <v>0</v>
          </cell>
        </row>
        <row r="1163">
          <cell r="D1163" t="str">
            <v>0327016</v>
          </cell>
          <cell r="F1163">
            <v>0</v>
          </cell>
        </row>
        <row r="1164">
          <cell r="D1164" t="str">
            <v>0327019</v>
          </cell>
          <cell r="F1164">
            <v>0</v>
          </cell>
        </row>
        <row r="1165">
          <cell r="D1165" t="str">
            <v>0325740</v>
          </cell>
          <cell r="F1165">
            <v>0</v>
          </cell>
        </row>
        <row r="1166">
          <cell r="D1166" t="str">
            <v>0326963</v>
          </cell>
          <cell r="F1166">
            <v>0</v>
          </cell>
        </row>
        <row r="1167">
          <cell r="D1167" t="str">
            <v>0325717</v>
          </cell>
          <cell r="F1167">
            <v>0</v>
          </cell>
        </row>
        <row r="1169">
          <cell r="D1169" t="str">
            <v>0325718</v>
          </cell>
          <cell r="F1169">
            <v>0</v>
          </cell>
        </row>
        <row r="1170">
          <cell r="D1170" t="str">
            <v>0326968</v>
          </cell>
          <cell r="F1170">
            <v>0</v>
          </cell>
        </row>
        <row r="1173">
          <cell r="D1173" t="str">
            <v>0327016</v>
          </cell>
          <cell r="F1173">
            <v>0</v>
          </cell>
        </row>
        <row r="1174">
          <cell r="D1174" t="str">
            <v>0327019</v>
          </cell>
          <cell r="F1174">
            <v>0</v>
          </cell>
        </row>
        <row r="1175">
          <cell r="D1175" t="str">
            <v>0327428</v>
          </cell>
          <cell r="F1175">
            <v>0</v>
          </cell>
        </row>
        <row r="1176">
          <cell r="D1176" t="str">
            <v>0320730</v>
          </cell>
          <cell r="F1176">
            <v>0</v>
          </cell>
        </row>
        <row r="1177">
          <cell r="D1177" t="str">
            <v>0320720</v>
          </cell>
          <cell r="F1177">
            <v>0</v>
          </cell>
        </row>
        <row r="1178">
          <cell r="D1178" t="str">
            <v>0325717</v>
          </cell>
          <cell r="F1178">
            <v>0</v>
          </cell>
        </row>
        <row r="1180">
          <cell r="D1180" t="str">
            <v>0318106</v>
          </cell>
          <cell r="F1180">
            <v>0</v>
          </cell>
        </row>
        <row r="1181">
          <cell r="D1181" t="str">
            <v>0315456</v>
          </cell>
          <cell r="F1181">
            <v>0</v>
          </cell>
        </row>
        <row r="1182">
          <cell r="D1182" t="str">
            <v>0325718</v>
          </cell>
          <cell r="F1182">
            <v>0</v>
          </cell>
        </row>
        <row r="1185">
          <cell r="D1185" t="str">
            <v>0327017</v>
          </cell>
          <cell r="F1185">
            <v>0</v>
          </cell>
        </row>
        <row r="1186">
          <cell r="D1186" t="str">
            <v>0327018</v>
          </cell>
          <cell r="F1186">
            <v>0</v>
          </cell>
        </row>
        <row r="1187">
          <cell r="D1187" t="str">
            <v>0327428</v>
          </cell>
          <cell r="F1187">
            <v>0</v>
          </cell>
        </row>
        <row r="1190">
          <cell r="D1190" t="str">
            <v>0327017</v>
          </cell>
          <cell r="F1190">
            <v>0</v>
          </cell>
        </row>
        <row r="1191">
          <cell r="D1191" t="str">
            <v>0327018</v>
          </cell>
          <cell r="F1191">
            <v>0</v>
          </cell>
        </row>
        <row r="1192">
          <cell r="D1192" t="str">
            <v>0327020</v>
          </cell>
          <cell r="F1192">
            <v>0</v>
          </cell>
        </row>
        <row r="1193">
          <cell r="D1193" t="str">
            <v>0327427</v>
          </cell>
          <cell r="F1193">
            <v>0</v>
          </cell>
        </row>
        <row r="1196">
          <cell r="D1196" t="str">
            <v>0327016</v>
          </cell>
          <cell r="F1196">
            <v>0</v>
          </cell>
        </row>
        <row r="1197">
          <cell r="D1197" t="str">
            <v>0327019</v>
          </cell>
          <cell r="F1197">
            <v>0</v>
          </cell>
        </row>
        <row r="1198">
          <cell r="D1198" t="str">
            <v>0326963</v>
          </cell>
          <cell r="F1198">
            <v>0</v>
          </cell>
        </row>
        <row r="1199">
          <cell r="D1199" t="str">
            <v>0325717</v>
          </cell>
          <cell r="F1199">
            <v>0</v>
          </cell>
        </row>
        <row r="1200">
          <cell r="D1200" t="str">
            <v>0327428</v>
          </cell>
          <cell r="F1200">
            <v>0</v>
          </cell>
        </row>
        <row r="1202">
          <cell r="D1202" t="str">
            <v>0325718</v>
          </cell>
          <cell r="F1202">
            <v>0</v>
          </cell>
        </row>
        <row r="1203">
          <cell r="D1203" t="str">
            <v>0326968</v>
          </cell>
          <cell r="F1203">
            <v>0</v>
          </cell>
        </row>
        <row r="1209">
          <cell r="D1209" t="str">
            <v>0324178</v>
          </cell>
          <cell r="F1209">
            <v>0</v>
          </cell>
        </row>
        <row r="1210">
          <cell r="D1210" t="str">
            <v>0325759</v>
          </cell>
          <cell r="F1210">
            <v>0</v>
          </cell>
        </row>
        <row r="1212">
          <cell r="D1212" t="str">
            <v>0320716</v>
          </cell>
          <cell r="F1212">
            <v>0</v>
          </cell>
        </row>
        <row r="1214">
          <cell r="D1214" t="str">
            <v>0325713</v>
          </cell>
          <cell r="F1214">
            <v>0</v>
          </cell>
        </row>
        <row r="1215">
          <cell r="D1215" t="str">
            <v>0327019</v>
          </cell>
          <cell r="F1215">
            <v>0</v>
          </cell>
        </row>
        <row r="1216">
          <cell r="D1216" t="str">
            <v>0327034</v>
          </cell>
          <cell r="F1216">
            <v>0</v>
          </cell>
        </row>
        <row r="1217">
          <cell r="D1217" t="str">
            <v>0325733</v>
          </cell>
          <cell r="F1217">
            <v>0</v>
          </cell>
        </row>
        <row r="1218">
          <cell r="D1218" t="str">
            <v>0327022</v>
          </cell>
          <cell r="F1218">
            <v>0</v>
          </cell>
        </row>
        <row r="1219">
          <cell r="D1219" t="str">
            <v>0326963</v>
          </cell>
          <cell r="F1219">
            <v>0</v>
          </cell>
        </row>
        <row r="1220">
          <cell r="D1220" t="str">
            <v>0325717</v>
          </cell>
          <cell r="F1220">
            <v>0</v>
          </cell>
        </row>
        <row r="1221">
          <cell r="D1221" t="str">
            <v>0327021</v>
          </cell>
          <cell r="F1221">
            <v>0</v>
          </cell>
        </row>
        <row r="1222">
          <cell r="D1222" t="str">
            <v>0327024</v>
          </cell>
          <cell r="F1222">
            <v>0</v>
          </cell>
        </row>
        <row r="1223">
          <cell r="D1223" t="str">
            <v>0327023</v>
          </cell>
          <cell r="F1223">
            <v>0</v>
          </cell>
        </row>
        <row r="1224">
          <cell r="D1224" t="str">
            <v>0327025</v>
          </cell>
          <cell r="F1224">
            <v>0</v>
          </cell>
        </row>
        <row r="1225">
          <cell r="D1225" t="str">
            <v>0327089</v>
          </cell>
          <cell r="F1225">
            <v>0</v>
          </cell>
        </row>
        <row r="1226">
          <cell r="D1226" t="str">
            <v>0324287</v>
          </cell>
          <cell r="F1226">
            <v>0</v>
          </cell>
        </row>
        <row r="1228">
          <cell r="D1228" t="str">
            <v>0325718</v>
          </cell>
          <cell r="F1228">
            <v>0</v>
          </cell>
        </row>
        <row r="1229">
          <cell r="D1229" t="str">
            <v>0326968</v>
          </cell>
          <cell r="F1229">
            <v>0</v>
          </cell>
        </row>
        <row r="1235">
          <cell r="D1235" t="str">
            <v>0327030</v>
          </cell>
          <cell r="F1235">
            <v>0</v>
          </cell>
        </row>
        <row r="1236">
          <cell r="D1236" t="str">
            <v>0327032</v>
          </cell>
          <cell r="F1236">
            <v>0</v>
          </cell>
        </row>
        <row r="1237">
          <cell r="D1237" t="str">
            <v>0327033</v>
          </cell>
          <cell r="F1237">
            <v>0</v>
          </cell>
        </row>
        <row r="1238">
          <cell r="D1238" t="str">
            <v>0327026</v>
          </cell>
          <cell r="F1238">
            <v>0</v>
          </cell>
        </row>
        <row r="1239">
          <cell r="D1239" t="str">
            <v>0327027</v>
          </cell>
          <cell r="F1239">
            <v>0</v>
          </cell>
        </row>
        <row r="1240">
          <cell r="D1240" t="str">
            <v>0327028</v>
          </cell>
          <cell r="F1240">
            <v>0</v>
          </cell>
        </row>
        <row r="1241">
          <cell r="D1241" t="str">
            <v>0327029</v>
          </cell>
          <cell r="F1241">
            <v>0</v>
          </cell>
        </row>
        <row r="1247">
          <cell r="D1247" t="str">
            <v>0325698</v>
          </cell>
        </row>
        <row r="1249">
          <cell r="D1249" t="str">
            <v>0325759</v>
          </cell>
        </row>
        <row r="1250">
          <cell r="D1250" t="str">
            <v>0325709</v>
          </cell>
        </row>
        <row r="1251">
          <cell r="D1251" t="str">
            <v>0325706</v>
          </cell>
        </row>
        <row r="1252">
          <cell r="D1252" t="str">
            <v>0325707</v>
          </cell>
        </row>
        <row r="1253">
          <cell r="D1253" t="str">
            <v>0325708</v>
          </cell>
        </row>
        <row r="1254">
          <cell r="D1254" t="str">
            <v>0325760</v>
          </cell>
        </row>
        <row r="1255">
          <cell r="D1255" t="str">
            <v>0325761</v>
          </cell>
        </row>
        <row r="1257">
          <cell r="D1257" t="str">
            <v>0325711</v>
          </cell>
        </row>
        <row r="1258">
          <cell r="D1258" t="str">
            <v>0325714</v>
          </cell>
        </row>
        <row r="1259">
          <cell r="D1259" t="str">
            <v>0326963</v>
          </cell>
        </row>
        <row r="1260">
          <cell r="D1260" t="str">
            <v>0326964</v>
          </cell>
        </row>
        <row r="1261">
          <cell r="D1261" t="str">
            <v>0325713</v>
          </cell>
        </row>
        <row r="1262">
          <cell r="D1262" t="str">
            <v>0325717</v>
          </cell>
        </row>
        <row r="1264">
          <cell r="D1264" t="str">
            <v>0326968</v>
          </cell>
        </row>
        <row r="1265">
          <cell r="D1265" t="str">
            <v>0325718</v>
          </cell>
        </row>
        <row r="1266">
          <cell r="D1266" t="str">
            <v>0325719</v>
          </cell>
        </row>
        <row r="1267">
          <cell r="D1267" t="str">
            <v>0325720</v>
          </cell>
        </row>
        <row r="1268">
          <cell r="D1268" t="str">
            <v>0326965</v>
          </cell>
        </row>
        <row r="1269">
          <cell r="D1269" t="str">
            <v>0323891</v>
          </cell>
        </row>
        <row r="1271">
          <cell r="D1271" t="str">
            <v>0325732</v>
          </cell>
        </row>
        <row r="1272">
          <cell r="D1272" t="str">
            <v>0325733</v>
          </cell>
        </row>
        <row r="1273">
          <cell r="D1273" t="str">
            <v>0325734</v>
          </cell>
        </row>
        <row r="1275">
          <cell r="D1275" t="str">
            <v>0325786</v>
          </cell>
        </row>
        <row r="1277">
          <cell r="D1277" t="str">
            <v>0325735</v>
          </cell>
        </row>
        <row r="1278">
          <cell r="D1278" t="str">
            <v>0326946</v>
          </cell>
        </row>
        <row r="1279">
          <cell r="D1279" t="str">
            <v>0326966</v>
          </cell>
        </row>
        <row r="1280">
          <cell r="D1280" t="str">
            <v>0325740</v>
          </cell>
        </row>
        <row r="1281">
          <cell r="D1281" t="str">
            <v>0325765</v>
          </cell>
        </row>
        <row r="1282">
          <cell r="D1282" t="str">
            <v>0327427</v>
          </cell>
        </row>
        <row r="1288">
          <cell r="D1288" t="str">
            <v>0327016</v>
          </cell>
        </row>
        <row r="1289">
          <cell r="D1289" t="str">
            <v>0327017</v>
          </cell>
        </row>
        <row r="1291">
          <cell r="D1291" t="str">
            <v>0327018</v>
          </cell>
        </row>
        <row r="1292">
          <cell r="D1292" t="str">
            <v>0327020</v>
          </cell>
        </row>
        <row r="1293">
          <cell r="D1293" t="str">
            <v>0327428</v>
          </cell>
        </row>
        <row r="1295">
          <cell r="D1295" t="str">
            <v>0327019</v>
          </cell>
        </row>
        <row r="1296">
          <cell r="D1296" t="str">
            <v>0327022</v>
          </cell>
        </row>
        <row r="1297">
          <cell r="D1297" t="str">
            <v>0327034</v>
          </cell>
        </row>
        <row r="1298">
          <cell r="D1298" t="str">
            <v>0327021</v>
          </cell>
        </row>
        <row r="1299">
          <cell r="D1299" t="str">
            <v>0327406</v>
          </cell>
        </row>
        <row r="1300">
          <cell r="D1300" t="str">
            <v>0327024</v>
          </cell>
        </row>
        <row r="1301">
          <cell r="D1301" t="str">
            <v>0327023</v>
          </cell>
        </row>
        <row r="1302">
          <cell r="D1302" t="str">
            <v>0327089</v>
          </cell>
        </row>
        <row r="1303">
          <cell r="D1303" t="str">
            <v>0327025</v>
          </cell>
        </row>
        <row r="1305">
          <cell r="D1305" t="str">
            <v>0327030</v>
          </cell>
        </row>
        <row r="1306">
          <cell r="D1306" t="str">
            <v>0327032</v>
          </cell>
        </row>
        <row r="1307">
          <cell r="D1307" t="str">
            <v>0327033</v>
          </cell>
        </row>
        <row r="1308">
          <cell r="D1308" t="str">
            <v>0327026</v>
          </cell>
        </row>
        <row r="1309">
          <cell r="D1309" t="str">
            <v>0327027</v>
          </cell>
        </row>
        <row r="1310">
          <cell r="D1310" t="str">
            <v>0327028</v>
          </cell>
        </row>
        <row r="1311">
          <cell r="D1311" t="str">
            <v>0327029</v>
          </cell>
        </row>
        <row r="1317">
          <cell r="D1317" t="str">
            <v>0324178</v>
          </cell>
          <cell r="F1317">
            <v>0</v>
          </cell>
        </row>
        <row r="1319">
          <cell r="D1319" t="str">
            <v>0327088</v>
          </cell>
          <cell r="F1319">
            <v>0</v>
          </cell>
        </row>
        <row r="1320">
          <cell r="D1320" t="str">
            <v>0326910</v>
          </cell>
          <cell r="F1320">
            <v>0</v>
          </cell>
        </row>
        <row r="1321">
          <cell r="D1321" t="str">
            <v>0320713</v>
          </cell>
          <cell r="F1321">
            <v>0</v>
          </cell>
        </row>
        <row r="1322">
          <cell r="D1322" t="str">
            <v>0320715</v>
          </cell>
          <cell r="F1322">
            <v>0</v>
          </cell>
        </row>
        <row r="1324">
          <cell r="D1324" t="str">
            <v>0327181</v>
          </cell>
          <cell r="F1324">
            <v>0</v>
          </cell>
        </row>
        <row r="1325">
          <cell r="D1325" t="str">
            <v>0327179</v>
          </cell>
          <cell r="F1325">
            <v>0</v>
          </cell>
        </row>
        <row r="1326">
          <cell r="D1326" t="str">
            <v>0327180</v>
          </cell>
          <cell r="F1326">
            <v>0</v>
          </cell>
        </row>
        <row r="1327">
          <cell r="D1327" t="str">
            <v>0327406</v>
          </cell>
          <cell r="F1327">
            <v>0</v>
          </cell>
        </row>
        <row r="1328">
          <cell r="D1328" t="str">
            <v>0327177</v>
          </cell>
          <cell r="F1328">
            <v>0</v>
          </cell>
        </row>
        <row r="1329">
          <cell r="D1329" t="str">
            <v>0327023</v>
          </cell>
          <cell r="F1329">
            <v>0</v>
          </cell>
        </row>
        <row r="1330">
          <cell r="D1330" t="str">
            <v>0327025</v>
          </cell>
          <cell r="F1330">
            <v>0</v>
          </cell>
        </row>
        <row r="1331">
          <cell r="D1331" t="str">
            <v>0327089</v>
          </cell>
          <cell r="F1331">
            <v>0</v>
          </cell>
        </row>
        <row r="1333">
          <cell r="D1333" t="str">
            <v>0327092</v>
          </cell>
          <cell r="F1333">
            <v>0</v>
          </cell>
        </row>
        <row r="1334">
          <cell r="D1334" t="str">
            <v>0318106</v>
          </cell>
          <cell r="F1334">
            <v>0</v>
          </cell>
        </row>
        <row r="1335">
          <cell r="D1335" t="str">
            <v>0318108</v>
          </cell>
          <cell r="F1335">
            <v>0</v>
          </cell>
        </row>
        <row r="1338">
          <cell r="D1338" t="str">
            <v>0324178</v>
          </cell>
          <cell r="F1338">
            <v>0</v>
          </cell>
        </row>
        <row r="1340">
          <cell r="D1340" t="str">
            <v>0327088</v>
          </cell>
          <cell r="F1340">
            <v>0</v>
          </cell>
        </row>
        <row r="1341">
          <cell r="D1341" t="str">
            <v>0326910</v>
          </cell>
          <cell r="F1341">
            <v>0</v>
          </cell>
        </row>
        <row r="1342">
          <cell r="D1342" t="str">
            <v>0320713</v>
          </cell>
          <cell r="F1342">
            <v>0</v>
          </cell>
        </row>
        <row r="1343">
          <cell r="D1343" t="str">
            <v>0320715</v>
          </cell>
          <cell r="F1343">
            <v>0</v>
          </cell>
        </row>
        <row r="1345">
          <cell r="D1345" t="str">
            <v>0327181</v>
          </cell>
          <cell r="F1345">
            <v>0</v>
          </cell>
        </row>
        <row r="1346">
          <cell r="D1346" t="str">
            <v>0327179</v>
          </cell>
          <cell r="F1346">
            <v>0</v>
          </cell>
        </row>
        <row r="1347">
          <cell r="D1347" t="str">
            <v>0327180</v>
          </cell>
          <cell r="F1347">
            <v>0</v>
          </cell>
        </row>
        <row r="1348">
          <cell r="D1348" t="str">
            <v>0327406</v>
          </cell>
          <cell r="F1348">
            <v>0</v>
          </cell>
        </row>
        <row r="1349">
          <cell r="D1349" t="str">
            <v>0327177</v>
          </cell>
          <cell r="F1349">
            <v>0</v>
          </cell>
        </row>
        <row r="1350">
          <cell r="D1350" t="str">
            <v>0327025</v>
          </cell>
          <cell r="F1350">
            <v>0</v>
          </cell>
        </row>
        <row r="1351">
          <cell r="D1351" t="str">
            <v>0327089</v>
          </cell>
          <cell r="F1351">
            <v>0</v>
          </cell>
        </row>
        <row r="1353">
          <cell r="D1353" t="str">
            <v>0327092</v>
          </cell>
          <cell r="F1353">
            <v>0</v>
          </cell>
        </row>
        <row r="1354">
          <cell r="D1354" t="str">
            <v>0318106</v>
          </cell>
          <cell r="F1354">
            <v>0</v>
          </cell>
        </row>
        <row r="1355">
          <cell r="D1355" t="str">
            <v>0318108</v>
          </cell>
          <cell r="F1355">
            <v>0</v>
          </cell>
        </row>
        <row r="1358">
          <cell r="D1358" t="str">
            <v>0327183</v>
          </cell>
          <cell r="F1358">
            <v>0</v>
          </cell>
        </row>
        <row r="1360">
          <cell r="D1360" t="str">
            <v>0327182</v>
          </cell>
          <cell r="F1360">
            <v>0</v>
          </cell>
        </row>
        <row r="1361">
          <cell r="D1361" t="str">
            <v>0327405</v>
          </cell>
          <cell r="F1361">
            <v>0</v>
          </cell>
        </row>
        <row r="1362">
          <cell r="D1362" t="str">
            <v>0327180</v>
          </cell>
          <cell r="F1362">
            <v>0</v>
          </cell>
        </row>
        <row r="1365">
          <cell r="D1365" t="str">
            <v>0324205</v>
          </cell>
          <cell r="F1365">
            <v>0</v>
          </cell>
        </row>
        <row r="1366">
          <cell r="D1366" t="str">
            <v>0327178</v>
          </cell>
          <cell r="F1366">
            <v>0</v>
          </cell>
        </row>
        <row r="1367">
          <cell r="D1367" t="str">
            <v>0327176</v>
          </cell>
          <cell r="F1367">
            <v>0</v>
          </cell>
        </row>
        <row r="1368">
          <cell r="D1368" t="str">
            <v>0327025</v>
          </cell>
          <cell r="F1368">
            <v>0</v>
          </cell>
        </row>
        <row r="1369">
          <cell r="D1369" t="str">
            <v>0327177</v>
          </cell>
          <cell r="F1369">
            <v>0</v>
          </cell>
        </row>
        <row r="1375">
          <cell r="D1375" t="str">
            <v>0327176</v>
          </cell>
        </row>
        <row r="1376">
          <cell r="D1376" t="str">
            <v>0327023</v>
          </cell>
        </row>
        <row r="1377">
          <cell r="D1377" t="str">
            <v>0327177</v>
          </cell>
        </row>
        <row r="1378">
          <cell r="D1378" t="str">
            <v>0327183</v>
          </cell>
        </row>
        <row r="1379">
          <cell r="D1379" t="str">
            <v>0327180</v>
          </cell>
        </row>
        <row r="1380">
          <cell r="D1380" t="str">
            <v>0327025</v>
          </cell>
        </row>
        <row r="1381">
          <cell r="D1381" t="str">
            <v>0327178</v>
          </cell>
        </row>
        <row r="1382">
          <cell r="D1382" t="str">
            <v>0327405</v>
          </cell>
        </row>
        <row r="1383">
          <cell r="D1383" t="str">
            <v>0327179</v>
          </cell>
        </row>
        <row r="1384">
          <cell r="D1384" t="str">
            <v>0327182</v>
          </cell>
        </row>
        <row r="1385">
          <cell r="D1385" t="str">
            <v>0327181</v>
          </cell>
        </row>
        <row r="1391">
          <cell r="D1391" t="str">
            <v>0327435</v>
          </cell>
          <cell r="F1391">
            <v>0</v>
          </cell>
        </row>
        <row r="1392">
          <cell r="D1392" t="str">
            <v>0327437</v>
          </cell>
          <cell r="F1392">
            <v>0</v>
          </cell>
        </row>
        <row r="1393">
          <cell r="D1393" t="str">
            <v>0320714</v>
          </cell>
          <cell r="F1393">
            <v>0</v>
          </cell>
        </row>
        <row r="1394">
          <cell r="D1394" t="str">
            <v>0320715</v>
          </cell>
          <cell r="F1394">
            <v>0</v>
          </cell>
        </row>
        <row r="1395">
          <cell r="D1395" t="str">
            <v>0327445</v>
          </cell>
          <cell r="F1395">
            <v>0</v>
          </cell>
        </row>
        <row r="1397">
          <cell r="D1397" t="str">
            <v>0318106</v>
          </cell>
          <cell r="F1397">
            <v>0</v>
          </cell>
        </row>
        <row r="1398">
          <cell r="D1398" t="str">
            <v>0318108</v>
          </cell>
          <cell r="F1398">
            <v>0</v>
          </cell>
        </row>
        <row r="1401">
          <cell r="D1401" t="str">
            <v>0327436</v>
          </cell>
          <cell r="F1401">
            <v>0</v>
          </cell>
        </row>
        <row r="1402">
          <cell r="D1402" t="str">
            <v>0327437</v>
          </cell>
          <cell r="F1402">
            <v>0</v>
          </cell>
        </row>
        <row r="1403">
          <cell r="D1403" t="str">
            <v>0320714</v>
          </cell>
          <cell r="F1403">
            <v>0</v>
          </cell>
        </row>
        <row r="1404">
          <cell r="D1404" t="str">
            <v>0320715</v>
          </cell>
          <cell r="F1404">
            <v>0</v>
          </cell>
        </row>
        <row r="1405">
          <cell r="D1405" t="str">
            <v>0327445</v>
          </cell>
          <cell r="F1405">
            <v>0</v>
          </cell>
        </row>
        <row r="1407">
          <cell r="D1407" t="str">
            <v>0318106</v>
          </cell>
          <cell r="F1407">
            <v>0</v>
          </cell>
        </row>
        <row r="1408">
          <cell r="D1408" t="str">
            <v>0318108</v>
          </cell>
          <cell r="F1408">
            <v>0</v>
          </cell>
        </row>
        <row r="1414">
          <cell r="D1414" t="str">
            <v>0327438</v>
          </cell>
          <cell r="F1414">
            <v>0</v>
          </cell>
        </row>
        <row r="1415">
          <cell r="D1415" t="str">
            <v>0320715</v>
          </cell>
          <cell r="F1415">
            <v>0</v>
          </cell>
        </row>
        <row r="1416">
          <cell r="D1416" t="str">
            <v>0320713</v>
          </cell>
          <cell r="F1416">
            <v>0</v>
          </cell>
        </row>
        <row r="1418">
          <cell r="D1418" t="str">
            <v>0318106</v>
          </cell>
          <cell r="F1418">
            <v>0</v>
          </cell>
        </row>
        <row r="1419">
          <cell r="D1419" t="str">
            <v>0318108</v>
          </cell>
          <cell r="F1419">
            <v>0</v>
          </cell>
        </row>
        <row r="1422">
          <cell r="D1422" t="str">
            <v>0327482</v>
          </cell>
          <cell r="F1422">
            <v>0</v>
          </cell>
        </row>
        <row r="1423">
          <cell r="D1423" t="str">
            <v>0320715</v>
          </cell>
          <cell r="F1423">
            <v>0</v>
          </cell>
        </row>
        <row r="1424">
          <cell r="D1424" t="str">
            <v>0320713</v>
          </cell>
          <cell r="F1424">
            <v>0</v>
          </cell>
        </row>
        <row r="1426">
          <cell r="D1426" t="str">
            <v>0318106</v>
          </cell>
          <cell r="F1426">
            <v>0</v>
          </cell>
        </row>
        <row r="1427">
          <cell r="D1427" t="str">
            <v>0318108</v>
          </cell>
          <cell r="F1427">
            <v>0</v>
          </cell>
        </row>
        <row r="1430">
          <cell r="D1430" t="str">
            <v>0327454</v>
          </cell>
          <cell r="F1430">
            <v>0</v>
          </cell>
        </row>
        <row r="1431">
          <cell r="D1431" t="str">
            <v>0327457</v>
          </cell>
          <cell r="F1431">
            <v>0</v>
          </cell>
        </row>
        <row r="1432">
          <cell r="D1432" t="str">
            <v>0327455</v>
          </cell>
          <cell r="F1432">
            <v>0</v>
          </cell>
        </row>
        <row r="1433">
          <cell r="D1433" t="str">
            <v>0327458</v>
          </cell>
          <cell r="F1433">
            <v>0</v>
          </cell>
        </row>
        <row r="1436">
          <cell r="D1436" t="str">
            <v>0327439</v>
          </cell>
          <cell r="F1436">
            <v>0</v>
          </cell>
        </row>
        <row r="1437">
          <cell r="D1437" t="str">
            <v>0327440</v>
          </cell>
          <cell r="F1437">
            <v>0</v>
          </cell>
        </row>
        <row r="1443">
          <cell r="D1443" t="str">
            <v>0327449</v>
          </cell>
          <cell r="F1443">
            <v>0</v>
          </cell>
        </row>
        <row r="1444">
          <cell r="D1444" t="str">
            <v>0327450</v>
          </cell>
          <cell r="F1444">
            <v>0</v>
          </cell>
        </row>
        <row r="1445">
          <cell r="D1445" t="str">
            <v>0327454</v>
          </cell>
          <cell r="F1445">
            <v>0</v>
          </cell>
        </row>
        <row r="1446">
          <cell r="D1446" t="str">
            <v>0327455</v>
          </cell>
          <cell r="F1446">
            <v>0</v>
          </cell>
        </row>
        <row r="1447">
          <cell r="D1447" t="str">
            <v>0327089</v>
          </cell>
          <cell r="F1447">
            <v>0</v>
          </cell>
        </row>
        <row r="1449">
          <cell r="D1449" t="str">
            <v>0327457</v>
          </cell>
          <cell r="F1449">
            <v>0</v>
          </cell>
        </row>
        <row r="1450">
          <cell r="D1450" t="str">
            <v>0327458</v>
          </cell>
          <cell r="F1450">
            <v>0</v>
          </cell>
        </row>
        <row r="1453">
          <cell r="D1453" t="str">
            <v>0327449</v>
          </cell>
          <cell r="F1453">
            <v>0</v>
          </cell>
        </row>
        <row r="1454">
          <cell r="D1454" t="str">
            <v>0327450</v>
          </cell>
          <cell r="F1454">
            <v>0</v>
          </cell>
        </row>
        <row r="1455">
          <cell r="D1455" t="str">
            <v>0327454</v>
          </cell>
          <cell r="F1455">
            <v>0</v>
          </cell>
        </row>
        <row r="1456">
          <cell r="D1456" t="str">
            <v>0327089</v>
          </cell>
          <cell r="F1456">
            <v>0</v>
          </cell>
        </row>
        <row r="1457">
          <cell r="D1457" t="str">
            <v>0327445</v>
          </cell>
          <cell r="F1457">
            <v>0</v>
          </cell>
        </row>
        <row r="1459">
          <cell r="D1459" t="str">
            <v>0327457</v>
          </cell>
          <cell r="F1459">
            <v>0</v>
          </cell>
        </row>
        <row r="1462">
          <cell r="D1462" t="str">
            <v>0327446</v>
          </cell>
          <cell r="F1462">
            <v>0</v>
          </cell>
        </row>
        <row r="1463">
          <cell r="D1463" t="str">
            <v>0327450</v>
          </cell>
          <cell r="F1463">
            <v>0</v>
          </cell>
        </row>
        <row r="1464">
          <cell r="D1464" t="str">
            <v>0327454</v>
          </cell>
          <cell r="F1464">
            <v>0</v>
          </cell>
        </row>
        <row r="1465">
          <cell r="D1465" t="str">
            <v>0327439</v>
          </cell>
          <cell r="F1465">
            <v>0</v>
          </cell>
        </row>
        <row r="1466">
          <cell r="D1466" t="str">
            <v>0327440</v>
          </cell>
          <cell r="F1466">
            <v>0</v>
          </cell>
        </row>
        <row r="1467">
          <cell r="D1467" t="str">
            <v>0320713</v>
          </cell>
          <cell r="F1467">
            <v>0</v>
          </cell>
        </row>
        <row r="1468">
          <cell r="D1468" t="str">
            <v>0320715</v>
          </cell>
          <cell r="F1468">
            <v>0</v>
          </cell>
        </row>
        <row r="1470">
          <cell r="D1470" t="str">
            <v>0318106</v>
          </cell>
          <cell r="F1470">
            <v>0</v>
          </cell>
        </row>
        <row r="1471">
          <cell r="D1471" t="str">
            <v>0318108</v>
          </cell>
          <cell r="F1471">
            <v>0</v>
          </cell>
        </row>
        <row r="1473">
          <cell r="D1473" t="str">
            <v>0327457</v>
          </cell>
          <cell r="F1473">
            <v>0</v>
          </cell>
        </row>
        <row r="1476">
          <cell r="D1476" t="str">
            <v>0327446</v>
          </cell>
          <cell r="F1476">
            <v>0</v>
          </cell>
        </row>
        <row r="1477">
          <cell r="D1477" t="str">
            <v>0327450</v>
          </cell>
          <cell r="F1477">
            <v>0</v>
          </cell>
        </row>
        <row r="1478">
          <cell r="D1478" t="str">
            <v>0327455</v>
          </cell>
          <cell r="F1478">
            <v>0</v>
          </cell>
        </row>
        <row r="1479">
          <cell r="D1479" t="str">
            <v>0327439</v>
          </cell>
          <cell r="F1479">
            <v>0</v>
          </cell>
        </row>
        <row r="1480">
          <cell r="D1480" t="str">
            <v>0327440</v>
          </cell>
          <cell r="F1480">
            <v>0</v>
          </cell>
        </row>
        <row r="1481">
          <cell r="D1481" t="str">
            <v>0320715</v>
          </cell>
          <cell r="F1481">
            <v>0</v>
          </cell>
        </row>
        <row r="1483">
          <cell r="D1483" t="str">
            <v>0318106</v>
          </cell>
          <cell r="F1483">
            <v>0</v>
          </cell>
        </row>
        <row r="1484">
          <cell r="D1484" t="str">
            <v>0318108</v>
          </cell>
          <cell r="F1484">
            <v>0</v>
          </cell>
        </row>
        <row r="1486">
          <cell r="D1486" t="str">
            <v>0327458</v>
          </cell>
          <cell r="F1486">
            <v>0</v>
          </cell>
        </row>
        <row r="1489">
          <cell r="D1489" t="str">
            <v>0327449</v>
          </cell>
          <cell r="F1489">
            <v>0</v>
          </cell>
        </row>
        <row r="1490">
          <cell r="D1490" t="str">
            <v>0327446</v>
          </cell>
          <cell r="F1490">
            <v>0</v>
          </cell>
        </row>
        <row r="1491">
          <cell r="D1491" t="str">
            <v>0327439</v>
          </cell>
          <cell r="F1491">
            <v>0</v>
          </cell>
        </row>
        <row r="1492">
          <cell r="D1492" t="str">
            <v>0327440</v>
          </cell>
          <cell r="F1492">
            <v>0</v>
          </cell>
        </row>
        <row r="1493">
          <cell r="D1493" t="str">
            <v>0327089</v>
          </cell>
          <cell r="F1493">
            <v>0</v>
          </cell>
        </row>
        <row r="1496">
          <cell r="D1496" t="str">
            <v>0327446</v>
          </cell>
          <cell r="F1496">
            <v>0</v>
          </cell>
        </row>
        <row r="1497">
          <cell r="D1497" t="str">
            <v>0320713</v>
          </cell>
          <cell r="F1497">
            <v>0</v>
          </cell>
        </row>
        <row r="1498">
          <cell r="D1498" t="str">
            <v>0320715</v>
          </cell>
          <cell r="F1498">
            <v>0</v>
          </cell>
        </row>
        <row r="1500">
          <cell r="D1500" t="str">
            <v>0318106</v>
          </cell>
          <cell r="F1500">
            <v>0</v>
          </cell>
        </row>
        <row r="1501">
          <cell r="D1501" t="str">
            <v>0318108</v>
          </cell>
          <cell r="F1501">
            <v>0</v>
          </cell>
        </row>
        <row r="1507">
          <cell r="D1507" t="str">
            <v>0327441</v>
          </cell>
          <cell r="F1507">
            <v>0</v>
          </cell>
        </row>
        <row r="1508">
          <cell r="D1508" t="str">
            <v>0327442</v>
          </cell>
          <cell r="F1508">
            <v>0</v>
          </cell>
        </row>
        <row r="1509">
          <cell r="D1509" t="str">
            <v>0327443</v>
          </cell>
          <cell r="F1509">
            <v>0</v>
          </cell>
        </row>
        <row r="1510">
          <cell r="D1510" t="str">
            <v>0327444</v>
          </cell>
          <cell r="F1510">
            <v>0</v>
          </cell>
        </row>
        <row r="1513">
          <cell r="D1513" t="str">
            <v>0327441</v>
          </cell>
          <cell r="F1513">
            <v>0</v>
          </cell>
        </row>
        <row r="1514">
          <cell r="D1514" t="str">
            <v>0327442</v>
          </cell>
          <cell r="F1514">
            <v>0</v>
          </cell>
        </row>
        <row r="1517">
          <cell r="D1517" t="str">
            <v>0327442</v>
          </cell>
          <cell r="F1517">
            <v>0</v>
          </cell>
        </row>
        <row r="1518">
          <cell r="D1518" t="str">
            <v>0327443</v>
          </cell>
          <cell r="F1518">
            <v>0</v>
          </cell>
        </row>
        <row r="1521">
          <cell r="D1521" t="str">
            <v>0327463</v>
          </cell>
          <cell r="F1521">
            <v>0</v>
          </cell>
        </row>
        <row r="1522">
          <cell r="D1522" t="str">
            <v>0327457</v>
          </cell>
          <cell r="F1522">
            <v>0</v>
          </cell>
        </row>
        <row r="1523">
          <cell r="D1523" t="str">
            <v>0327447</v>
          </cell>
          <cell r="F1523">
            <v>0</v>
          </cell>
        </row>
        <row r="1525">
          <cell r="D1525" t="str">
            <v>0322050</v>
          </cell>
          <cell r="F1525">
            <v>0</v>
          </cell>
        </row>
        <row r="1526">
          <cell r="D1526" t="str">
            <v>0322051</v>
          </cell>
          <cell r="F1526">
            <v>0</v>
          </cell>
        </row>
        <row r="1528">
          <cell r="D1528" t="str">
            <v>0327454</v>
          </cell>
          <cell r="F1528">
            <v>0</v>
          </cell>
        </row>
        <row r="1531">
          <cell r="D1531" t="str">
            <v>0327464</v>
          </cell>
          <cell r="F1531">
            <v>0</v>
          </cell>
        </row>
        <row r="1533">
          <cell r="D1533" t="str">
            <v>0322050</v>
          </cell>
          <cell r="F1533">
            <v>0</v>
          </cell>
        </row>
        <row r="1534">
          <cell r="D1534" t="str">
            <v>0322051</v>
          </cell>
          <cell r="F1534">
            <v>0</v>
          </cell>
        </row>
        <row r="1537">
          <cell r="D1537" t="str">
            <v>0327464</v>
          </cell>
          <cell r="F1537">
            <v>0</v>
          </cell>
        </row>
        <row r="1538">
          <cell r="D1538" t="str">
            <v>0327447</v>
          </cell>
          <cell r="F1538">
            <v>0</v>
          </cell>
        </row>
        <row r="1540">
          <cell r="D1540" t="str">
            <v>0322050</v>
          </cell>
          <cell r="F1540">
            <v>0</v>
          </cell>
        </row>
        <row r="1541">
          <cell r="D1541" t="str">
            <v>0322051</v>
          </cell>
          <cell r="F1541">
            <v>0</v>
          </cell>
        </row>
        <row r="1544">
          <cell r="D1544" t="str">
            <v>0327441</v>
          </cell>
          <cell r="F1544">
            <v>0</v>
          </cell>
        </row>
        <row r="1545">
          <cell r="D1545" t="str">
            <v>0327442</v>
          </cell>
          <cell r="F1545">
            <v>0</v>
          </cell>
        </row>
        <row r="1546">
          <cell r="D1546" t="str">
            <v>0327443</v>
          </cell>
          <cell r="F1546">
            <v>0</v>
          </cell>
        </row>
        <row r="1552">
          <cell r="D1552" t="str">
            <v>0324178</v>
          </cell>
          <cell r="F1552">
            <v>0</v>
          </cell>
        </row>
        <row r="1553">
          <cell r="D1553" t="str">
            <v>0327451</v>
          </cell>
          <cell r="F1553">
            <v>0</v>
          </cell>
        </row>
        <row r="1554">
          <cell r="D1554" t="str">
            <v>0327446</v>
          </cell>
          <cell r="F1554">
            <v>0</v>
          </cell>
        </row>
        <row r="1555">
          <cell r="D1555" t="str">
            <v>0327454</v>
          </cell>
          <cell r="F1555">
            <v>0</v>
          </cell>
        </row>
        <row r="1556">
          <cell r="D1556" t="str">
            <v>0320713</v>
          </cell>
          <cell r="F1556">
            <v>0</v>
          </cell>
        </row>
        <row r="1557">
          <cell r="D1557" t="str">
            <v>0320715</v>
          </cell>
          <cell r="F1557">
            <v>0</v>
          </cell>
        </row>
        <row r="1558">
          <cell r="D1558" t="str">
            <v>0327089</v>
          </cell>
          <cell r="F1558">
            <v>0</v>
          </cell>
        </row>
        <row r="1560">
          <cell r="D1560" t="str">
            <v>0318106</v>
          </cell>
          <cell r="F1560">
            <v>0</v>
          </cell>
        </row>
        <row r="1561">
          <cell r="D1561" t="str">
            <v>0318108</v>
          </cell>
          <cell r="F1561">
            <v>0</v>
          </cell>
        </row>
        <row r="1563">
          <cell r="D1563" t="str">
            <v>0327457</v>
          </cell>
          <cell r="F1563">
            <v>0</v>
          </cell>
        </row>
        <row r="1569">
          <cell r="D1569" t="str">
            <v>0322392</v>
          </cell>
          <cell r="F1569">
            <v>0</v>
          </cell>
        </row>
        <row r="1570">
          <cell r="D1570" t="str">
            <v>0322395</v>
          </cell>
          <cell r="F1570">
            <v>0</v>
          </cell>
        </row>
        <row r="1572">
          <cell r="D1572" t="str">
            <v>0321918</v>
          </cell>
          <cell r="F1572">
            <v>0</v>
          </cell>
        </row>
        <row r="1573">
          <cell r="D1573" t="str">
            <v>0321917</v>
          </cell>
          <cell r="F1573">
            <v>0</v>
          </cell>
        </row>
        <row r="1576">
          <cell r="D1576" t="str">
            <v>0322393</v>
          </cell>
          <cell r="F1576">
            <v>0</v>
          </cell>
        </row>
        <row r="1577">
          <cell r="D1577" t="str">
            <v>0322395</v>
          </cell>
          <cell r="F1577">
            <v>0</v>
          </cell>
        </row>
        <row r="1579">
          <cell r="D1579" t="str">
            <v>0321918</v>
          </cell>
          <cell r="F1579">
            <v>0</v>
          </cell>
        </row>
        <row r="1580">
          <cell r="D1580" t="str">
            <v>0321917</v>
          </cell>
          <cell r="F1580">
            <v>0</v>
          </cell>
        </row>
        <row r="1583">
          <cell r="D1583" t="str">
            <v>0327460</v>
          </cell>
          <cell r="F1583">
            <v>0</v>
          </cell>
        </row>
        <row r="1584">
          <cell r="D1584" t="str">
            <v>0322393</v>
          </cell>
          <cell r="F1584">
            <v>0</v>
          </cell>
        </row>
        <row r="1585">
          <cell r="D1585" t="str">
            <v>0327445</v>
          </cell>
          <cell r="F1585">
            <v>0</v>
          </cell>
        </row>
        <row r="1586">
          <cell r="D1586" t="str">
            <v>0320727</v>
          </cell>
          <cell r="F1586">
            <v>0</v>
          </cell>
        </row>
        <row r="1587">
          <cell r="D1587" t="str">
            <v>0320720</v>
          </cell>
          <cell r="F1587">
            <v>0</v>
          </cell>
        </row>
        <row r="1588">
          <cell r="D1588" t="str">
            <v>0322395</v>
          </cell>
          <cell r="F1588">
            <v>0</v>
          </cell>
        </row>
        <row r="1589">
          <cell r="D1589" t="str">
            <v>0327465</v>
          </cell>
          <cell r="F1589">
            <v>0</v>
          </cell>
        </row>
        <row r="1591">
          <cell r="D1591" t="str">
            <v>0321918</v>
          </cell>
          <cell r="F1591">
            <v>0</v>
          </cell>
        </row>
        <row r="1592">
          <cell r="D1592" t="str">
            <v>0321917</v>
          </cell>
          <cell r="F1592">
            <v>0</v>
          </cell>
        </row>
        <row r="1593">
          <cell r="D1593" t="str">
            <v>0327439</v>
          </cell>
          <cell r="F1593">
            <v>0</v>
          </cell>
        </row>
        <row r="1596">
          <cell r="D1596" t="str">
            <v>0327460</v>
          </cell>
          <cell r="F1596">
            <v>0</v>
          </cell>
        </row>
        <row r="1597">
          <cell r="D1597" t="str">
            <v>0327445</v>
          </cell>
          <cell r="F1597">
            <v>0</v>
          </cell>
        </row>
        <row r="1598">
          <cell r="D1598" t="str">
            <v>0320727</v>
          </cell>
          <cell r="F1598">
            <v>0</v>
          </cell>
        </row>
        <row r="1599">
          <cell r="D1599" t="str">
            <v>0320720</v>
          </cell>
          <cell r="F1599">
            <v>0</v>
          </cell>
        </row>
        <row r="1602">
          <cell r="D1602" t="str">
            <v>0327460</v>
          </cell>
          <cell r="F1602">
            <v>0</v>
          </cell>
        </row>
        <row r="1603">
          <cell r="D1603" t="str">
            <v>0322393</v>
          </cell>
          <cell r="F1603">
            <v>0</v>
          </cell>
        </row>
        <row r="1604">
          <cell r="D1604" t="str">
            <v>0327445</v>
          </cell>
          <cell r="F1604">
            <v>0</v>
          </cell>
        </row>
        <row r="1605">
          <cell r="D1605" t="str">
            <v>0322395</v>
          </cell>
          <cell r="F1605">
            <v>0</v>
          </cell>
        </row>
        <row r="1606">
          <cell r="D1606" t="str">
            <v>0327465</v>
          </cell>
          <cell r="F1606">
            <v>0</v>
          </cell>
        </row>
        <row r="1607">
          <cell r="D1607" t="str">
            <v>0323891</v>
          </cell>
          <cell r="F1607">
            <v>0</v>
          </cell>
        </row>
        <row r="1609">
          <cell r="D1609" t="str">
            <v>0321918</v>
          </cell>
          <cell r="F1609">
            <v>0</v>
          </cell>
        </row>
        <row r="1610">
          <cell r="D1610" t="str">
            <v>0321917</v>
          </cell>
          <cell r="F1610">
            <v>0</v>
          </cell>
        </row>
        <row r="1611">
          <cell r="D1611" t="str">
            <v>0327439</v>
          </cell>
          <cell r="F1611">
            <v>0</v>
          </cell>
        </row>
        <row r="1614">
          <cell r="D1614" t="str">
            <v>0327460</v>
          </cell>
          <cell r="F1614">
            <v>0</v>
          </cell>
        </row>
        <row r="1615">
          <cell r="D1615" t="str">
            <v>0327445</v>
          </cell>
          <cell r="F1615">
            <v>0</v>
          </cell>
        </row>
        <row r="1616">
          <cell r="D1616" t="str">
            <v>0323891</v>
          </cell>
          <cell r="F1616">
            <v>0</v>
          </cell>
        </row>
        <row r="1619">
          <cell r="D1619" t="str">
            <v>0322394</v>
          </cell>
          <cell r="F1619">
            <v>0</v>
          </cell>
        </row>
        <row r="1620">
          <cell r="D1620" t="str">
            <v>0327448</v>
          </cell>
          <cell r="F1620">
            <v>0</v>
          </cell>
        </row>
        <row r="1626">
          <cell r="D1626" t="str">
            <v>0323926</v>
          </cell>
          <cell r="F1626">
            <v>0</v>
          </cell>
        </row>
        <row r="1627">
          <cell r="D1627" t="str">
            <v>0327447</v>
          </cell>
          <cell r="F1627">
            <v>0</v>
          </cell>
        </row>
        <row r="1629">
          <cell r="D1629" t="str">
            <v>0322050</v>
          </cell>
          <cell r="F1629">
            <v>0</v>
          </cell>
        </row>
        <row r="1630">
          <cell r="D1630" t="str">
            <v>0322051</v>
          </cell>
          <cell r="F1630">
            <v>0</v>
          </cell>
        </row>
        <row r="1631">
          <cell r="D1631" t="str">
            <v>0318106</v>
          </cell>
          <cell r="F1631">
            <v>0</v>
          </cell>
        </row>
        <row r="1632">
          <cell r="D1632" t="str">
            <v>0318108</v>
          </cell>
          <cell r="F1632">
            <v>0</v>
          </cell>
        </row>
        <row r="1635">
          <cell r="D1635" t="str">
            <v>0327466</v>
          </cell>
          <cell r="F1635">
            <v>0</v>
          </cell>
        </row>
        <row r="1636">
          <cell r="D1636" t="str">
            <v>0327467</v>
          </cell>
          <cell r="F1636">
            <v>0</v>
          </cell>
        </row>
        <row r="1637">
          <cell r="D1637" t="str">
            <v>0327468</v>
          </cell>
          <cell r="F1637">
            <v>0</v>
          </cell>
        </row>
        <row r="1638">
          <cell r="D1638" t="str">
            <v>0327469</v>
          </cell>
          <cell r="F1638">
            <v>0</v>
          </cell>
        </row>
        <row r="1644">
          <cell r="D1644" t="str">
            <v>0327461</v>
          </cell>
          <cell r="F1644">
            <v>0</v>
          </cell>
        </row>
        <row r="1645">
          <cell r="D1645" t="str">
            <v>0327454</v>
          </cell>
          <cell r="F1645">
            <v>0</v>
          </cell>
        </row>
        <row r="1646">
          <cell r="D1646" t="str">
            <v>0327455</v>
          </cell>
          <cell r="F1646">
            <v>0</v>
          </cell>
        </row>
        <row r="1647">
          <cell r="D1647" t="str">
            <v>0327089</v>
          </cell>
          <cell r="F1647">
            <v>0</v>
          </cell>
        </row>
        <row r="1648">
          <cell r="D1648" t="str">
            <v>0327456</v>
          </cell>
          <cell r="F1648">
            <v>0</v>
          </cell>
        </row>
        <row r="1649">
          <cell r="D1649" t="str">
            <v>0327439</v>
          </cell>
          <cell r="F1649">
            <v>0</v>
          </cell>
        </row>
        <row r="1650">
          <cell r="D1650" t="str">
            <v>0327440</v>
          </cell>
          <cell r="F1650">
            <v>0</v>
          </cell>
        </row>
        <row r="1652">
          <cell r="D1652" t="str">
            <v>0327457</v>
          </cell>
          <cell r="F1652">
            <v>0</v>
          </cell>
        </row>
        <row r="1653">
          <cell r="D1653" t="str">
            <v>0327458</v>
          </cell>
          <cell r="F1653">
            <v>0</v>
          </cell>
        </row>
        <row r="1654">
          <cell r="D1654" t="str">
            <v>0327459</v>
          </cell>
          <cell r="F1654">
            <v>0</v>
          </cell>
        </row>
        <row r="1657">
          <cell r="D1657" t="str">
            <v>0327462</v>
          </cell>
          <cell r="F1657">
            <v>0</v>
          </cell>
        </row>
        <row r="1658">
          <cell r="D1658" t="str">
            <v>0327457</v>
          </cell>
          <cell r="F1658">
            <v>0</v>
          </cell>
        </row>
        <row r="1659">
          <cell r="D1659" t="str">
            <v>0327458</v>
          </cell>
          <cell r="F1659">
            <v>0</v>
          </cell>
        </row>
        <row r="1660">
          <cell r="D1660" t="str">
            <v>0327459</v>
          </cell>
          <cell r="F1660">
            <v>0</v>
          </cell>
        </row>
        <row r="1661">
          <cell r="D1661" t="str">
            <v>0327089</v>
          </cell>
          <cell r="F1661">
            <v>0</v>
          </cell>
        </row>
        <row r="1662">
          <cell r="D1662" t="str">
            <v>0327439</v>
          </cell>
          <cell r="F1662">
            <v>0</v>
          </cell>
        </row>
        <row r="1663">
          <cell r="D1663" t="str">
            <v>0327440</v>
          </cell>
          <cell r="F1663">
            <v>0</v>
          </cell>
        </row>
        <row r="1665">
          <cell r="D1665" t="str">
            <v>0327454</v>
          </cell>
          <cell r="F1665">
            <v>0</v>
          </cell>
        </row>
        <row r="1666">
          <cell r="D1666" t="str">
            <v>0327455</v>
          </cell>
          <cell r="F1666">
            <v>0</v>
          </cell>
        </row>
        <row r="1667">
          <cell r="D1667" t="str">
            <v>0327456</v>
          </cell>
          <cell r="F1667">
            <v>0</v>
          </cell>
        </row>
        <row r="1673">
          <cell r="D1673" t="str">
            <v>0327435</v>
          </cell>
        </row>
        <row r="1674">
          <cell r="D1674" t="str">
            <v>0327436</v>
          </cell>
        </row>
        <row r="1676">
          <cell r="D1676" t="str">
            <v>0327437</v>
          </cell>
        </row>
        <row r="1677">
          <cell r="D1677" t="str">
            <v>0327438</v>
          </cell>
        </row>
        <row r="1678">
          <cell r="D1678" t="str">
            <v>0327482</v>
          </cell>
        </row>
        <row r="1679">
          <cell r="D1679" t="str">
            <v>0327439</v>
          </cell>
        </row>
        <row r="1680">
          <cell r="D1680" t="str">
            <v>0327440</v>
          </cell>
        </row>
        <row r="1681">
          <cell r="D1681" t="str">
            <v>0327441</v>
          </cell>
        </row>
        <row r="1682">
          <cell r="D1682" t="str">
            <v>0327466</v>
          </cell>
        </row>
        <row r="1683">
          <cell r="D1683" t="str">
            <v>0327467</v>
          </cell>
        </row>
        <row r="1684">
          <cell r="D1684" t="str">
            <v>0327468</v>
          </cell>
        </row>
        <row r="1685">
          <cell r="D1685" t="str">
            <v>0327469</v>
          </cell>
        </row>
        <row r="1686">
          <cell r="D1686" t="str">
            <v>0327442</v>
          </cell>
        </row>
        <row r="1689">
          <cell r="D1689" t="str">
            <v>0327443</v>
          </cell>
        </row>
        <row r="1690">
          <cell r="D1690" t="str">
            <v>0327444</v>
          </cell>
        </row>
        <row r="1691">
          <cell r="D1691" t="str">
            <v>0327463</v>
          </cell>
        </row>
        <row r="1692">
          <cell r="D1692" t="str">
            <v>0327464</v>
          </cell>
        </row>
        <row r="1694">
          <cell r="D1694" t="str">
            <v>0327445</v>
          </cell>
        </row>
        <row r="1695">
          <cell r="D1695" t="str">
            <v>0327446</v>
          </cell>
        </row>
        <row r="1696">
          <cell r="D1696" t="str">
            <v>0327449</v>
          </cell>
        </row>
        <row r="1697">
          <cell r="D1697" t="str">
            <v>0327089</v>
          </cell>
        </row>
        <row r="1698">
          <cell r="D1698" t="str">
            <v>0327447</v>
          </cell>
        </row>
        <row r="1699">
          <cell r="D1699" t="str">
            <v>0327448</v>
          </cell>
        </row>
        <row r="1700">
          <cell r="D1700" t="str">
            <v>0327450</v>
          </cell>
        </row>
        <row r="1701">
          <cell r="D1701" t="str">
            <v>0327451</v>
          </cell>
        </row>
        <row r="1702">
          <cell r="D1702" t="str">
            <v>0327454</v>
          </cell>
        </row>
        <row r="1703">
          <cell r="D1703" t="str">
            <v>0327455</v>
          </cell>
        </row>
        <row r="1704">
          <cell r="D1704" t="str">
            <v>0327456</v>
          </cell>
        </row>
        <row r="1705">
          <cell r="D1705" t="str">
            <v>0327457</v>
          </cell>
        </row>
        <row r="1706">
          <cell r="D1706" t="str">
            <v>0327458</v>
          </cell>
        </row>
        <row r="1707">
          <cell r="D1707" t="str">
            <v>0327459</v>
          </cell>
        </row>
        <row r="1709">
          <cell r="D1709" t="str">
            <v>0322392</v>
          </cell>
        </row>
        <row r="1710">
          <cell r="D1710" t="str">
            <v>0322393</v>
          </cell>
        </row>
        <row r="1711">
          <cell r="D1711" t="str">
            <v>0327460</v>
          </cell>
        </row>
        <row r="1712">
          <cell r="D1712" t="str">
            <v>0322394</v>
          </cell>
        </row>
        <row r="1713">
          <cell r="D1713" t="str">
            <v>0321917</v>
          </cell>
        </row>
        <row r="1714">
          <cell r="D1714" t="str">
            <v>0321918</v>
          </cell>
        </row>
        <row r="1715">
          <cell r="D1715" t="str">
            <v>0327465</v>
          </cell>
        </row>
        <row r="1716">
          <cell r="D1716" t="str">
            <v>0322395</v>
          </cell>
        </row>
        <row r="1718">
          <cell r="D1718" t="str">
            <v>0327462</v>
          </cell>
        </row>
        <row r="1719">
          <cell r="D1719" t="str">
            <v>0327461</v>
          </cell>
        </row>
      </sheetData>
      <sheetData sheetId="2">
        <row r="7">
          <cell r="D7" t="str">
            <v>0320716</v>
          </cell>
          <cell r="F7">
            <v>0</v>
          </cell>
        </row>
        <row r="8">
          <cell r="D8" t="str">
            <v>0320774</v>
          </cell>
          <cell r="F8">
            <v>0</v>
          </cell>
        </row>
        <row r="9">
          <cell r="D9" t="str">
            <v>0318106</v>
          </cell>
          <cell r="F9">
            <v>0</v>
          </cell>
        </row>
        <row r="10">
          <cell r="D10" t="str">
            <v>0318107</v>
          </cell>
          <cell r="F10">
            <v>0</v>
          </cell>
        </row>
        <row r="11">
          <cell r="D11" t="str">
            <v>0322652</v>
          </cell>
          <cell r="F11">
            <v>0</v>
          </cell>
        </row>
        <row r="13">
          <cell r="D13" t="str">
            <v>0320728</v>
          </cell>
          <cell r="F13">
            <v>0</v>
          </cell>
        </row>
        <row r="14">
          <cell r="D14" t="str">
            <v>0320720</v>
          </cell>
          <cell r="F14">
            <v>0</v>
          </cell>
        </row>
        <row r="15">
          <cell r="D15" t="str">
            <v>0320774</v>
          </cell>
          <cell r="F15">
            <v>0</v>
          </cell>
        </row>
        <row r="16">
          <cell r="D16" t="str">
            <v>0318106</v>
          </cell>
          <cell r="F16">
            <v>0</v>
          </cell>
        </row>
        <row r="17">
          <cell r="D17" t="str">
            <v>0315456</v>
          </cell>
          <cell r="F17">
            <v>0</v>
          </cell>
        </row>
        <row r="18">
          <cell r="D18" t="str">
            <v>0322652</v>
          </cell>
          <cell r="F18">
            <v>0</v>
          </cell>
        </row>
        <row r="20">
          <cell r="D20" t="str">
            <v>0320715</v>
          </cell>
          <cell r="F20">
            <v>0</v>
          </cell>
        </row>
        <row r="21">
          <cell r="D21" t="str">
            <v>0323084</v>
          </cell>
          <cell r="F21">
            <v>0</v>
          </cell>
        </row>
        <row r="23">
          <cell r="D23" t="str">
            <v>0318106</v>
          </cell>
          <cell r="F23">
            <v>0</v>
          </cell>
        </row>
        <row r="24">
          <cell r="D24" t="str">
            <v>0318108</v>
          </cell>
          <cell r="F24">
            <v>0</v>
          </cell>
        </row>
        <row r="25">
          <cell r="D25" t="str">
            <v>0320774</v>
          </cell>
          <cell r="F25">
            <v>0</v>
          </cell>
        </row>
        <row r="27">
          <cell r="D27" t="str">
            <v>0320718</v>
          </cell>
          <cell r="F27">
            <v>0</v>
          </cell>
        </row>
        <row r="28">
          <cell r="D28" t="str">
            <v>0320715</v>
          </cell>
          <cell r="F28">
            <v>0</v>
          </cell>
        </row>
        <row r="29">
          <cell r="D29" t="str">
            <v>0322807</v>
          </cell>
          <cell r="F29">
            <v>0</v>
          </cell>
        </row>
        <row r="30">
          <cell r="D30" t="str">
            <v>0318106</v>
          </cell>
          <cell r="F30">
            <v>0</v>
          </cell>
        </row>
        <row r="31">
          <cell r="D31" t="str">
            <v>0318108</v>
          </cell>
          <cell r="F31">
            <v>0</v>
          </cell>
        </row>
        <row r="32">
          <cell r="D32" t="str">
            <v>0320773</v>
          </cell>
          <cell r="F32">
            <v>0</v>
          </cell>
        </row>
        <row r="33">
          <cell r="D33" t="str">
            <v>0320775</v>
          </cell>
          <cell r="F33">
            <v>0</v>
          </cell>
        </row>
        <row r="34">
          <cell r="D34" t="str">
            <v>0320774</v>
          </cell>
          <cell r="F34">
            <v>0</v>
          </cell>
        </row>
        <row r="35">
          <cell r="D35" t="str">
            <v>0322813</v>
          </cell>
          <cell r="F35">
            <v>0</v>
          </cell>
        </row>
        <row r="36">
          <cell r="D36" t="str">
            <v>0320730</v>
          </cell>
          <cell r="F36">
            <v>0</v>
          </cell>
        </row>
        <row r="37">
          <cell r="D37" t="str">
            <v>0320720</v>
          </cell>
          <cell r="F37">
            <v>0</v>
          </cell>
        </row>
        <row r="38">
          <cell r="D38" t="str">
            <v>0320301</v>
          </cell>
          <cell r="F38">
            <v>0</v>
          </cell>
        </row>
        <row r="39">
          <cell r="D39" t="str">
            <v>0318106</v>
          </cell>
          <cell r="F39">
            <v>0</v>
          </cell>
        </row>
        <row r="40">
          <cell r="D40" t="str">
            <v>0315456</v>
          </cell>
          <cell r="F40">
            <v>0</v>
          </cell>
        </row>
        <row r="43">
          <cell r="D43" t="str">
            <v>0320730</v>
          </cell>
          <cell r="F43">
            <v>0</v>
          </cell>
        </row>
        <row r="44">
          <cell r="D44" t="str">
            <v>0320720</v>
          </cell>
          <cell r="F44">
            <v>0</v>
          </cell>
        </row>
        <row r="45">
          <cell r="D45" t="str">
            <v>0320775</v>
          </cell>
          <cell r="F45">
            <v>0</v>
          </cell>
        </row>
        <row r="46">
          <cell r="D46" t="str">
            <v>0318106</v>
          </cell>
          <cell r="F46">
            <v>0</v>
          </cell>
        </row>
        <row r="47">
          <cell r="D47" t="str">
            <v>0315456</v>
          </cell>
          <cell r="F47">
            <v>0</v>
          </cell>
        </row>
        <row r="48">
          <cell r="D48" t="str">
            <v>0320301</v>
          </cell>
          <cell r="F48">
            <v>0</v>
          </cell>
        </row>
        <row r="49">
          <cell r="D49" t="str">
            <v>0320302</v>
          </cell>
          <cell r="F49">
            <v>0</v>
          </cell>
        </row>
        <row r="50">
          <cell r="D50" t="str">
            <v>0320715</v>
          </cell>
          <cell r="F50">
            <v>0</v>
          </cell>
        </row>
        <row r="51">
          <cell r="D51" t="str">
            <v>0320713</v>
          </cell>
          <cell r="F51">
            <v>0</v>
          </cell>
        </row>
        <row r="53">
          <cell r="D53" t="str">
            <v>0318106</v>
          </cell>
          <cell r="F53">
            <v>0</v>
          </cell>
        </row>
        <row r="54">
          <cell r="D54" t="str">
            <v>0318108</v>
          </cell>
          <cell r="F54">
            <v>0</v>
          </cell>
        </row>
        <row r="55">
          <cell r="D55" t="str">
            <v>0320774</v>
          </cell>
          <cell r="F55">
            <v>0</v>
          </cell>
        </row>
        <row r="56">
          <cell r="D56" t="str">
            <v>0322813</v>
          </cell>
          <cell r="F56">
            <v>0</v>
          </cell>
        </row>
        <row r="57">
          <cell r="D57" t="str">
            <v>0320730</v>
          </cell>
          <cell r="F57">
            <v>0</v>
          </cell>
        </row>
        <row r="58">
          <cell r="D58" t="str">
            <v>0320720</v>
          </cell>
          <cell r="F58">
            <v>0</v>
          </cell>
        </row>
        <row r="59">
          <cell r="D59" t="str">
            <v>0320301</v>
          </cell>
          <cell r="F59">
            <v>0</v>
          </cell>
        </row>
        <row r="60">
          <cell r="D60" t="str">
            <v>0318106</v>
          </cell>
          <cell r="F60">
            <v>0</v>
          </cell>
        </row>
        <row r="61">
          <cell r="D61" t="str">
            <v>0315456</v>
          </cell>
          <cell r="F61">
            <v>0</v>
          </cell>
        </row>
        <row r="65">
          <cell r="D65" t="str">
            <v>0324178</v>
          </cell>
          <cell r="F65">
            <v>0</v>
          </cell>
        </row>
        <row r="66">
          <cell r="D66" t="str">
            <v>0324176</v>
          </cell>
          <cell r="F66">
            <v>0</v>
          </cell>
        </row>
        <row r="67">
          <cell r="D67" t="str">
            <v>0320775</v>
          </cell>
          <cell r="F67">
            <v>0</v>
          </cell>
        </row>
        <row r="68">
          <cell r="D68" t="str">
            <v>0320728</v>
          </cell>
          <cell r="F68">
            <v>0</v>
          </cell>
        </row>
        <row r="69">
          <cell r="D69" t="str">
            <v>0320720</v>
          </cell>
          <cell r="F69">
            <v>0</v>
          </cell>
        </row>
        <row r="71">
          <cell r="D71" t="str">
            <v>0318106</v>
          </cell>
          <cell r="F71">
            <v>0</v>
          </cell>
        </row>
        <row r="72">
          <cell r="D72" t="str">
            <v>0315456</v>
          </cell>
          <cell r="F72">
            <v>0</v>
          </cell>
        </row>
        <row r="73">
          <cell r="D73" t="str">
            <v>0322050</v>
          </cell>
          <cell r="F73">
            <v>0</v>
          </cell>
        </row>
        <row r="74">
          <cell r="D74" t="str">
            <v>0320775</v>
          </cell>
          <cell r="F74">
            <v>0</v>
          </cell>
        </row>
        <row r="76">
          <cell r="D76" t="str">
            <v>0324176</v>
          </cell>
          <cell r="F76">
            <v>0</v>
          </cell>
        </row>
        <row r="78">
          <cell r="D78" t="str">
            <v>0320728</v>
          </cell>
          <cell r="F78">
            <v>0</v>
          </cell>
        </row>
        <row r="79">
          <cell r="D79" t="str">
            <v>0320720</v>
          </cell>
          <cell r="F79">
            <v>0</v>
          </cell>
        </row>
        <row r="80">
          <cell r="D80" t="str">
            <v>0320773</v>
          </cell>
          <cell r="F80">
            <v>0</v>
          </cell>
        </row>
        <row r="81">
          <cell r="D81" t="str">
            <v>0318106</v>
          </cell>
          <cell r="F81">
            <v>0</v>
          </cell>
        </row>
        <row r="82">
          <cell r="D82" t="str">
            <v>0315456</v>
          </cell>
          <cell r="F82">
            <v>0</v>
          </cell>
        </row>
        <row r="83">
          <cell r="D83" t="str">
            <v>0322050</v>
          </cell>
          <cell r="F83">
            <v>0</v>
          </cell>
        </row>
        <row r="86">
          <cell r="D86" t="str">
            <v>0324176</v>
          </cell>
          <cell r="F86">
            <v>0</v>
          </cell>
        </row>
        <row r="87">
          <cell r="D87" t="str">
            <v>0320773</v>
          </cell>
          <cell r="F87">
            <v>0</v>
          </cell>
        </row>
        <row r="88">
          <cell r="D88" t="str">
            <v>0320716</v>
          </cell>
          <cell r="F88">
            <v>0</v>
          </cell>
        </row>
        <row r="90">
          <cell r="D90" t="str">
            <v>0318106</v>
          </cell>
          <cell r="F90">
            <v>0</v>
          </cell>
        </row>
        <row r="91">
          <cell r="D91" t="str">
            <v>0318107</v>
          </cell>
          <cell r="F91">
            <v>0</v>
          </cell>
        </row>
        <row r="92">
          <cell r="D92" t="str">
            <v>0322050</v>
          </cell>
          <cell r="F92">
            <v>0</v>
          </cell>
        </row>
        <row r="95">
          <cell r="D95" t="str">
            <v>0324179</v>
          </cell>
          <cell r="F95">
            <v>0</v>
          </cell>
        </row>
        <row r="96">
          <cell r="D96" t="str">
            <v>0323764</v>
          </cell>
          <cell r="F96">
            <v>0</v>
          </cell>
        </row>
        <row r="97">
          <cell r="D97" t="str">
            <v>0320716</v>
          </cell>
          <cell r="F97">
            <v>0</v>
          </cell>
        </row>
        <row r="98">
          <cell r="D98" t="str">
            <v>0322817</v>
          </cell>
          <cell r="F98">
            <v>0</v>
          </cell>
        </row>
        <row r="99">
          <cell r="D99" t="str">
            <v>0318106</v>
          </cell>
          <cell r="F99">
            <v>0</v>
          </cell>
        </row>
        <row r="100">
          <cell r="D100" t="str">
            <v>0318107</v>
          </cell>
          <cell r="F100">
            <v>0</v>
          </cell>
        </row>
        <row r="101">
          <cell r="D101" t="str">
            <v>0322050</v>
          </cell>
          <cell r="F101">
            <v>0</v>
          </cell>
        </row>
        <row r="102">
          <cell r="D102" t="str">
            <v>0324178</v>
          </cell>
          <cell r="F102">
            <v>0</v>
          </cell>
        </row>
        <row r="103">
          <cell r="D103" t="str">
            <v>0320773</v>
          </cell>
          <cell r="F103">
            <v>0</v>
          </cell>
        </row>
        <row r="104">
          <cell r="D104" t="str">
            <v>0324176</v>
          </cell>
          <cell r="F104">
            <v>0</v>
          </cell>
        </row>
        <row r="106">
          <cell r="D106" t="str">
            <v>0327088</v>
          </cell>
          <cell r="F106">
            <v>0</v>
          </cell>
        </row>
        <row r="107">
          <cell r="D107" t="str">
            <v>0326910</v>
          </cell>
          <cell r="F107">
            <v>0</v>
          </cell>
        </row>
        <row r="108">
          <cell r="D108" t="str">
            <v>0320716</v>
          </cell>
          <cell r="F108">
            <v>0</v>
          </cell>
        </row>
        <row r="110">
          <cell r="D110" t="str">
            <v>0318106</v>
          </cell>
          <cell r="F110">
            <v>0</v>
          </cell>
        </row>
        <row r="111">
          <cell r="D111" t="str">
            <v>0318107</v>
          </cell>
          <cell r="F111">
            <v>0</v>
          </cell>
        </row>
        <row r="112">
          <cell r="D112" t="str">
            <v>0322807</v>
          </cell>
          <cell r="F112">
            <v>0</v>
          </cell>
        </row>
        <row r="113">
          <cell r="D113" t="str">
            <v>0320723</v>
          </cell>
          <cell r="F113">
            <v>0</v>
          </cell>
        </row>
        <row r="115">
          <cell r="D115" t="str">
            <v>0324176</v>
          </cell>
          <cell r="F115">
            <v>0</v>
          </cell>
        </row>
        <row r="117">
          <cell r="D117" t="str">
            <v>0320716</v>
          </cell>
          <cell r="F117">
            <v>0</v>
          </cell>
        </row>
        <row r="118">
          <cell r="D118" t="str">
            <v>0320718</v>
          </cell>
          <cell r="F118">
            <v>0</v>
          </cell>
        </row>
        <row r="119">
          <cell r="D119" t="str">
            <v>0320773</v>
          </cell>
        </row>
        <row r="120">
          <cell r="D120" t="str">
            <v>0318106</v>
          </cell>
          <cell r="F120">
            <v>0</v>
          </cell>
        </row>
        <row r="121">
          <cell r="D121" t="str">
            <v>0318108</v>
          </cell>
          <cell r="F121">
            <v>0</v>
          </cell>
        </row>
        <row r="122">
          <cell r="D122" t="str">
            <v>0322050</v>
          </cell>
          <cell r="F122">
            <v>0</v>
          </cell>
        </row>
        <row r="123">
          <cell r="D123" t="str">
            <v>0320754</v>
          </cell>
        </row>
        <row r="124">
          <cell r="D124" t="str">
            <v>0322813</v>
          </cell>
        </row>
        <row r="125">
          <cell r="D125" t="str">
            <v>0323125</v>
          </cell>
          <cell r="F125">
            <v>0</v>
          </cell>
        </row>
        <row r="127">
          <cell r="D127" t="str">
            <v>0320716</v>
          </cell>
          <cell r="F127">
            <v>0</v>
          </cell>
        </row>
        <row r="129">
          <cell r="D129" t="str">
            <v>0318106</v>
          </cell>
          <cell r="F129">
            <v>0</v>
          </cell>
        </row>
        <row r="130">
          <cell r="D130" t="str">
            <v>0318107</v>
          </cell>
          <cell r="F130">
            <v>0</v>
          </cell>
        </row>
        <row r="131">
          <cell r="D131" t="str">
            <v>0320158</v>
          </cell>
          <cell r="F131">
            <v>0</v>
          </cell>
        </row>
        <row r="132">
          <cell r="D132" t="str">
            <v>0322818</v>
          </cell>
        </row>
        <row r="133">
          <cell r="D133" t="str">
            <v>0322817</v>
          </cell>
        </row>
        <row r="134">
          <cell r="D134" t="str">
            <v>0322815</v>
          </cell>
        </row>
        <row r="136">
          <cell r="D136" t="str">
            <v>0320730</v>
          </cell>
          <cell r="F136">
            <v>0</v>
          </cell>
        </row>
        <row r="137">
          <cell r="D137" t="str">
            <v>0320720</v>
          </cell>
          <cell r="F137">
            <v>0</v>
          </cell>
        </row>
        <row r="139">
          <cell r="D139" t="str">
            <v>0318106</v>
          </cell>
          <cell r="F139">
            <v>0</v>
          </cell>
        </row>
        <row r="140">
          <cell r="D140" t="str">
            <v>0315456</v>
          </cell>
          <cell r="F140">
            <v>0</v>
          </cell>
        </row>
        <row r="143">
          <cell r="D143" t="str">
            <v>0323110</v>
          </cell>
          <cell r="F143">
            <v>0</v>
          </cell>
        </row>
        <row r="144">
          <cell r="D144" t="str">
            <v>0323108</v>
          </cell>
          <cell r="F144">
            <v>0</v>
          </cell>
        </row>
        <row r="146">
          <cell r="D146" t="str">
            <v>0318106</v>
          </cell>
          <cell r="F146">
            <v>0</v>
          </cell>
        </row>
        <row r="147">
          <cell r="D147" t="str">
            <v>0315456</v>
          </cell>
          <cell r="F147">
            <v>0</v>
          </cell>
        </row>
        <row r="150">
          <cell r="D150" t="str">
            <v>0323108</v>
          </cell>
          <cell r="F150">
            <v>0</v>
          </cell>
        </row>
        <row r="152">
          <cell r="D152" t="str">
            <v>0318106</v>
          </cell>
          <cell r="F152">
            <v>0</v>
          </cell>
        </row>
        <row r="153">
          <cell r="D153" t="str">
            <v>0315456</v>
          </cell>
          <cell r="F153">
            <v>0</v>
          </cell>
        </row>
        <row r="158">
          <cell r="D158" t="str">
            <v>0327414</v>
          </cell>
          <cell r="F158">
            <v>0</v>
          </cell>
        </row>
        <row r="159">
          <cell r="D159" t="str">
            <v>0327415</v>
          </cell>
          <cell r="F159">
            <v>0</v>
          </cell>
        </row>
        <row r="160">
          <cell r="D160" t="str">
            <v>0327417</v>
          </cell>
          <cell r="F160">
            <v>0</v>
          </cell>
        </row>
        <row r="161">
          <cell r="D161" t="str">
            <v>0325683</v>
          </cell>
          <cell r="F161">
            <v>0</v>
          </cell>
        </row>
        <row r="162">
          <cell r="D162" t="str">
            <v>0325682</v>
          </cell>
          <cell r="F162">
            <v>0</v>
          </cell>
        </row>
        <row r="165">
          <cell r="D165" t="str">
            <v>0327414</v>
          </cell>
          <cell r="F165">
            <v>0</v>
          </cell>
        </row>
        <row r="166">
          <cell r="D166" t="str">
            <v>0327415</v>
          </cell>
          <cell r="F166">
            <v>0</v>
          </cell>
        </row>
        <row r="167">
          <cell r="D167" t="str">
            <v>0325683</v>
          </cell>
          <cell r="F167">
            <v>0</v>
          </cell>
        </row>
        <row r="170">
          <cell r="D170" t="str">
            <v>0327414</v>
          </cell>
          <cell r="F170">
            <v>0</v>
          </cell>
        </row>
        <row r="171">
          <cell r="D171" t="str">
            <v>0327415</v>
          </cell>
          <cell r="F171">
            <v>0</v>
          </cell>
        </row>
        <row r="172">
          <cell r="D172" t="str">
            <v>0327418</v>
          </cell>
          <cell r="F172">
            <v>0</v>
          </cell>
        </row>
        <row r="173">
          <cell r="D173" t="str">
            <v>0325683</v>
          </cell>
          <cell r="F173">
            <v>0</v>
          </cell>
        </row>
        <row r="174">
          <cell r="D174" t="str">
            <v>0325682</v>
          </cell>
          <cell r="F174">
            <v>0</v>
          </cell>
        </row>
        <row r="179">
          <cell r="D179" t="str">
            <v>0327344</v>
          </cell>
          <cell r="F179">
            <v>0</v>
          </cell>
        </row>
        <row r="180">
          <cell r="D180" t="str">
            <v>0327345</v>
          </cell>
          <cell r="F180">
            <v>0</v>
          </cell>
        </row>
        <row r="181">
          <cell r="D181" t="str">
            <v>0327346</v>
          </cell>
          <cell r="F181">
            <v>0</v>
          </cell>
        </row>
        <row r="182">
          <cell r="D182" t="str">
            <v>0327347</v>
          </cell>
          <cell r="F182">
            <v>0</v>
          </cell>
        </row>
        <row r="183">
          <cell r="D183" t="str">
            <v>0327348</v>
          </cell>
          <cell r="F183">
            <v>0</v>
          </cell>
        </row>
        <row r="184">
          <cell r="D184" t="str">
            <v>0327349</v>
          </cell>
          <cell r="F184">
            <v>0</v>
          </cell>
        </row>
        <row r="187">
          <cell r="D187" t="str">
            <v>0327350</v>
          </cell>
          <cell r="F187">
            <v>0</v>
          </cell>
        </row>
        <row r="188">
          <cell r="D188" t="str">
            <v>0327351</v>
          </cell>
          <cell r="F188">
            <v>0</v>
          </cell>
        </row>
        <row r="189">
          <cell r="D189" t="str">
            <v>0327352</v>
          </cell>
          <cell r="F189">
            <v>0</v>
          </cell>
        </row>
        <row r="190">
          <cell r="D190" t="str">
            <v>0327353</v>
          </cell>
          <cell r="F190">
            <v>0</v>
          </cell>
        </row>
        <row r="191">
          <cell r="D191" t="str">
            <v>0327354</v>
          </cell>
          <cell r="F191">
            <v>0</v>
          </cell>
        </row>
        <row r="192">
          <cell r="D192" t="str">
            <v>0327355</v>
          </cell>
          <cell r="F192">
            <v>0</v>
          </cell>
        </row>
        <row r="195">
          <cell r="D195" t="str">
            <v>0327350</v>
          </cell>
          <cell r="F195">
            <v>0</v>
          </cell>
        </row>
        <row r="196">
          <cell r="D196" t="str">
            <v>0327351</v>
          </cell>
          <cell r="F196">
            <v>0</v>
          </cell>
        </row>
        <row r="197">
          <cell r="D197" t="str">
            <v>0327352</v>
          </cell>
          <cell r="F197">
            <v>0</v>
          </cell>
        </row>
        <row r="198">
          <cell r="D198" t="str">
            <v>0327353</v>
          </cell>
          <cell r="F198">
            <v>0</v>
          </cell>
        </row>
        <row r="199">
          <cell r="D199" t="str">
            <v>0327354</v>
          </cell>
          <cell r="F199">
            <v>0</v>
          </cell>
        </row>
        <row r="200">
          <cell r="D200" t="str">
            <v>0327355</v>
          </cell>
          <cell r="F200">
            <v>0</v>
          </cell>
        </row>
        <row r="205">
          <cell r="D205" t="str">
            <v>0323947</v>
          </cell>
          <cell r="F205">
            <v>0</v>
          </cell>
        </row>
        <row r="206">
          <cell r="D206" t="str">
            <v>0320716</v>
          </cell>
          <cell r="F206">
            <v>0</v>
          </cell>
        </row>
        <row r="208">
          <cell r="D208" t="str">
            <v>0318106</v>
          </cell>
          <cell r="F208">
            <v>0</v>
          </cell>
        </row>
        <row r="209">
          <cell r="D209" t="str">
            <v>0318107</v>
          </cell>
          <cell r="F209">
            <v>0</v>
          </cell>
        </row>
        <row r="212">
          <cell r="D212" t="str">
            <v>0320716</v>
          </cell>
          <cell r="F212">
            <v>0</v>
          </cell>
        </row>
        <row r="214">
          <cell r="D214" t="str">
            <v>0318106</v>
          </cell>
          <cell r="F214">
            <v>0</v>
          </cell>
        </row>
        <row r="215">
          <cell r="D215" t="str">
            <v>0318107</v>
          </cell>
          <cell r="F215">
            <v>0</v>
          </cell>
        </row>
        <row r="220">
          <cell r="D220" t="str">
            <v>0322632</v>
          </cell>
          <cell r="F220">
            <v>0</v>
          </cell>
        </row>
        <row r="222">
          <cell r="D222" t="str">
            <v>0320716</v>
          </cell>
          <cell r="F222">
            <v>0</v>
          </cell>
        </row>
        <row r="224">
          <cell r="D224" t="str">
            <v>0318106</v>
          </cell>
          <cell r="F224">
            <v>0</v>
          </cell>
        </row>
        <row r="225">
          <cell r="D225" t="str">
            <v>0318107</v>
          </cell>
          <cell r="F225">
            <v>0</v>
          </cell>
        </row>
        <row r="226">
          <cell r="D226" t="str">
            <v>0322807</v>
          </cell>
          <cell r="F226">
            <v>0</v>
          </cell>
        </row>
        <row r="229">
          <cell r="D229" t="str">
            <v>0323747</v>
          </cell>
          <cell r="F229">
            <v>0</v>
          </cell>
        </row>
        <row r="231">
          <cell r="D231" t="str">
            <v>0320716</v>
          </cell>
          <cell r="F231">
            <v>0</v>
          </cell>
        </row>
        <row r="233">
          <cell r="D233" t="str">
            <v>0318106</v>
          </cell>
          <cell r="F233">
            <v>0</v>
          </cell>
        </row>
        <row r="234">
          <cell r="D234" t="str">
            <v>0318107</v>
          </cell>
          <cell r="F234">
            <v>0</v>
          </cell>
        </row>
        <row r="235">
          <cell r="D235" t="str">
            <v>0322807</v>
          </cell>
          <cell r="F235">
            <v>0</v>
          </cell>
        </row>
        <row r="238">
          <cell r="D238" t="str">
            <v>0325684</v>
          </cell>
          <cell r="F238">
            <v>0</v>
          </cell>
        </row>
        <row r="240">
          <cell r="D240" t="str">
            <v>0320716</v>
          </cell>
          <cell r="F240">
            <v>0</v>
          </cell>
        </row>
        <row r="242">
          <cell r="D242" t="str">
            <v>0318106</v>
          </cell>
          <cell r="F242">
            <v>0</v>
          </cell>
        </row>
        <row r="243">
          <cell r="D243" t="str">
            <v>0318107</v>
          </cell>
          <cell r="F243">
            <v>0</v>
          </cell>
        </row>
        <row r="244">
          <cell r="D244" t="str">
            <v>0322050</v>
          </cell>
          <cell r="F244">
            <v>0</v>
          </cell>
        </row>
        <row r="247">
          <cell r="D247" t="str">
            <v>0325685</v>
          </cell>
          <cell r="F247">
            <v>0</v>
          </cell>
        </row>
        <row r="249">
          <cell r="D249" t="str">
            <v>0320716</v>
          </cell>
          <cell r="F249">
            <v>0</v>
          </cell>
        </row>
        <row r="251">
          <cell r="D251" t="str">
            <v>0318106</v>
          </cell>
          <cell r="F251">
            <v>0</v>
          </cell>
        </row>
        <row r="252">
          <cell r="D252" t="str">
            <v>0318107</v>
          </cell>
          <cell r="F252">
            <v>0</v>
          </cell>
        </row>
        <row r="253">
          <cell r="D253" t="str">
            <v>0322050</v>
          </cell>
          <cell r="F253">
            <v>0</v>
          </cell>
        </row>
        <row r="256">
          <cell r="D256" t="str">
            <v>0322633</v>
          </cell>
          <cell r="F256">
            <v>0</v>
          </cell>
        </row>
        <row r="258">
          <cell r="D258" t="str">
            <v>0320716</v>
          </cell>
          <cell r="F258">
            <v>0</v>
          </cell>
        </row>
        <row r="260">
          <cell r="D260" t="str">
            <v>0318106</v>
          </cell>
          <cell r="F260">
            <v>0</v>
          </cell>
        </row>
        <row r="261">
          <cell r="D261" t="str">
            <v>0318107</v>
          </cell>
          <cell r="F261">
            <v>0</v>
          </cell>
        </row>
        <row r="262">
          <cell r="D262" t="str">
            <v>0322050</v>
          </cell>
          <cell r="F262">
            <v>0</v>
          </cell>
        </row>
        <row r="267">
          <cell r="D267" t="str">
            <v>0327414</v>
          </cell>
          <cell r="F267">
            <v>0</v>
          </cell>
        </row>
        <row r="268">
          <cell r="D268" t="str">
            <v>0327416</v>
          </cell>
          <cell r="F268">
            <v>0</v>
          </cell>
        </row>
        <row r="269">
          <cell r="D269" t="str">
            <v>0327419</v>
          </cell>
          <cell r="F269">
            <v>0</v>
          </cell>
        </row>
        <row r="270">
          <cell r="D270" t="str">
            <v>0325683</v>
          </cell>
          <cell r="F270">
            <v>0</v>
          </cell>
        </row>
        <row r="271">
          <cell r="D271" t="str">
            <v>0325682</v>
          </cell>
          <cell r="F271">
            <v>0</v>
          </cell>
        </row>
        <row r="274">
          <cell r="D274" t="str">
            <v>0327414</v>
          </cell>
          <cell r="F274">
            <v>0</v>
          </cell>
        </row>
        <row r="275">
          <cell r="D275" t="str">
            <v>0327416</v>
          </cell>
          <cell r="F275">
            <v>0</v>
          </cell>
        </row>
        <row r="276">
          <cell r="D276" t="str">
            <v>0325683</v>
          </cell>
          <cell r="F276">
            <v>0</v>
          </cell>
        </row>
        <row r="279">
          <cell r="D279" t="str">
            <v>0327414</v>
          </cell>
          <cell r="F279">
            <v>0</v>
          </cell>
        </row>
        <row r="280">
          <cell r="D280" t="str">
            <v>0327416</v>
          </cell>
          <cell r="F280">
            <v>0</v>
          </cell>
        </row>
        <row r="281">
          <cell r="D281" t="str">
            <v>0327420</v>
          </cell>
          <cell r="F281">
            <v>0</v>
          </cell>
        </row>
        <row r="282">
          <cell r="D282" t="str">
            <v>0325683</v>
          </cell>
          <cell r="F282">
            <v>0</v>
          </cell>
        </row>
        <row r="283">
          <cell r="D283" t="str">
            <v>0325682</v>
          </cell>
          <cell r="F283">
            <v>0</v>
          </cell>
        </row>
        <row r="288">
          <cell r="D288" t="str">
            <v>0323947</v>
          </cell>
          <cell r="F288">
            <v>0</v>
          </cell>
        </row>
        <row r="289">
          <cell r="D289" t="str">
            <v>0320728</v>
          </cell>
          <cell r="F289">
            <v>0</v>
          </cell>
        </row>
        <row r="290">
          <cell r="D290" t="str">
            <v>0320720</v>
          </cell>
          <cell r="F290">
            <v>0</v>
          </cell>
        </row>
        <row r="292">
          <cell r="D292" t="str">
            <v>0318106</v>
          </cell>
          <cell r="F292">
            <v>0</v>
          </cell>
        </row>
        <row r="293">
          <cell r="D293" t="str">
            <v>0315456</v>
          </cell>
          <cell r="F293">
            <v>0</v>
          </cell>
        </row>
        <row r="296">
          <cell r="D296" t="str">
            <v>0320728</v>
          </cell>
          <cell r="F296">
            <v>0</v>
          </cell>
        </row>
        <row r="297">
          <cell r="D297" t="str">
            <v>0320720</v>
          </cell>
          <cell r="F297">
            <v>0</v>
          </cell>
        </row>
        <row r="299">
          <cell r="D299" t="str">
            <v>0318106</v>
          </cell>
          <cell r="F299">
            <v>0</v>
          </cell>
        </row>
        <row r="300">
          <cell r="D300" t="str">
            <v>0315456</v>
          </cell>
          <cell r="F300">
            <v>0</v>
          </cell>
        </row>
        <row r="303">
          <cell r="D303" t="str">
            <v>0320728</v>
          </cell>
          <cell r="F303">
            <v>0</v>
          </cell>
        </row>
        <row r="304">
          <cell r="D304" t="str">
            <v>0320720</v>
          </cell>
          <cell r="F304">
            <v>0</v>
          </cell>
        </row>
        <row r="306">
          <cell r="D306" t="str">
            <v>0321944</v>
          </cell>
          <cell r="F306">
            <v>0</v>
          </cell>
        </row>
        <row r="307">
          <cell r="D307" t="str">
            <v>0318106</v>
          </cell>
          <cell r="F307">
            <v>0</v>
          </cell>
        </row>
        <row r="308">
          <cell r="D308" t="str">
            <v>0315456</v>
          </cell>
          <cell r="F308">
            <v>0</v>
          </cell>
        </row>
        <row r="311">
          <cell r="D311" t="str">
            <v>0326468</v>
          </cell>
          <cell r="F311">
            <v>0</v>
          </cell>
        </row>
        <row r="313">
          <cell r="D313" t="str">
            <v>0326457</v>
          </cell>
          <cell r="F313">
            <v>0</v>
          </cell>
        </row>
        <row r="315">
          <cell r="D315" t="str">
            <v>0322050</v>
          </cell>
          <cell r="F315">
            <v>0</v>
          </cell>
        </row>
        <row r="316">
          <cell r="D316" t="str">
            <v>0322051</v>
          </cell>
          <cell r="F316">
            <v>0</v>
          </cell>
        </row>
        <row r="317">
          <cell r="D317" t="str">
            <v>0318106</v>
          </cell>
          <cell r="F317">
            <v>0</v>
          </cell>
        </row>
        <row r="318">
          <cell r="D318" t="str">
            <v>0318108</v>
          </cell>
          <cell r="F318">
            <v>0</v>
          </cell>
        </row>
        <row r="323">
          <cell r="D323" t="str">
            <v>0323125</v>
          </cell>
          <cell r="F323">
            <v>0</v>
          </cell>
        </row>
        <row r="325">
          <cell r="D325" t="str">
            <v>0320728</v>
          </cell>
          <cell r="F325">
            <v>0</v>
          </cell>
        </row>
        <row r="326">
          <cell r="D326" t="str">
            <v>0320720</v>
          </cell>
          <cell r="F326">
            <v>0</v>
          </cell>
        </row>
        <row r="328">
          <cell r="D328" t="str">
            <v>0318106</v>
          </cell>
          <cell r="F328">
            <v>0</v>
          </cell>
        </row>
        <row r="329">
          <cell r="D329" t="str">
            <v>0315456</v>
          </cell>
          <cell r="F329">
            <v>0</v>
          </cell>
        </row>
        <row r="330">
          <cell r="D330" t="str">
            <v>0322680</v>
          </cell>
          <cell r="F330">
            <v>0</v>
          </cell>
        </row>
        <row r="333">
          <cell r="D333" t="str">
            <v>0323125</v>
          </cell>
          <cell r="F333">
            <v>0</v>
          </cell>
        </row>
        <row r="335">
          <cell r="D335" t="str">
            <v>0320728</v>
          </cell>
          <cell r="F335">
            <v>0</v>
          </cell>
        </row>
        <row r="336">
          <cell r="D336" t="str">
            <v>0320720</v>
          </cell>
          <cell r="F336">
            <v>0</v>
          </cell>
        </row>
        <row r="338">
          <cell r="D338" t="str">
            <v>0318106</v>
          </cell>
          <cell r="F338">
            <v>0</v>
          </cell>
        </row>
        <row r="339">
          <cell r="D339" t="str">
            <v>0315456</v>
          </cell>
          <cell r="F339">
            <v>0</v>
          </cell>
        </row>
        <row r="340">
          <cell r="D340" t="str">
            <v>0322680</v>
          </cell>
          <cell r="F340">
            <v>0</v>
          </cell>
        </row>
        <row r="343">
          <cell r="D343" t="str">
            <v>0323125</v>
          </cell>
          <cell r="F343">
            <v>0</v>
          </cell>
        </row>
        <row r="345">
          <cell r="D345" t="str">
            <v>0323947</v>
          </cell>
          <cell r="F345">
            <v>0</v>
          </cell>
        </row>
        <row r="347">
          <cell r="D347" t="str">
            <v>0322680</v>
          </cell>
          <cell r="F347">
            <v>0</v>
          </cell>
        </row>
        <row r="350">
          <cell r="D350" t="str">
            <v>0323125</v>
          </cell>
          <cell r="F350">
            <v>0</v>
          </cell>
        </row>
        <row r="352">
          <cell r="D352" t="str">
            <v>0320716</v>
          </cell>
          <cell r="F352">
            <v>0</v>
          </cell>
        </row>
        <row r="354">
          <cell r="D354" t="str">
            <v>0318106</v>
          </cell>
          <cell r="F354">
            <v>0</v>
          </cell>
        </row>
        <row r="355">
          <cell r="D355" t="str">
            <v>0318107</v>
          </cell>
          <cell r="F355">
            <v>0</v>
          </cell>
        </row>
        <row r="356">
          <cell r="D356" t="str">
            <v>0322680</v>
          </cell>
          <cell r="F356">
            <v>0</v>
          </cell>
        </row>
        <row r="359">
          <cell r="D359" t="str">
            <v>0322056</v>
          </cell>
          <cell r="F359">
            <v>0</v>
          </cell>
        </row>
        <row r="361">
          <cell r="D361" t="str">
            <v>0320723</v>
          </cell>
          <cell r="F361">
            <v>0</v>
          </cell>
        </row>
        <row r="363">
          <cell r="D363" t="str">
            <v>0322652</v>
          </cell>
          <cell r="F363">
            <v>0</v>
          </cell>
        </row>
        <row r="366">
          <cell r="D366" t="str">
            <v>0323120</v>
          </cell>
          <cell r="F366">
            <v>0</v>
          </cell>
        </row>
        <row r="368">
          <cell r="D368" t="str">
            <v>0325681</v>
          </cell>
          <cell r="F368">
            <v>0</v>
          </cell>
        </row>
        <row r="370">
          <cell r="D370" t="str">
            <v>0318106</v>
          </cell>
          <cell r="F370">
            <v>0</v>
          </cell>
        </row>
        <row r="371">
          <cell r="D371" t="str">
            <v>0318107</v>
          </cell>
          <cell r="F371">
            <v>0</v>
          </cell>
        </row>
        <row r="372">
          <cell r="D372" t="str">
            <v>0322050</v>
          </cell>
          <cell r="F372">
            <v>0</v>
          </cell>
        </row>
        <row r="375">
          <cell r="D375" t="str">
            <v>0323125</v>
          </cell>
          <cell r="F375">
            <v>0</v>
          </cell>
        </row>
        <row r="377">
          <cell r="D377" t="str">
            <v>0320718</v>
          </cell>
          <cell r="F377">
            <v>0</v>
          </cell>
        </row>
        <row r="379">
          <cell r="D379" t="str">
            <v>0318106</v>
          </cell>
          <cell r="F379">
            <v>0</v>
          </cell>
        </row>
        <row r="380">
          <cell r="D380" t="str">
            <v>0318107</v>
          </cell>
          <cell r="F380">
            <v>0</v>
          </cell>
        </row>
        <row r="381">
          <cell r="D381" t="str">
            <v>0322680</v>
          </cell>
          <cell r="F381">
            <v>0</v>
          </cell>
        </row>
        <row r="384">
          <cell r="D384" t="str">
            <v>0323120</v>
          </cell>
          <cell r="F384">
            <v>0</v>
          </cell>
        </row>
        <row r="386">
          <cell r="D386" t="str">
            <v>0320716</v>
          </cell>
          <cell r="F386">
            <v>0</v>
          </cell>
        </row>
        <row r="388">
          <cell r="D388" t="str">
            <v>0318106</v>
          </cell>
          <cell r="F388">
            <v>0</v>
          </cell>
        </row>
        <row r="389">
          <cell r="D389" t="str">
            <v>0318107</v>
          </cell>
          <cell r="F389">
            <v>0</v>
          </cell>
        </row>
        <row r="390">
          <cell r="D390" t="str">
            <v>0322050</v>
          </cell>
          <cell r="F390">
            <v>0</v>
          </cell>
        </row>
        <row r="395">
          <cell r="D395" t="str">
            <v>0320715</v>
          </cell>
          <cell r="F395">
            <v>0</v>
          </cell>
        </row>
        <row r="396">
          <cell r="D396" t="str">
            <v>0323084</v>
          </cell>
          <cell r="F396">
            <v>0</v>
          </cell>
        </row>
        <row r="397">
          <cell r="D397" t="str">
            <v>0323947</v>
          </cell>
          <cell r="F397">
            <v>0</v>
          </cell>
        </row>
        <row r="399">
          <cell r="D399" t="str">
            <v>0318106</v>
          </cell>
          <cell r="F399">
            <v>0</v>
          </cell>
        </row>
        <row r="400">
          <cell r="D400" t="str">
            <v>0318108</v>
          </cell>
          <cell r="F400">
            <v>0</v>
          </cell>
        </row>
        <row r="403">
          <cell r="D403" t="str">
            <v>0320715</v>
          </cell>
          <cell r="F403">
            <v>0</v>
          </cell>
        </row>
        <row r="404">
          <cell r="D404" t="str">
            <v>0323084</v>
          </cell>
          <cell r="F404">
            <v>0</v>
          </cell>
        </row>
        <row r="406">
          <cell r="D406" t="str">
            <v>0318106</v>
          </cell>
          <cell r="F406">
            <v>0</v>
          </cell>
        </row>
        <row r="407">
          <cell r="D407" t="str">
            <v>0318108</v>
          </cell>
          <cell r="F407">
            <v>0</v>
          </cell>
        </row>
        <row r="410">
          <cell r="D410" t="str">
            <v>0320715</v>
          </cell>
          <cell r="F410">
            <v>0</v>
          </cell>
        </row>
        <row r="411">
          <cell r="D411" t="str">
            <v>0323084</v>
          </cell>
          <cell r="F411">
            <v>0</v>
          </cell>
        </row>
        <row r="412">
          <cell r="D412" t="str">
            <v>0323947</v>
          </cell>
          <cell r="F412">
            <v>0</v>
          </cell>
        </row>
        <row r="414">
          <cell r="D414" t="str">
            <v>0318106</v>
          </cell>
          <cell r="F414">
            <v>0</v>
          </cell>
        </row>
        <row r="415">
          <cell r="D415" t="str">
            <v>0318108</v>
          </cell>
          <cell r="F415">
            <v>0</v>
          </cell>
        </row>
        <row r="418">
          <cell r="D418" t="str">
            <v>0320715</v>
          </cell>
          <cell r="F418">
            <v>0</v>
          </cell>
        </row>
        <row r="419">
          <cell r="D419" t="str">
            <v>0323084</v>
          </cell>
          <cell r="F419">
            <v>0</v>
          </cell>
        </row>
        <row r="421">
          <cell r="D421" t="str">
            <v>0318106</v>
          </cell>
          <cell r="F421">
            <v>0</v>
          </cell>
        </row>
        <row r="422">
          <cell r="D422" t="str">
            <v>0318108</v>
          </cell>
          <cell r="F422">
            <v>0</v>
          </cell>
        </row>
        <row r="427">
          <cell r="D427" t="str">
            <v>0326467</v>
          </cell>
          <cell r="F427">
            <v>0</v>
          </cell>
        </row>
        <row r="429">
          <cell r="D429" t="str">
            <v>0326457</v>
          </cell>
          <cell r="F429">
            <v>0</v>
          </cell>
        </row>
        <row r="430">
          <cell r="D430" t="str">
            <v>0322054</v>
          </cell>
          <cell r="F430">
            <v>0</v>
          </cell>
        </row>
        <row r="432">
          <cell r="D432" t="str">
            <v>0322050</v>
          </cell>
          <cell r="F432">
            <v>0</v>
          </cell>
        </row>
        <row r="433">
          <cell r="D433" t="str">
            <v>0322051</v>
          </cell>
          <cell r="F433">
            <v>0</v>
          </cell>
        </row>
        <row r="434">
          <cell r="D434" t="str">
            <v>0318106</v>
          </cell>
          <cell r="F434">
            <v>0</v>
          </cell>
        </row>
        <row r="435">
          <cell r="D435" t="str">
            <v>0318108</v>
          </cell>
          <cell r="F435">
            <v>0</v>
          </cell>
        </row>
        <row r="438">
          <cell r="D438" t="str">
            <v>0326467</v>
          </cell>
          <cell r="F438">
            <v>0</v>
          </cell>
        </row>
        <row r="440">
          <cell r="D440" t="str">
            <v>0326457</v>
          </cell>
          <cell r="F440">
            <v>0</v>
          </cell>
        </row>
        <row r="442">
          <cell r="D442" t="str">
            <v>0322050</v>
          </cell>
          <cell r="F442">
            <v>0</v>
          </cell>
        </row>
        <row r="443">
          <cell r="D443" t="str">
            <v>0322051</v>
          </cell>
          <cell r="F443">
            <v>0</v>
          </cell>
        </row>
        <row r="444">
          <cell r="D444" t="str">
            <v>0318106</v>
          </cell>
          <cell r="F444">
            <v>0</v>
          </cell>
        </row>
        <row r="445">
          <cell r="D445" t="str">
            <v>0318108</v>
          </cell>
          <cell r="F445">
            <v>0</v>
          </cell>
        </row>
        <row r="448">
          <cell r="D448" t="str">
            <v>0326467</v>
          </cell>
          <cell r="F448">
            <v>0</v>
          </cell>
        </row>
        <row r="450">
          <cell r="D450" t="str">
            <v>0326457</v>
          </cell>
          <cell r="F450">
            <v>0</v>
          </cell>
        </row>
        <row r="451">
          <cell r="D451" t="str">
            <v>0322054</v>
          </cell>
          <cell r="F451">
            <v>0</v>
          </cell>
        </row>
        <row r="453">
          <cell r="D453" t="str">
            <v>0322050</v>
          </cell>
          <cell r="F453">
            <v>0</v>
          </cell>
        </row>
        <row r="454">
          <cell r="D454" t="str">
            <v>0322051</v>
          </cell>
          <cell r="F454">
            <v>0</v>
          </cell>
        </row>
        <row r="455">
          <cell r="D455" t="str">
            <v>0318106</v>
          </cell>
          <cell r="F455">
            <v>0</v>
          </cell>
        </row>
        <row r="456">
          <cell r="D456" t="str">
            <v>0318108</v>
          </cell>
          <cell r="F456">
            <v>0</v>
          </cell>
        </row>
        <row r="459">
          <cell r="D459" t="str">
            <v>0326468</v>
          </cell>
          <cell r="F459">
            <v>0</v>
          </cell>
        </row>
        <row r="461">
          <cell r="D461" t="str">
            <v>0326457</v>
          </cell>
          <cell r="F461">
            <v>0</v>
          </cell>
        </row>
        <row r="462">
          <cell r="D462" t="str">
            <v>0324996</v>
          </cell>
          <cell r="F462">
            <v>0</v>
          </cell>
        </row>
        <row r="464">
          <cell r="D464" t="str">
            <v>0324936</v>
          </cell>
          <cell r="F464">
            <v>0</v>
          </cell>
        </row>
        <row r="465">
          <cell r="D465" t="str">
            <v>0324934</v>
          </cell>
          <cell r="F465">
            <v>0</v>
          </cell>
        </row>
        <row r="466">
          <cell r="D466" t="str">
            <v>0324935</v>
          </cell>
          <cell r="F466">
            <v>0</v>
          </cell>
        </row>
        <row r="467">
          <cell r="D467" t="str">
            <v>0324937</v>
          </cell>
          <cell r="F467">
            <v>0</v>
          </cell>
        </row>
        <row r="468">
          <cell r="D468" t="str">
            <v>0324938</v>
          </cell>
          <cell r="F468">
            <v>0</v>
          </cell>
        </row>
        <row r="469">
          <cell r="D469" t="str">
            <v>0324933</v>
          </cell>
          <cell r="F469">
            <v>0</v>
          </cell>
        </row>
        <row r="470">
          <cell r="D470" t="str">
            <v>0327015</v>
          </cell>
          <cell r="F470">
            <v>0</v>
          </cell>
        </row>
        <row r="472">
          <cell r="D472" t="str">
            <v>0318106</v>
          </cell>
          <cell r="F472">
            <v>0</v>
          </cell>
        </row>
        <row r="473">
          <cell r="D473" t="str">
            <v>0318108</v>
          </cell>
          <cell r="F473">
            <v>0</v>
          </cell>
        </row>
        <row r="474">
          <cell r="D474" t="str">
            <v>0320158</v>
          </cell>
          <cell r="F474">
            <v>0</v>
          </cell>
        </row>
        <row r="475">
          <cell r="D475" t="str">
            <v>0327486</v>
          </cell>
          <cell r="F475">
            <v>0</v>
          </cell>
        </row>
        <row r="478">
          <cell r="D478" t="str">
            <v>0326468</v>
          </cell>
          <cell r="F478">
            <v>0</v>
          </cell>
        </row>
        <row r="480">
          <cell r="D480" t="str">
            <v>0326457</v>
          </cell>
          <cell r="F480">
            <v>0</v>
          </cell>
        </row>
        <row r="482">
          <cell r="D482" t="str">
            <v>0318106</v>
          </cell>
          <cell r="F482">
            <v>0</v>
          </cell>
        </row>
        <row r="483">
          <cell r="D483" t="str">
            <v>0318108</v>
          </cell>
          <cell r="F483">
            <v>0</v>
          </cell>
        </row>
        <row r="484">
          <cell r="D484" t="str">
            <v>0322050</v>
          </cell>
          <cell r="F484">
            <v>0</v>
          </cell>
        </row>
        <row r="485">
          <cell r="D485" t="str">
            <v>0322051</v>
          </cell>
          <cell r="F485">
            <v>0</v>
          </cell>
        </row>
        <row r="488">
          <cell r="D488" t="str">
            <v>0326467</v>
          </cell>
          <cell r="F488">
            <v>0</v>
          </cell>
        </row>
        <row r="490">
          <cell r="D490" t="str">
            <v>0326457</v>
          </cell>
          <cell r="F490">
            <v>0</v>
          </cell>
        </row>
        <row r="491">
          <cell r="D491" t="str">
            <v>0324996</v>
          </cell>
          <cell r="F491">
            <v>0</v>
          </cell>
        </row>
        <row r="493">
          <cell r="D493" t="str">
            <v>0324936</v>
          </cell>
          <cell r="F493">
            <v>0</v>
          </cell>
        </row>
        <row r="494">
          <cell r="D494" t="str">
            <v>0324934</v>
          </cell>
          <cell r="F494">
            <v>0</v>
          </cell>
        </row>
        <row r="495">
          <cell r="D495" t="str">
            <v>0324935</v>
          </cell>
          <cell r="F495">
            <v>0</v>
          </cell>
        </row>
        <row r="496">
          <cell r="D496" t="str">
            <v>0324937</v>
          </cell>
          <cell r="F496">
            <v>0</v>
          </cell>
        </row>
        <row r="497">
          <cell r="D497" t="str">
            <v>0324938</v>
          </cell>
          <cell r="F497">
            <v>0</v>
          </cell>
        </row>
        <row r="498">
          <cell r="D498" t="str">
            <v>0324933</v>
          </cell>
          <cell r="F498">
            <v>0</v>
          </cell>
        </row>
        <row r="499">
          <cell r="D499" t="str">
            <v>0327015</v>
          </cell>
          <cell r="F499">
            <v>0</v>
          </cell>
        </row>
        <row r="501">
          <cell r="D501" t="str">
            <v>0318106</v>
          </cell>
          <cell r="F501">
            <v>0</v>
          </cell>
        </row>
        <row r="502">
          <cell r="D502" t="str">
            <v>0318108</v>
          </cell>
          <cell r="F502">
            <v>0</v>
          </cell>
        </row>
        <row r="503">
          <cell r="D503" t="str">
            <v>0320158</v>
          </cell>
          <cell r="F503">
            <v>0</v>
          </cell>
        </row>
        <row r="504">
          <cell r="D504" t="str">
            <v>0327486</v>
          </cell>
          <cell r="F504">
            <v>0</v>
          </cell>
        </row>
        <row r="507">
          <cell r="D507" t="str">
            <v>0326467</v>
          </cell>
          <cell r="F507">
            <v>0</v>
          </cell>
        </row>
        <row r="509">
          <cell r="D509" t="str">
            <v>0326457</v>
          </cell>
          <cell r="F509">
            <v>0</v>
          </cell>
        </row>
        <row r="511">
          <cell r="D511" t="str">
            <v>0318106</v>
          </cell>
          <cell r="F511">
            <v>0</v>
          </cell>
        </row>
        <row r="512">
          <cell r="D512" t="str">
            <v>0318108</v>
          </cell>
          <cell r="F512">
            <v>0</v>
          </cell>
        </row>
        <row r="513">
          <cell r="D513" t="str">
            <v>0322050</v>
          </cell>
          <cell r="F513">
            <v>0</v>
          </cell>
        </row>
        <row r="514">
          <cell r="D514" t="str">
            <v>0322051</v>
          </cell>
          <cell r="F514">
            <v>0</v>
          </cell>
        </row>
        <row r="519">
          <cell r="D519" t="str">
            <v>0323926</v>
          </cell>
          <cell r="F519">
            <v>0</v>
          </cell>
        </row>
        <row r="521">
          <cell r="D521" t="str">
            <v>0326457</v>
          </cell>
          <cell r="F521">
            <v>0</v>
          </cell>
        </row>
        <row r="522">
          <cell r="D522" t="str">
            <v>0324996</v>
          </cell>
          <cell r="F522">
            <v>0</v>
          </cell>
        </row>
        <row r="524">
          <cell r="D524" t="str">
            <v>0324936</v>
          </cell>
          <cell r="F524">
            <v>0</v>
          </cell>
        </row>
        <row r="525">
          <cell r="D525" t="str">
            <v>0324934</v>
          </cell>
          <cell r="F525">
            <v>0</v>
          </cell>
        </row>
        <row r="526">
          <cell r="D526" t="str">
            <v>0324935</v>
          </cell>
          <cell r="F526">
            <v>0</v>
          </cell>
        </row>
        <row r="527">
          <cell r="D527" t="str">
            <v>0324937</v>
          </cell>
          <cell r="F527">
            <v>0</v>
          </cell>
        </row>
        <row r="528">
          <cell r="D528" t="str">
            <v>0324938</v>
          </cell>
          <cell r="F528">
            <v>0</v>
          </cell>
        </row>
        <row r="529">
          <cell r="D529" t="str">
            <v>0324933</v>
          </cell>
          <cell r="F529">
            <v>0</v>
          </cell>
        </row>
        <row r="530">
          <cell r="D530" t="str">
            <v>0327015</v>
          </cell>
          <cell r="F530">
            <v>0</v>
          </cell>
        </row>
        <row r="532">
          <cell r="D532" t="str">
            <v>0318106</v>
          </cell>
          <cell r="F532">
            <v>0</v>
          </cell>
        </row>
        <row r="533">
          <cell r="D533" t="str">
            <v>0318108</v>
          </cell>
          <cell r="F533">
            <v>0</v>
          </cell>
        </row>
        <row r="534">
          <cell r="D534" t="str">
            <v>0320158</v>
          </cell>
          <cell r="F534">
            <v>0</v>
          </cell>
        </row>
        <row r="535">
          <cell r="D535" t="str">
            <v>0327487</v>
          </cell>
          <cell r="F535">
            <v>0</v>
          </cell>
        </row>
        <row r="538">
          <cell r="D538" t="str">
            <v>0323926</v>
          </cell>
          <cell r="F538">
            <v>0</v>
          </cell>
        </row>
        <row r="540">
          <cell r="D540" t="str">
            <v>0326457</v>
          </cell>
          <cell r="F540">
            <v>0</v>
          </cell>
        </row>
        <row r="542">
          <cell r="D542" t="str">
            <v>0318106</v>
          </cell>
          <cell r="F542">
            <v>0</v>
          </cell>
        </row>
        <row r="543">
          <cell r="D543" t="str">
            <v>0318108</v>
          </cell>
          <cell r="F543">
            <v>0</v>
          </cell>
        </row>
        <row r="544">
          <cell r="D544" t="str">
            <v>0322050</v>
          </cell>
          <cell r="F544">
            <v>0</v>
          </cell>
        </row>
        <row r="545">
          <cell r="D545" t="str">
            <v>0322051</v>
          </cell>
          <cell r="F545">
            <v>0</v>
          </cell>
        </row>
        <row r="548">
          <cell r="D548" t="str">
            <v>0320733</v>
          </cell>
          <cell r="F548">
            <v>0</v>
          </cell>
        </row>
        <row r="550">
          <cell r="D550" t="str">
            <v>0326457</v>
          </cell>
          <cell r="F550">
            <v>0</v>
          </cell>
        </row>
        <row r="552">
          <cell r="D552" t="str">
            <v>0318106</v>
          </cell>
          <cell r="F552">
            <v>0</v>
          </cell>
        </row>
        <row r="553">
          <cell r="D553" t="str">
            <v>0318108</v>
          </cell>
          <cell r="F553">
            <v>0</v>
          </cell>
        </row>
        <row r="556">
          <cell r="D556" t="str">
            <v>0320733</v>
          </cell>
          <cell r="F556">
            <v>0</v>
          </cell>
        </row>
        <row r="558">
          <cell r="D558" t="str">
            <v>0324996</v>
          </cell>
          <cell r="F558">
            <v>0</v>
          </cell>
        </row>
        <row r="560">
          <cell r="D560" t="str">
            <v>0324936</v>
          </cell>
          <cell r="F560">
            <v>0</v>
          </cell>
        </row>
        <row r="561">
          <cell r="D561" t="str">
            <v>0324934</v>
          </cell>
          <cell r="F561">
            <v>0</v>
          </cell>
        </row>
        <row r="562">
          <cell r="D562" t="str">
            <v>0324935</v>
          </cell>
          <cell r="F562">
            <v>0</v>
          </cell>
        </row>
        <row r="563">
          <cell r="D563" t="str">
            <v>0324937</v>
          </cell>
          <cell r="F563">
            <v>0</v>
          </cell>
        </row>
        <row r="564">
          <cell r="D564" t="str">
            <v>0324938</v>
          </cell>
          <cell r="F564">
            <v>0</v>
          </cell>
        </row>
        <row r="565">
          <cell r="D565" t="str">
            <v>0324933</v>
          </cell>
          <cell r="F565">
            <v>0</v>
          </cell>
        </row>
        <row r="566">
          <cell r="D566" t="str">
            <v>0327015</v>
          </cell>
          <cell r="F566">
            <v>0</v>
          </cell>
        </row>
        <row r="568">
          <cell r="D568" t="str">
            <v>0320158</v>
          </cell>
          <cell r="F568">
            <v>0</v>
          </cell>
        </row>
        <row r="569">
          <cell r="D569" t="str">
            <v>0327487</v>
          </cell>
          <cell r="F569">
            <v>0</v>
          </cell>
        </row>
        <row r="574">
          <cell r="D574" t="str">
            <v>0325680</v>
          </cell>
        </row>
        <row r="575">
          <cell r="D575" t="str">
            <v>0325684</v>
          </cell>
        </row>
        <row r="576">
          <cell r="D576" t="str">
            <v>0325685</v>
          </cell>
        </row>
        <row r="577">
          <cell r="D577" t="str">
            <v>0323947</v>
          </cell>
        </row>
        <row r="579">
          <cell r="D579" t="str">
            <v>0327414</v>
          </cell>
        </row>
        <row r="580">
          <cell r="D580" t="str">
            <v>0327415</v>
          </cell>
        </row>
        <row r="581">
          <cell r="D581" t="str">
            <v>0327417</v>
          </cell>
        </row>
        <row r="582">
          <cell r="D582" t="str">
            <v>0327418</v>
          </cell>
        </row>
        <row r="583">
          <cell r="D583" t="str">
            <v>0325682</v>
          </cell>
        </row>
        <row r="584">
          <cell r="D584" t="str">
            <v>0325683</v>
          </cell>
        </row>
        <row r="586">
          <cell r="D586" t="str">
            <v>0322631</v>
          </cell>
        </row>
        <row r="587">
          <cell r="D587" t="str">
            <v>0322632</v>
          </cell>
        </row>
        <row r="588">
          <cell r="D588" t="str">
            <v>0323747</v>
          </cell>
        </row>
        <row r="589">
          <cell r="D589" t="str">
            <v>0322633</v>
          </cell>
        </row>
        <row r="590">
          <cell r="D590" t="str">
            <v>0322640</v>
          </cell>
        </row>
        <row r="591">
          <cell r="D591" t="str">
            <v>0323116</v>
          </cell>
        </row>
        <row r="592">
          <cell r="D592" t="str">
            <v>0322639</v>
          </cell>
        </row>
        <row r="593">
          <cell r="D593" t="str">
            <v>0322638</v>
          </cell>
        </row>
        <row r="594">
          <cell r="D594" t="str">
            <v>0318271</v>
          </cell>
          <cell r="F594">
            <v>0</v>
          </cell>
        </row>
        <row r="599">
          <cell r="D599" t="str">
            <v>0327414</v>
          </cell>
        </row>
        <row r="600">
          <cell r="D600" t="str">
            <v>0327416</v>
          </cell>
        </row>
        <row r="601">
          <cell r="D601" t="str">
            <v>0327419</v>
          </cell>
        </row>
        <row r="602">
          <cell r="D602" t="str">
            <v>0327420</v>
          </cell>
        </row>
        <row r="603">
          <cell r="D603" t="str">
            <v>0325682</v>
          </cell>
        </row>
        <row r="604">
          <cell r="D604" t="str">
            <v>0325683</v>
          </cell>
        </row>
        <row r="606">
          <cell r="D606" t="str">
            <v>0323123</v>
          </cell>
        </row>
        <row r="607">
          <cell r="D607" t="str">
            <v>0323125</v>
          </cell>
        </row>
        <row r="608">
          <cell r="D608" t="str">
            <v>0326467</v>
          </cell>
        </row>
        <row r="609">
          <cell r="D609" t="str">
            <v>0326468</v>
          </cell>
        </row>
        <row r="610">
          <cell r="D610" t="str">
            <v>0323120</v>
          </cell>
        </row>
        <row r="611">
          <cell r="D611" t="str">
            <v>0325681</v>
          </cell>
        </row>
        <row r="613">
          <cell r="D613" t="str">
            <v>0322807</v>
          </cell>
        </row>
        <row r="614">
          <cell r="D614" t="str">
            <v>0322680</v>
          </cell>
        </row>
        <row r="615">
          <cell r="D615" t="str">
            <v>0327486</v>
          </cell>
        </row>
        <row r="616">
          <cell r="D616" t="str">
            <v>0327487</v>
          </cell>
        </row>
      </sheetData>
      <sheetData sheetId="3">
        <row r="7">
          <cell r="D7" t="str">
            <v>0320754</v>
          </cell>
          <cell r="F7">
            <v>0</v>
          </cell>
        </row>
        <row r="8">
          <cell r="D8" t="str">
            <v>0320774</v>
          </cell>
          <cell r="F8">
            <v>0</v>
          </cell>
        </row>
        <row r="9">
          <cell r="D9" t="str">
            <v>0320724</v>
          </cell>
          <cell r="F9">
            <v>0</v>
          </cell>
        </row>
        <row r="10">
          <cell r="D10" t="str">
            <v>0323183</v>
          </cell>
        </row>
        <row r="11">
          <cell r="D11" t="str">
            <v>0322652</v>
          </cell>
          <cell r="F11">
            <v>0</v>
          </cell>
        </row>
        <row r="14">
          <cell r="D14" t="str">
            <v>0320754</v>
          </cell>
          <cell r="F14">
            <v>0</v>
          </cell>
        </row>
        <row r="15">
          <cell r="D15" t="str">
            <v>0320774</v>
          </cell>
          <cell r="F15">
            <v>0</v>
          </cell>
        </row>
        <row r="16">
          <cell r="D16" t="str">
            <v>0320723</v>
          </cell>
          <cell r="F16">
            <v>0</v>
          </cell>
        </row>
        <row r="18">
          <cell r="D18" t="str">
            <v>0322652</v>
          </cell>
          <cell r="F18">
            <v>0</v>
          </cell>
        </row>
        <row r="19">
          <cell r="D19" t="str">
            <v>0318108</v>
          </cell>
        </row>
        <row r="22">
          <cell r="D22" t="str">
            <v>0323108</v>
          </cell>
        </row>
        <row r="23">
          <cell r="D23" t="str">
            <v>0320773</v>
          </cell>
          <cell r="F23">
            <v>0</v>
          </cell>
        </row>
        <row r="24">
          <cell r="D24" t="str">
            <v>0320775</v>
          </cell>
          <cell r="F24">
            <v>0</v>
          </cell>
        </row>
        <row r="25">
          <cell r="D25" t="str">
            <v>0320774</v>
          </cell>
          <cell r="F25">
            <v>0</v>
          </cell>
        </row>
        <row r="26">
          <cell r="D26" t="str">
            <v>0318108</v>
          </cell>
        </row>
        <row r="27">
          <cell r="D27" t="str">
            <v>0320301</v>
          </cell>
          <cell r="F27">
            <v>0</v>
          </cell>
        </row>
        <row r="28">
          <cell r="D28" t="str">
            <v>0320302</v>
          </cell>
          <cell r="F28">
            <v>0</v>
          </cell>
        </row>
        <row r="29">
          <cell r="D29" t="str">
            <v>0322807</v>
          </cell>
          <cell r="F29">
            <v>0</v>
          </cell>
        </row>
        <row r="31">
          <cell r="D31" t="str">
            <v>0323112</v>
          </cell>
        </row>
        <row r="32">
          <cell r="D32" t="str">
            <v>0320773</v>
          </cell>
          <cell r="F32">
            <v>0</v>
          </cell>
        </row>
        <row r="33">
          <cell r="D33" t="str">
            <v>0320775</v>
          </cell>
          <cell r="F33">
            <v>0</v>
          </cell>
        </row>
        <row r="34">
          <cell r="D34" t="str">
            <v>0320774</v>
          </cell>
          <cell r="F34">
            <v>0</v>
          </cell>
        </row>
        <row r="35">
          <cell r="D35" t="str">
            <v>0322813</v>
          </cell>
          <cell r="F35">
            <v>0</v>
          </cell>
        </row>
        <row r="36">
          <cell r="D36" t="str">
            <v>0322814</v>
          </cell>
          <cell r="F36">
            <v>0</v>
          </cell>
        </row>
        <row r="38">
          <cell r="D38" t="str">
            <v>0320301</v>
          </cell>
          <cell r="F38">
            <v>0</v>
          </cell>
        </row>
        <row r="39">
          <cell r="D39" t="str">
            <v>0320302</v>
          </cell>
          <cell r="F39">
            <v>0</v>
          </cell>
        </row>
        <row r="40">
          <cell r="D40" t="str">
            <v>0320777</v>
          </cell>
        </row>
        <row r="43">
          <cell r="D43" t="str">
            <v>0326136</v>
          </cell>
        </row>
        <row r="44">
          <cell r="D44" t="str">
            <v>0320773</v>
          </cell>
          <cell r="F44">
            <v>0</v>
          </cell>
        </row>
        <row r="45">
          <cell r="D45" t="str">
            <v>0320775</v>
          </cell>
          <cell r="F45">
            <v>0</v>
          </cell>
        </row>
        <row r="46">
          <cell r="D46" t="str">
            <v>0320774</v>
          </cell>
          <cell r="F46">
            <v>0</v>
          </cell>
        </row>
        <row r="48">
          <cell r="D48" t="str">
            <v>0320301</v>
          </cell>
          <cell r="F48">
            <v>0</v>
          </cell>
        </row>
        <row r="49">
          <cell r="D49" t="str">
            <v>0320302</v>
          </cell>
          <cell r="F49">
            <v>0</v>
          </cell>
        </row>
        <row r="50">
          <cell r="D50" t="str">
            <v>0322807</v>
          </cell>
          <cell r="F50">
            <v>0</v>
          </cell>
        </row>
        <row r="53">
          <cell r="D53" t="str">
            <v>0320773</v>
          </cell>
          <cell r="F53">
            <v>0</v>
          </cell>
        </row>
        <row r="54">
          <cell r="D54" t="str">
            <v>0320775</v>
          </cell>
          <cell r="F54">
            <v>0</v>
          </cell>
        </row>
        <row r="55">
          <cell r="D55" t="str">
            <v>0320774</v>
          </cell>
          <cell r="F55">
            <v>0</v>
          </cell>
        </row>
        <row r="56">
          <cell r="D56" t="str">
            <v>0322813</v>
          </cell>
          <cell r="F56">
            <v>0</v>
          </cell>
        </row>
        <row r="57">
          <cell r="D57" t="str">
            <v>0322814</v>
          </cell>
          <cell r="F57">
            <v>0</v>
          </cell>
        </row>
        <row r="59">
          <cell r="D59" t="str">
            <v>0320301</v>
          </cell>
          <cell r="F59">
            <v>0</v>
          </cell>
        </row>
        <row r="60">
          <cell r="D60" t="str">
            <v>0320302</v>
          </cell>
          <cell r="F60">
            <v>0</v>
          </cell>
        </row>
        <row r="61">
          <cell r="D61" t="str">
            <v>0325106</v>
          </cell>
          <cell r="F61">
            <v>0</v>
          </cell>
        </row>
        <row r="62">
          <cell r="D62" t="str">
            <v>0325108</v>
          </cell>
          <cell r="F62">
            <v>0</v>
          </cell>
        </row>
        <row r="63">
          <cell r="D63" t="str">
            <v>0325109</v>
          </cell>
          <cell r="F63">
            <v>0</v>
          </cell>
        </row>
        <row r="64">
          <cell r="D64" t="str">
            <v>0325110</v>
          </cell>
          <cell r="F64">
            <v>0</v>
          </cell>
        </row>
        <row r="65">
          <cell r="D65" t="str">
            <v>0324178</v>
          </cell>
          <cell r="F65">
            <v>0</v>
          </cell>
        </row>
        <row r="66">
          <cell r="D66" t="str">
            <v>0320773</v>
          </cell>
          <cell r="F66">
            <v>0</v>
          </cell>
        </row>
        <row r="67">
          <cell r="D67" t="str">
            <v>0320775</v>
          </cell>
          <cell r="F67">
            <v>0</v>
          </cell>
        </row>
        <row r="69">
          <cell r="D69" t="str">
            <v>0323560</v>
          </cell>
          <cell r="F69">
            <v>0</v>
          </cell>
        </row>
        <row r="70">
          <cell r="D70" t="str">
            <v>0325107</v>
          </cell>
          <cell r="F70">
            <v>0</v>
          </cell>
        </row>
        <row r="71">
          <cell r="D71" t="str">
            <v>0325106</v>
          </cell>
          <cell r="F71">
            <v>0</v>
          </cell>
        </row>
        <row r="72">
          <cell r="D72" t="str">
            <v>0324178</v>
          </cell>
          <cell r="F72">
            <v>0</v>
          </cell>
        </row>
        <row r="73">
          <cell r="D73" t="str">
            <v>0320773</v>
          </cell>
          <cell r="F73">
            <v>0</v>
          </cell>
        </row>
        <row r="74">
          <cell r="D74" t="str">
            <v>0320775</v>
          </cell>
          <cell r="F74">
            <v>0</v>
          </cell>
        </row>
        <row r="76">
          <cell r="D76" t="str">
            <v>0326462</v>
          </cell>
          <cell r="F76">
            <v>0</v>
          </cell>
        </row>
        <row r="79">
          <cell r="D79" t="str">
            <v>0324178</v>
          </cell>
          <cell r="F79">
            <v>0</v>
          </cell>
        </row>
        <row r="80">
          <cell r="D80" t="str">
            <v>0320773</v>
          </cell>
          <cell r="F80">
            <v>0</v>
          </cell>
        </row>
        <row r="81">
          <cell r="D81" t="str">
            <v>0320775</v>
          </cell>
          <cell r="F81">
            <v>0</v>
          </cell>
        </row>
        <row r="82">
          <cell r="D82" t="str">
            <v>0325108</v>
          </cell>
          <cell r="F82">
            <v>0</v>
          </cell>
        </row>
        <row r="83">
          <cell r="D83" t="str">
            <v>0323561</v>
          </cell>
          <cell r="F83">
            <v>0</v>
          </cell>
        </row>
        <row r="84">
          <cell r="D84" t="str">
            <v>0325109</v>
          </cell>
          <cell r="F84">
            <v>0</v>
          </cell>
        </row>
        <row r="85">
          <cell r="D85" t="str">
            <v>0325106</v>
          </cell>
        </row>
        <row r="86">
          <cell r="D86" t="str">
            <v>0324178</v>
          </cell>
          <cell r="F86">
            <v>0</v>
          </cell>
        </row>
        <row r="87">
          <cell r="D87" t="str">
            <v>0320773</v>
          </cell>
          <cell r="F87">
            <v>0</v>
          </cell>
        </row>
        <row r="88">
          <cell r="D88" t="str">
            <v>0320775</v>
          </cell>
          <cell r="F88">
            <v>0</v>
          </cell>
        </row>
        <row r="89">
          <cell r="D89" t="str">
            <v>0325678</v>
          </cell>
        </row>
        <row r="90">
          <cell r="D90" t="str">
            <v>0323559</v>
          </cell>
          <cell r="F90">
            <v>0</v>
          </cell>
        </row>
        <row r="91">
          <cell r="D91" t="str">
            <v>0324986</v>
          </cell>
        </row>
        <row r="92">
          <cell r="D92" t="str">
            <v>0324988</v>
          </cell>
        </row>
        <row r="93">
          <cell r="D93" t="str">
            <v>0325679</v>
          </cell>
        </row>
        <row r="95">
          <cell r="D95" t="str">
            <v>0322183</v>
          </cell>
          <cell r="F95">
            <v>0</v>
          </cell>
        </row>
        <row r="96">
          <cell r="D96" t="str">
            <v>0323764</v>
          </cell>
          <cell r="F96">
            <v>0</v>
          </cell>
        </row>
        <row r="97">
          <cell r="D97" t="str">
            <v>0320736</v>
          </cell>
        </row>
        <row r="98">
          <cell r="D98" t="str">
            <v>0322817</v>
          </cell>
          <cell r="F98">
            <v>0</v>
          </cell>
        </row>
        <row r="99">
          <cell r="D99" t="str">
            <v>0321941</v>
          </cell>
          <cell r="F99">
            <v>0</v>
          </cell>
        </row>
        <row r="100">
          <cell r="D100" t="str">
            <v>0320737</v>
          </cell>
        </row>
        <row r="101">
          <cell r="D101" t="str">
            <v>0320738</v>
          </cell>
        </row>
        <row r="102">
          <cell r="D102" t="str">
            <v>0324178</v>
          </cell>
          <cell r="F102">
            <v>0</v>
          </cell>
        </row>
        <row r="103">
          <cell r="D103" t="str">
            <v>0320773</v>
          </cell>
          <cell r="F103">
            <v>0</v>
          </cell>
        </row>
        <row r="104">
          <cell r="D104" t="str">
            <v>0320775</v>
          </cell>
          <cell r="F104">
            <v>0</v>
          </cell>
        </row>
        <row r="106">
          <cell r="D106" t="str">
            <v>0322817</v>
          </cell>
          <cell r="F106">
            <v>0</v>
          </cell>
        </row>
        <row r="107">
          <cell r="D107" t="str">
            <v>0321941</v>
          </cell>
          <cell r="F107">
            <v>0</v>
          </cell>
        </row>
        <row r="108">
          <cell r="D108" t="str">
            <v>0324177</v>
          </cell>
        </row>
        <row r="109">
          <cell r="D109" t="str">
            <v>0325675</v>
          </cell>
        </row>
        <row r="110">
          <cell r="D110" t="str">
            <v>0322183</v>
          </cell>
          <cell r="F110">
            <v>0</v>
          </cell>
        </row>
        <row r="111">
          <cell r="D111" t="str">
            <v>0322157</v>
          </cell>
          <cell r="F111">
            <v>0</v>
          </cell>
        </row>
        <row r="113">
          <cell r="D113" t="str">
            <v>0320723</v>
          </cell>
          <cell r="F113">
            <v>0</v>
          </cell>
        </row>
        <row r="114">
          <cell r="D114" t="str">
            <v>0320784</v>
          </cell>
        </row>
        <row r="115">
          <cell r="D115" t="str">
            <v>0321941</v>
          </cell>
          <cell r="F115">
            <v>0</v>
          </cell>
        </row>
        <row r="118">
          <cell r="D118" t="str">
            <v>0322058</v>
          </cell>
        </row>
        <row r="119">
          <cell r="D119" t="str">
            <v>0320773</v>
          </cell>
        </row>
        <row r="120">
          <cell r="D120" t="str">
            <v>0320775</v>
          </cell>
        </row>
        <row r="121">
          <cell r="D121" t="str">
            <v>0323764</v>
          </cell>
        </row>
        <row r="122">
          <cell r="D122" t="str">
            <v>0320774</v>
          </cell>
        </row>
        <row r="123">
          <cell r="D123" t="str">
            <v>0320754</v>
          </cell>
        </row>
        <row r="124">
          <cell r="D124" t="str">
            <v>0322813</v>
          </cell>
          <cell r="F124">
            <v>0</v>
          </cell>
        </row>
        <row r="125">
          <cell r="D125" t="str">
            <v>0322814</v>
          </cell>
          <cell r="F125">
            <v>0</v>
          </cell>
        </row>
        <row r="127">
          <cell r="D127" t="str">
            <v>0320724</v>
          </cell>
          <cell r="F127">
            <v>0</v>
          </cell>
        </row>
        <row r="129">
          <cell r="D129" t="str">
            <v>0322807</v>
          </cell>
          <cell r="F129">
            <v>0</v>
          </cell>
        </row>
        <row r="130">
          <cell r="D130" t="str">
            <v>0322680</v>
          </cell>
        </row>
        <row r="131">
          <cell r="D131" t="str">
            <v>0322808</v>
          </cell>
        </row>
        <row r="132">
          <cell r="D132" t="str">
            <v>0322818</v>
          </cell>
          <cell r="F132">
            <v>0</v>
          </cell>
        </row>
        <row r="133">
          <cell r="D133" t="str">
            <v>0322817</v>
          </cell>
        </row>
        <row r="134">
          <cell r="D134" t="str">
            <v>0322815</v>
          </cell>
          <cell r="F134">
            <v>0</v>
          </cell>
        </row>
      </sheetData>
      <sheetData sheetId="4">
        <row r="7">
          <cell r="D7" t="str">
            <v>0320713</v>
          </cell>
          <cell r="F7">
            <v>0</v>
          </cell>
        </row>
        <row r="8">
          <cell r="D8" t="str">
            <v>0320715</v>
          </cell>
          <cell r="F8">
            <v>0</v>
          </cell>
        </row>
        <row r="9">
          <cell r="D9" t="str">
            <v>0322883</v>
          </cell>
          <cell r="F9">
            <v>0</v>
          </cell>
        </row>
        <row r="10">
          <cell r="D10" t="str">
            <v>0318106</v>
          </cell>
          <cell r="F10">
            <v>0</v>
          </cell>
        </row>
        <row r="11">
          <cell r="D11" t="str">
            <v>0318108</v>
          </cell>
          <cell r="F11">
            <v>0</v>
          </cell>
        </row>
        <row r="14">
          <cell r="D14" t="str">
            <v>0320715</v>
          </cell>
          <cell r="F14">
            <v>0</v>
          </cell>
        </row>
        <row r="15">
          <cell r="D15" t="str">
            <v>0320712</v>
          </cell>
          <cell r="F15">
            <v>0</v>
          </cell>
        </row>
        <row r="17">
          <cell r="D17" t="str">
            <v>0318106</v>
          </cell>
          <cell r="F17">
            <v>0</v>
          </cell>
        </row>
        <row r="18">
          <cell r="D18" t="str">
            <v>0318108</v>
          </cell>
          <cell r="F18">
            <v>0</v>
          </cell>
        </row>
        <row r="20">
          <cell r="D20" t="str">
            <v>0322899</v>
          </cell>
          <cell r="F20">
            <v>0</v>
          </cell>
        </row>
        <row r="21">
          <cell r="D21" t="str">
            <v>0320715</v>
          </cell>
          <cell r="F21">
            <v>0</v>
          </cell>
        </row>
        <row r="22">
          <cell r="D22" t="str">
            <v>0320718</v>
          </cell>
          <cell r="F22">
            <v>0</v>
          </cell>
        </row>
        <row r="23">
          <cell r="D23" t="str">
            <v>0317638</v>
          </cell>
          <cell r="F23">
            <v>0</v>
          </cell>
        </row>
        <row r="24">
          <cell r="D24" t="str">
            <v>0318106</v>
          </cell>
          <cell r="F24">
            <v>0</v>
          </cell>
        </row>
        <row r="25">
          <cell r="D25" t="str">
            <v>0318108</v>
          </cell>
          <cell r="F25">
            <v>0</v>
          </cell>
        </row>
        <row r="27">
          <cell r="D27" t="str">
            <v>0322899</v>
          </cell>
          <cell r="F27">
            <v>0</v>
          </cell>
        </row>
        <row r="28">
          <cell r="D28" t="str">
            <v>0320730</v>
          </cell>
          <cell r="F28">
            <v>0</v>
          </cell>
        </row>
        <row r="29">
          <cell r="D29" t="str">
            <v>0320720</v>
          </cell>
          <cell r="F29">
            <v>0</v>
          </cell>
        </row>
        <row r="31">
          <cell r="D31" t="str">
            <v>0318106</v>
          </cell>
          <cell r="F31">
            <v>0</v>
          </cell>
        </row>
        <row r="32">
          <cell r="D32" t="str">
            <v>0315456</v>
          </cell>
          <cell r="F32">
            <v>0</v>
          </cell>
        </row>
        <row r="35">
          <cell r="D35" t="str">
            <v>0320730</v>
          </cell>
          <cell r="F35">
            <v>0</v>
          </cell>
        </row>
        <row r="36">
          <cell r="D36" t="str">
            <v>0320847</v>
          </cell>
          <cell r="F36">
            <v>0</v>
          </cell>
        </row>
        <row r="37">
          <cell r="D37" t="str">
            <v>0322899</v>
          </cell>
          <cell r="F37">
            <v>0</v>
          </cell>
        </row>
        <row r="38">
          <cell r="D38" t="str">
            <v>0318106</v>
          </cell>
          <cell r="F38">
            <v>0</v>
          </cell>
        </row>
        <row r="39">
          <cell r="D39" t="str">
            <v>0315456</v>
          </cell>
          <cell r="F39">
            <v>0</v>
          </cell>
        </row>
        <row r="41">
          <cell r="D41" t="str">
            <v>0317638</v>
          </cell>
          <cell r="F41">
            <v>0</v>
          </cell>
        </row>
        <row r="42">
          <cell r="D42" t="str">
            <v>0327088</v>
          </cell>
          <cell r="F42">
            <v>0</v>
          </cell>
        </row>
        <row r="43">
          <cell r="D43" t="str">
            <v>0326910</v>
          </cell>
          <cell r="F43">
            <v>0</v>
          </cell>
        </row>
        <row r="45">
          <cell r="D45" t="str">
            <v>0327092</v>
          </cell>
          <cell r="F45">
            <v>0</v>
          </cell>
        </row>
        <row r="46">
          <cell r="D46" t="str">
            <v>0321807</v>
          </cell>
          <cell r="F46">
            <v>0</v>
          </cell>
        </row>
        <row r="47">
          <cell r="D47" t="str">
            <v>0320158</v>
          </cell>
          <cell r="F47">
            <v>0</v>
          </cell>
        </row>
        <row r="49">
          <cell r="D49" t="str">
            <v>0320158</v>
          </cell>
          <cell r="F49">
            <v>0</v>
          </cell>
        </row>
        <row r="50">
          <cell r="D50" t="str">
            <v>0315012</v>
          </cell>
          <cell r="F50">
            <v>0</v>
          </cell>
        </row>
        <row r="51">
          <cell r="D51" t="str">
            <v>0323095</v>
          </cell>
          <cell r="F51">
            <v>0</v>
          </cell>
        </row>
        <row r="53">
          <cell r="D53" t="str">
            <v>0322899</v>
          </cell>
          <cell r="F53">
            <v>0</v>
          </cell>
        </row>
        <row r="54">
          <cell r="D54" t="str">
            <v>0320715</v>
          </cell>
          <cell r="F54">
            <v>0</v>
          </cell>
        </row>
        <row r="55">
          <cell r="D55" t="str">
            <v>0317638</v>
          </cell>
          <cell r="F55">
            <v>0</v>
          </cell>
        </row>
        <row r="56">
          <cell r="D56" t="str">
            <v>0318106</v>
          </cell>
          <cell r="F56">
            <v>0</v>
          </cell>
        </row>
        <row r="57">
          <cell r="D57" t="str">
            <v>0318108</v>
          </cell>
          <cell r="F57">
            <v>0</v>
          </cell>
        </row>
        <row r="58">
          <cell r="D58" t="str">
            <v>0322899</v>
          </cell>
          <cell r="F58">
            <v>0</v>
          </cell>
        </row>
        <row r="59">
          <cell r="D59" t="str">
            <v>0321807</v>
          </cell>
          <cell r="F59">
            <v>0</v>
          </cell>
        </row>
        <row r="60">
          <cell r="D60" t="str">
            <v>0322692</v>
          </cell>
          <cell r="F60">
            <v>0</v>
          </cell>
        </row>
        <row r="62">
          <cell r="D62" t="str">
            <v>0323693</v>
          </cell>
          <cell r="F62">
            <v>0</v>
          </cell>
        </row>
        <row r="63">
          <cell r="D63" t="str">
            <v>0320158</v>
          </cell>
          <cell r="F63">
            <v>0</v>
          </cell>
        </row>
        <row r="66">
          <cell r="D66" t="str">
            <v>0322899</v>
          </cell>
          <cell r="F66">
            <v>0</v>
          </cell>
        </row>
        <row r="67">
          <cell r="D67" t="str">
            <v>0323128</v>
          </cell>
          <cell r="F67">
            <v>0</v>
          </cell>
        </row>
        <row r="68">
          <cell r="D68" t="str">
            <v>0321808</v>
          </cell>
          <cell r="F68">
            <v>0</v>
          </cell>
        </row>
        <row r="69">
          <cell r="D69" t="str">
            <v>0322585</v>
          </cell>
          <cell r="F69">
            <v>0</v>
          </cell>
        </row>
        <row r="70">
          <cell r="D70" t="str">
            <v>0320158</v>
          </cell>
          <cell r="F70">
            <v>0</v>
          </cell>
        </row>
        <row r="71">
          <cell r="D71" t="str">
            <v>0320998</v>
          </cell>
          <cell r="F71">
            <v>0</v>
          </cell>
        </row>
        <row r="72">
          <cell r="D72" t="str">
            <v>0324205</v>
          </cell>
          <cell r="F72">
            <v>0</v>
          </cell>
        </row>
        <row r="74">
          <cell r="D74" t="str">
            <v>0322585</v>
          </cell>
          <cell r="F74">
            <v>0</v>
          </cell>
        </row>
        <row r="76">
          <cell r="D76" t="str">
            <v>0317638</v>
          </cell>
          <cell r="F76">
            <v>0</v>
          </cell>
        </row>
        <row r="77">
          <cell r="D77" t="str">
            <v>0323128</v>
          </cell>
          <cell r="F77">
            <v>0</v>
          </cell>
        </row>
        <row r="79">
          <cell r="D79" t="str">
            <v>0320158</v>
          </cell>
          <cell r="F79">
            <v>0</v>
          </cell>
        </row>
        <row r="81">
          <cell r="D81" t="str">
            <v>0322882</v>
          </cell>
          <cell r="F81">
            <v>0</v>
          </cell>
        </row>
        <row r="82">
          <cell r="D82" t="str">
            <v>0324205</v>
          </cell>
          <cell r="F82">
            <v>0</v>
          </cell>
        </row>
        <row r="84">
          <cell r="D84" t="str">
            <v>0320158</v>
          </cell>
          <cell r="F84">
            <v>0</v>
          </cell>
        </row>
        <row r="87">
          <cell r="D87" t="str">
            <v>0322899</v>
          </cell>
          <cell r="F87">
            <v>0</v>
          </cell>
        </row>
        <row r="88">
          <cell r="D88" t="str">
            <v>0322927</v>
          </cell>
          <cell r="F88">
            <v>0</v>
          </cell>
        </row>
        <row r="89">
          <cell r="D89" t="str">
            <v>0324178</v>
          </cell>
          <cell r="F89">
            <v>0</v>
          </cell>
        </row>
        <row r="91">
          <cell r="D91" t="str">
            <v>0320715</v>
          </cell>
          <cell r="F91">
            <v>0</v>
          </cell>
        </row>
        <row r="92">
          <cell r="D92" t="str">
            <v>0320713</v>
          </cell>
          <cell r="F92">
            <v>0</v>
          </cell>
        </row>
        <row r="93">
          <cell r="D93" t="str">
            <v>0327087</v>
          </cell>
          <cell r="F93">
            <v>0</v>
          </cell>
        </row>
        <row r="94">
          <cell r="D94" t="str">
            <v>0322882</v>
          </cell>
          <cell r="F94">
            <v>0</v>
          </cell>
        </row>
        <row r="95">
          <cell r="D95" t="str">
            <v>0321154</v>
          </cell>
          <cell r="F95">
            <v>0</v>
          </cell>
        </row>
        <row r="96">
          <cell r="D96" t="str">
            <v>0318106</v>
          </cell>
          <cell r="F96">
            <v>0</v>
          </cell>
        </row>
        <row r="97">
          <cell r="D97" t="str">
            <v>0318108</v>
          </cell>
          <cell r="F97">
            <v>0</v>
          </cell>
        </row>
        <row r="98">
          <cell r="D98" t="str">
            <v>0322050</v>
          </cell>
          <cell r="F98">
            <v>0</v>
          </cell>
        </row>
        <row r="101">
          <cell r="D101" t="str">
            <v>0324175</v>
          </cell>
          <cell r="F101">
            <v>0</v>
          </cell>
        </row>
        <row r="103">
          <cell r="D103" t="str">
            <v>0320715</v>
          </cell>
          <cell r="F103">
            <v>0</v>
          </cell>
        </row>
        <row r="104">
          <cell r="D104" t="str">
            <v>0327088</v>
          </cell>
          <cell r="F104">
            <v>0</v>
          </cell>
        </row>
        <row r="105">
          <cell r="D105" t="str">
            <v>0326910</v>
          </cell>
          <cell r="F105">
            <v>0</v>
          </cell>
        </row>
        <row r="106">
          <cell r="D106" t="str">
            <v>0320712</v>
          </cell>
          <cell r="F106">
            <v>0</v>
          </cell>
        </row>
        <row r="107">
          <cell r="D107" t="str">
            <v>0317638</v>
          </cell>
          <cell r="F107">
            <v>0</v>
          </cell>
        </row>
        <row r="108">
          <cell r="D108" t="str">
            <v>0321154</v>
          </cell>
          <cell r="F108">
            <v>0</v>
          </cell>
        </row>
        <row r="109">
          <cell r="D109" t="str">
            <v>0318106</v>
          </cell>
          <cell r="F109">
            <v>0</v>
          </cell>
        </row>
        <row r="110">
          <cell r="D110" t="str">
            <v>0318108</v>
          </cell>
          <cell r="F110">
            <v>0</v>
          </cell>
        </row>
        <row r="111">
          <cell r="D111" t="str">
            <v>0322050</v>
          </cell>
          <cell r="F111">
            <v>0</v>
          </cell>
        </row>
        <row r="112">
          <cell r="D112" t="str">
            <v>0322919</v>
          </cell>
          <cell r="F112">
            <v>0</v>
          </cell>
        </row>
        <row r="114">
          <cell r="D114" t="str">
            <v>0324175</v>
          </cell>
          <cell r="F114">
            <v>0</v>
          </cell>
        </row>
        <row r="116">
          <cell r="D116" t="str">
            <v>0320727</v>
          </cell>
          <cell r="F116">
            <v>0</v>
          </cell>
        </row>
        <row r="117">
          <cell r="D117" t="str">
            <v>0320730</v>
          </cell>
          <cell r="F117">
            <v>0</v>
          </cell>
        </row>
        <row r="118">
          <cell r="D118" t="str">
            <v>0320720</v>
          </cell>
          <cell r="F118">
            <v>0</v>
          </cell>
        </row>
        <row r="119">
          <cell r="D119" t="str">
            <v>0322899</v>
          </cell>
          <cell r="F119">
            <v>0</v>
          </cell>
        </row>
        <row r="120">
          <cell r="D120" t="str">
            <v>0318106</v>
          </cell>
          <cell r="F120">
            <v>0</v>
          </cell>
        </row>
        <row r="121">
          <cell r="D121" t="str">
            <v>0315456</v>
          </cell>
          <cell r="F121">
            <v>0</v>
          </cell>
        </row>
        <row r="122">
          <cell r="D122" t="str">
            <v>0322050</v>
          </cell>
          <cell r="F122">
            <v>0</v>
          </cell>
        </row>
        <row r="125">
          <cell r="D125" t="str">
            <v>0324178</v>
          </cell>
          <cell r="F125">
            <v>0</v>
          </cell>
        </row>
        <row r="127">
          <cell r="D127" t="str">
            <v>0320730</v>
          </cell>
          <cell r="F127">
            <v>0</v>
          </cell>
        </row>
        <row r="128">
          <cell r="D128" t="str">
            <v>0320720</v>
          </cell>
          <cell r="F128">
            <v>0</v>
          </cell>
        </row>
        <row r="130">
          <cell r="D130" t="str">
            <v>0318106</v>
          </cell>
          <cell r="F130">
            <v>0</v>
          </cell>
        </row>
        <row r="131">
          <cell r="D131" t="str">
            <v>0315456</v>
          </cell>
          <cell r="F131">
            <v>0</v>
          </cell>
        </row>
        <row r="132">
          <cell r="D132" t="str">
            <v>0322050</v>
          </cell>
          <cell r="F132">
            <v>0</v>
          </cell>
        </row>
        <row r="135">
          <cell r="D135" t="str">
            <v>0324178</v>
          </cell>
          <cell r="F135">
            <v>0</v>
          </cell>
        </row>
        <row r="136">
          <cell r="D136" t="str">
            <v>0322917</v>
          </cell>
          <cell r="F136">
            <v>0</v>
          </cell>
        </row>
        <row r="137">
          <cell r="D137" t="str">
            <v>0315012</v>
          </cell>
          <cell r="F137">
            <v>0</v>
          </cell>
        </row>
        <row r="138">
          <cell r="D138" t="str">
            <v>0323095</v>
          </cell>
          <cell r="F138">
            <v>0</v>
          </cell>
        </row>
        <row r="139">
          <cell r="D139" t="str">
            <v>0317638</v>
          </cell>
          <cell r="F139">
            <v>0</v>
          </cell>
        </row>
        <row r="140">
          <cell r="D140" t="str">
            <v>0322050</v>
          </cell>
          <cell r="F140">
            <v>0</v>
          </cell>
        </row>
        <row r="142">
          <cell r="D142" t="str">
            <v>0322927</v>
          </cell>
          <cell r="F142">
            <v>0</v>
          </cell>
        </row>
        <row r="143">
          <cell r="D143" t="str">
            <v>0324175</v>
          </cell>
          <cell r="F143">
            <v>0</v>
          </cell>
        </row>
        <row r="144">
          <cell r="D144" t="str">
            <v>0322906</v>
          </cell>
          <cell r="F144">
            <v>0</v>
          </cell>
        </row>
        <row r="145">
          <cell r="D145" t="str">
            <v>0327088</v>
          </cell>
          <cell r="F145">
            <v>0</v>
          </cell>
        </row>
        <row r="146">
          <cell r="D146" t="str">
            <v>0326910</v>
          </cell>
          <cell r="F146">
            <v>0</v>
          </cell>
        </row>
        <row r="147">
          <cell r="D147" t="str">
            <v>0327087</v>
          </cell>
          <cell r="F147">
            <v>0</v>
          </cell>
        </row>
        <row r="149">
          <cell r="D149" t="str">
            <v>0327092</v>
          </cell>
          <cell r="F149">
            <v>0</v>
          </cell>
        </row>
        <row r="150">
          <cell r="D150" t="str">
            <v>0322050</v>
          </cell>
          <cell r="F150">
            <v>0</v>
          </cell>
        </row>
        <row r="151">
          <cell r="D151" t="str">
            <v>0322917</v>
          </cell>
          <cell r="F151">
            <v>0</v>
          </cell>
        </row>
        <row r="152">
          <cell r="D152" t="str">
            <v>0322905</v>
          </cell>
          <cell r="F152">
            <v>0</v>
          </cell>
        </row>
        <row r="153">
          <cell r="D153" t="str">
            <v>0324178</v>
          </cell>
          <cell r="F153">
            <v>0</v>
          </cell>
        </row>
        <row r="154">
          <cell r="D154" t="str">
            <v>0320933</v>
          </cell>
          <cell r="F154">
            <v>0</v>
          </cell>
        </row>
        <row r="155">
          <cell r="D155" t="str">
            <v>0327088</v>
          </cell>
          <cell r="F155">
            <v>0</v>
          </cell>
        </row>
        <row r="156">
          <cell r="D156" t="str">
            <v>0326910</v>
          </cell>
          <cell r="F156">
            <v>0</v>
          </cell>
        </row>
        <row r="158">
          <cell r="D158" t="str">
            <v>0327092</v>
          </cell>
          <cell r="F158">
            <v>0</v>
          </cell>
        </row>
        <row r="159">
          <cell r="D159" t="str">
            <v>0322050</v>
          </cell>
          <cell r="F159">
            <v>0</v>
          </cell>
        </row>
        <row r="160">
          <cell r="D160" t="str">
            <v>0322899</v>
          </cell>
          <cell r="F160">
            <v>0</v>
          </cell>
        </row>
        <row r="162">
          <cell r="D162" t="str">
            <v>0322183</v>
          </cell>
          <cell r="F162">
            <v>0</v>
          </cell>
        </row>
        <row r="163">
          <cell r="D163" t="str">
            <v>0320158</v>
          </cell>
          <cell r="F163">
            <v>0</v>
          </cell>
        </row>
        <row r="164">
          <cell r="D164" t="str">
            <v>0320727</v>
          </cell>
          <cell r="F164">
            <v>0</v>
          </cell>
        </row>
        <row r="165">
          <cell r="D165" t="str">
            <v>0323098</v>
          </cell>
          <cell r="F165">
            <v>0</v>
          </cell>
        </row>
        <row r="166">
          <cell r="D166" t="str">
            <v>0322907</v>
          </cell>
          <cell r="F166">
            <v>0</v>
          </cell>
        </row>
        <row r="167">
          <cell r="D167" t="str">
            <v>0322050</v>
          </cell>
          <cell r="F167">
            <v>0</v>
          </cell>
        </row>
        <row r="169">
          <cell r="D169" t="str">
            <v>0317638</v>
          </cell>
          <cell r="F169">
            <v>0</v>
          </cell>
        </row>
        <row r="170">
          <cell r="D170" t="str">
            <v>0320158</v>
          </cell>
          <cell r="F170">
            <v>0</v>
          </cell>
        </row>
        <row r="171">
          <cell r="D171" t="str">
            <v>0324178</v>
          </cell>
          <cell r="F171">
            <v>0</v>
          </cell>
        </row>
        <row r="172">
          <cell r="D172" t="str">
            <v>0322690</v>
          </cell>
          <cell r="F172">
            <v>0</v>
          </cell>
        </row>
        <row r="175">
          <cell r="D175" t="str">
            <v>0324178</v>
          </cell>
          <cell r="F175">
            <v>0</v>
          </cell>
        </row>
        <row r="176">
          <cell r="D176" t="str">
            <v>0322691</v>
          </cell>
          <cell r="F176">
            <v>0</v>
          </cell>
        </row>
        <row r="177">
          <cell r="D177" t="str">
            <v>0317638</v>
          </cell>
          <cell r="F177">
            <v>0</v>
          </cell>
        </row>
        <row r="178">
          <cell r="D178" t="str">
            <v>0320158</v>
          </cell>
          <cell r="F178">
            <v>0</v>
          </cell>
        </row>
        <row r="179">
          <cell r="D179" t="str">
            <v>0324178</v>
          </cell>
          <cell r="F179">
            <v>0</v>
          </cell>
        </row>
        <row r="181">
          <cell r="D181" t="str">
            <v>0320718</v>
          </cell>
          <cell r="F181">
            <v>0</v>
          </cell>
        </row>
        <row r="182">
          <cell r="D182" t="str">
            <v>0322927</v>
          </cell>
          <cell r="F182">
            <v>0</v>
          </cell>
        </row>
        <row r="183">
          <cell r="D183" t="str">
            <v>0318106</v>
          </cell>
          <cell r="F183">
            <v>0</v>
          </cell>
        </row>
        <row r="184">
          <cell r="D184" t="str">
            <v>0318108</v>
          </cell>
          <cell r="F184">
            <v>0</v>
          </cell>
        </row>
        <row r="185">
          <cell r="D185" t="str">
            <v>0322050</v>
          </cell>
          <cell r="F185">
            <v>0</v>
          </cell>
        </row>
        <row r="186">
          <cell r="D186" t="str">
            <v>0320158</v>
          </cell>
          <cell r="F186">
            <v>0</v>
          </cell>
        </row>
        <row r="188">
          <cell r="D188" t="str">
            <v>0324175</v>
          </cell>
          <cell r="F188">
            <v>0</v>
          </cell>
        </row>
        <row r="189">
          <cell r="D189" t="str">
            <v>0317556</v>
          </cell>
          <cell r="F189">
            <v>0</v>
          </cell>
        </row>
        <row r="190">
          <cell r="D190" t="str">
            <v>0320718</v>
          </cell>
          <cell r="F190">
            <v>0</v>
          </cell>
        </row>
        <row r="191">
          <cell r="D191" t="str">
            <v>0317557</v>
          </cell>
          <cell r="F191">
            <v>0</v>
          </cell>
        </row>
        <row r="192">
          <cell r="D192" t="str">
            <v>0318106</v>
          </cell>
          <cell r="F192">
            <v>0</v>
          </cell>
        </row>
        <row r="193">
          <cell r="D193" t="str">
            <v>0318108</v>
          </cell>
          <cell r="F193">
            <v>0</v>
          </cell>
        </row>
        <row r="194">
          <cell r="D194" t="str">
            <v>0322050</v>
          </cell>
          <cell r="F194">
            <v>0</v>
          </cell>
        </row>
        <row r="197">
          <cell r="D197" t="str">
            <v>0324178</v>
          </cell>
          <cell r="F197">
            <v>0</v>
          </cell>
        </row>
        <row r="199">
          <cell r="D199" t="str">
            <v>0320713</v>
          </cell>
          <cell r="F199">
            <v>0</v>
          </cell>
        </row>
        <row r="200">
          <cell r="D200" t="str">
            <v>0320715</v>
          </cell>
          <cell r="F200">
            <v>0</v>
          </cell>
        </row>
        <row r="202">
          <cell r="D202" t="str">
            <v>0318106</v>
          </cell>
          <cell r="F202">
            <v>0</v>
          </cell>
        </row>
        <row r="203">
          <cell r="D203" t="str">
            <v>0318108</v>
          </cell>
          <cell r="F203">
            <v>0</v>
          </cell>
        </row>
        <row r="204">
          <cell r="D204" t="str">
            <v>0322050</v>
          </cell>
          <cell r="F204">
            <v>0</v>
          </cell>
        </row>
        <row r="205">
          <cell r="D205" t="str">
            <v>0322877</v>
          </cell>
          <cell r="F205">
            <v>0</v>
          </cell>
        </row>
        <row r="207">
          <cell r="D207" t="str">
            <v>0324175</v>
          </cell>
          <cell r="F207">
            <v>0</v>
          </cell>
        </row>
        <row r="208">
          <cell r="D208" t="str">
            <v>0320158</v>
          </cell>
          <cell r="F208">
            <v>0</v>
          </cell>
        </row>
        <row r="209">
          <cell r="D209" t="str">
            <v>0320713</v>
          </cell>
          <cell r="F209">
            <v>0</v>
          </cell>
        </row>
        <row r="210">
          <cell r="D210" t="str">
            <v>0320715</v>
          </cell>
          <cell r="F210">
            <v>0</v>
          </cell>
        </row>
        <row r="211">
          <cell r="D211" t="str">
            <v>0322899</v>
          </cell>
          <cell r="F211">
            <v>0</v>
          </cell>
        </row>
        <row r="212">
          <cell r="D212" t="str">
            <v>0318106</v>
          </cell>
          <cell r="F212">
            <v>0</v>
          </cell>
        </row>
        <row r="213">
          <cell r="D213" t="str">
            <v>0318108</v>
          </cell>
          <cell r="F213">
            <v>0</v>
          </cell>
        </row>
        <row r="214">
          <cell r="D214" t="str">
            <v>0322050</v>
          </cell>
          <cell r="F214">
            <v>0</v>
          </cell>
        </row>
        <row r="217">
          <cell r="D217" t="str">
            <v>0322899</v>
          </cell>
          <cell r="F217">
            <v>0</v>
          </cell>
        </row>
        <row r="218">
          <cell r="D218" t="str">
            <v>0322927</v>
          </cell>
          <cell r="F218">
            <v>0</v>
          </cell>
        </row>
        <row r="219">
          <cell r="D219" t="str">
            <v>0326661</v>
          </cell>
          <cell r="F219">
            <v>0</v>
          </cell>
        </row>
        <row r="220">
          <cell r="D220" t="str">
            <v>0320713</v>
          </cell>
          <cell r="F220">
            <v>0</v>
          </cell>
        </row>
        <row r="221">
          <cell r="D221" t="str">
            <v>0320715</v>
          </cell>
          <cell r="F221">
            <v>0</v>
          </cell>
        </row>
        <row r="222">
          <cell r="D222" t="str">
            <v>0320158</v>
          </cell>
          <cell r="F222">
            <v>0</v>
          </cell>
        </row>
        <row r="223">
          <cell r="D223" t="str">
            <v>0321911</v>
          </cell>
          <cell r="F223">
            <v>0</v>
          </cell>
        </row>
        <row r="224">
          <cell r="D224" t="str">
            <v>0318106</v>
          </cell>
          <cell r="F224">
            <v>0</v>
          </cell>
        </row>
        <row r="225">
          <cell r="D225" t="str">
            <v>0318108</v>
          </cell>
          <cell r="F225">
            <v>0</v>
          </cell>
        </row>
        <row r="226">
          <cell r="D226" t="str">
            <v>0322899</v>
          </cell>
          <cell r="F226">
            <v>0</v>
          </cell>
        </row>
        <row r="227">
          <cell r="D227" t="str">
            <v>0317557</v>
          </cell>
          <cell r="F227">
            <v>0</v>
          </cell>
        </row>
        <row r="228">
          <cell r="D228" t="str">
            <v>0326661</v>
          </cell>
          <cell r="F228">
            <v>0</v>
          </cell>
        </row>
        <row r="229">
          <cell r="D229" t="str">
            <v>0320713</v>
          </cell>
          <cell r="F229">
            <v>0</v>
          </cell>
        </row>
        <row r="230">
          <cell r="D230" t="str">
            <v>0320715</v>
          </cell>
          <cell r="F230">
            <v>0</v>
          </cell>
        </row>
        <row r="232">
          <cell r="D232" t="str">
            <v>0318106</v>
          </cell>
          <cell r="F232">
            <v>0</v>
          </cell>
        </row>
        <row r="233">
          <cell r="D233" t="str">
            <v>0318108</v>
          </cell>
          <cell r="F233">
            <v>0</v>
          </cell>
        </row>
        <row r="235">
          <cell r="D235" t="str">
            <v>0317638</v>
          </cell>
          <cell r="F235">
            <v>0</v>
          </cell>
        </row>
        <row r="236">
          <cell r="D236" t="str">
            <v>0322409</v>
          </cell>
          <cell r="F236">
            <v>0</v>
          </cell>
        </row>
        <row r="237">
          <cell r="D237" t="str">
            <v>0320713</v>
          </cell>
          <cell r="F237">
            <v>0</v>
          </cell>
        </row>
        <row r="238">
          <cell r="D238" t="str">
            <v>0320715</v>
          </cell>
          <cell r="F238">
            <v>0</v>
          </cell>
        </row>
        <row r="239">
          <cell r="D239" t="str">
            <v>0320718</v>
          </cell>
          <cell r="F239">
            <v>0</v>
          </cell>
        </row>
        <row r="240">
          <cell r="D240" t="str">
            <v>0320933</v>
          </cell>
          <cell r="F240">
            <v>0</v>
          </cell>
        </row>
        <row r="241">
          <cell r="D241" t="str">
            <v>0318106</v>
          </cell>
          <cell r="F241">
            <v>0</v>
          </cell>
        </row>
        <row r="242">
          <cell r="D242" t="str">
            <v>0318108</v>
          </cell>
          <cell r="F242">
            <v>0</v>
          </cell>
        </row>
        <row r="243">
          <cell r="D243" t="str">
            <v>0317638</v>
          </cell>
          <cell r="F243">
            <v>0</v>
          </cell>
        </row>
        <row r="244">
          <cell r="D244" t="str">
            <v>0320158</v>
          </cell>
          <cell r="F244">
            <v>0</v>
          </cell>
        </row>
        <row r="245">
          <cell r="D245" t="str">
            <v>0322391</v>
          </cell>
          <cell r="F245">
            <v>0</v>
          </cell>
        </row>
        <row r="247">
          <cell r="D247" t="str">
            <v>0322395</v>
          </cell>
          <cell r="F247">
            <v>0</v>
          </cell>
        </row>
        <row r="248">
          <cell r="D248" t="str">
            <v>0322899</v>
          </cell>
          <cell r="F248">
            <v>0</v>
          </cell>
        </row>
        <row r="249">
          <cell r="D249" t="str">
            <v>0320158</v>
          </cell>
          <cell r="F249">
            <v>0</v>
          </cell>
        </row>
        <row r="250">
          <cell r="D250" t="str">
            <v>0321918</v>
          </cell>
          <cell r="F250">
            <v>0</v>
          </cell>
        </row>
        <row r="251">
          <cell r="D251" t="str">
            <v>0320158</v>
          </cell>
          <cell r="F251">
            <v>0</v>
          </cell>
        </row>
        <row r="253">
          <cell r="D253" t="str">
            <v>0322390</v>
          </cell>
          <cell r="F253">
            <v>0</v>
          </cell>
        </row>
        <row r="254">
          <cell r="D254" t="str">
            <v>0322907</v>
          </cell>
          <cell r="F254">
            <v>0</v>
          </cell>
        </row>
        <row r="255">
          <cell r="D255" t="str">
            <v>0322395</v>
          </cell>
          <cell r="F255">
            <v>0</v>
          </cell>
        </row>
        <row r="257">
          <cell r="D257" t="str">
            <v>0320158</v>
          </cell>
          <cell r="F257">
            <v>0</v>
          </cell>
        </row>
        <row r="258">
          <cell r="D258" t="str">
            <v>0321918</v>
          </cell>
          <cell r="F258">
            <v>0</v>
          </cell>
        </row>
        <row r="261">
          <cell r="D261" t="str">
            <v>0322392</v>
          </cell>
          <cell r="F261">
            <v>0</v>
          </cell>
        </row>
        <row r="262">
          <cell r="D262" t="str">
            <v>0317556</v>
          </cell>
          <cell r="F262">
            <v>0</v>
          </cell>
        </row>
        <row r="263">
          <cell r="D263" t="str">
            <v>0322395</v>
          </cell>
          <cell r="F263">
            <v>0</v>
          </cell>
        </row>
        <row r="264">
          <cell r="D264" t="str">
            <v>0317557</v>
          </cell>
          <cell r="F264">
            <v>0</v>
          </cell>
        </row>
        <row r="265">
          <cell r="D265" t="str">
            <v>0321919</v>
          </cell>
          <cell r="F265">
            <v>0</v>
          </cell>
        </row>
        <row r="266">
          <cell r="D266" t="str">
            <v>0321918</v>
          </cell>
          <cell r="F266">
            <v>0</v>
          </cell>
        </row>
        <row r="267">
          <cell r="D267" t="str">
            <v>0321917</v>
          </cell>
          <cell r="F267">
            <v>0</v>
          </cell>
        </row>
        <row r="270">
          <cell r="D270" t="str">
            <v>0322393</v>
          </cell>
          <cell r="F270">
            <v>0</v>
          </cell>
        </row>
        <row r="271">
          <cell r="D271" t="str">
            <v>0317556</v>
          </cell>
          <cell r="F271">
            <v>0</v>
          </cell>
        </row>
        <row r="272">
          <cell r="D272" t="str">
            <v>0322395</v>
          </cell>
          <cell r="F272">
            <v>0</v>
          </cell>
        </row>
        <row r="273">
          <cell r="D273" t="str">
            <v>0317557</v>
          </cell>
          <cell r="F273">
            <v>0</v>
          </cell>
        </row>
        <row r="274">
          <cell r="D274" t="str">
            <v>0321919</v>
          </cell>
          <cell r="F274">
            <v>0</v>
          </cell>
        </row>
        <row r="275">
          <cell r="D275" t="str">
            <v>0321918</v>
          </cell>
          <cell r="F275">
            <v>0</v>
          </cell>
        </row>
        <row r="276">
          <cell r="D276" t="str">
            <v>0321917</v>
          </cell>
          <cell r="F276">
            <v>0</v>
          </cell>
        </row>
        <row r="279">
          <cell r="D279" t="str">
            <v>0322394</v>
          </cell>
          <cell r="F279">
            <v>0</v>
          </cell>
        </row>
        <row r="280">
          <cell r="D280" t="str">
            <v>0322902</v>
          </cell>
          <cell r="F280">
            <v>0</v>
          </cell>
        </row>
        <row r="281">
          <cell r="D281" t="str">
            <v>0322395</v>
          </cell>
          <cell r="F281">
            <v>0</v>
          </cell>
        </row>
        <row r="282">
          <cell r="D282" t="str">
            <v>0317638</v>
          </cell>
          <cell r="F282">
            <v>0</v>
          </cell>
        </row>
        <row r="283">
          <cell r="D283" t="str">
            <v>0321919</v>
          </cell>
          <cell r="F283">
            <v>0</v>
          </cell>
        </row>
        <row r="284">
          <cell r="D284" t="str">
            <v>0321918</v>
          </cell>
          <cell r="F284">
            <v>0</v>
          </cell>
        </row>
        <row r="285">
          <cell r="D285" t="str">
            <v>0321917</v>
          </cell>
          <cell r="F285">
            <v>0</v>
          </cell>
        </row>
        <row r="286">
          <cell r="D286" t="str">
            <v>0322907</v>
          </cell>
          <cell r="F286">
            <v>0</v>
          </cell>
        </row>
        <row r="287">
          <cell r="D287" t="str">
            <v>0322902</v>
          </cell>
          <cell r="F287">
            <v>0</v>
          </cell>
        </row>
        <row r="288">
          <cell r="D288" t="str">
            <v>0322389</v>
          </cell>
          <cell r="F288">
            <v>0</v>
          </cell>
        </row>
        <row r="289">
          <cell r="D289" t="str">
            <v>0317638</v>
          </cell>
          <cell r="F289">
            <v>0</v>
          </cell>
        </row>
        <row r="290">
          <cell r="D290" t="str">
            <v>0321916</v>
          </cell>
          <cell r="F290">
            <v>0</v>
          </cell>
        </row>
        <row r="293">
          <cell r="D293" t="str">
            <v>0322386</v>
          </cell>
          <cell r="F293">
            <v>0</v>
          </cell>
        </row>
        <row r="294">
          <cell r="D294" t="str">
            <v>0322899</v>
          </cell>
          <cell r="F294">
            <v>0</v>
          </cell>
        </row>
        <row r="295">
          <cell r="D295" t="str">
            <v>0321916</v>
          </cell>
          <cell r="F295">
            <v>0</v>
          </cell>
        </row>
        <row r="296">
          <cell r="D296" t="str">
            <v>0322877</v>
          </cell>
          <cell r="F296">
            <v>0</v>
          </cell>
        </row>
        <row r="298">
          <cell r="D298" t="str">
            <v>0322387</v>
          </cell>
          <cell r="F298">
            <v>0</v>
          </cell>
        </row>
        <row r="299">
          <cell r="D299" t="str">
            <v>0320158</v>
          </cell>
          <cell r="F299">
            <v>0</v>
          </cell>
        </row>
        <row r="300">
          <cell r="D300" t="str">
            <v>0321916</v>
          </cell>
          <cell r="F300">
            <v>0</v>
          </cell>
        </row>
        <row r="302">
          <cell r="D302" t="str">
            <v>0322907</v>
          </cell>
          <cell r="F302">
            <v>0</v>
          </cell>
        </row>
        <row r="303">
          <cell r="D303" t="str">
            <v>0322388</v>
          </cell>
          <cell r="F303">
            <v>0</v>
          </cell>
        </row>
        <row r="304">
          <cell r="D304" t="str">
            <v>0320933</v>
          </cell>
          <cell r="F304">
            <v>0</v>
          </cell>
        </row>
        <row r="305">
          <cell r="D305" t="str">
            <v>0321916</v>
          </cell>
          <cell r="F305">
            <v>0</v>
          </cell>
        </row>
        <row r="307">
          <cell r="D307" t="str">
            <v>0317638</v>
          </cell>
          <cell r="F307">
            <v>0</v>
          </cell>
        </row>
        <row r="308">
          <cell r="D308" t="str">
            <v>0322183</v>
          </cell>
          <cell r="F308">
            <v>0</v>
          </cell>
        </row>
        <row r="310">
          <cell r="D310" t="str">
            <v>0321915</v>
          </cell>
          <cell r="F310">
            <v>0</v>
          </cell>
        </row>
        <row r="313">
          <cell r="D313" t="str">
            <v>0323128</v>
          </cell>
          <cell r="F313">
            <v>0</v>
          </cell>
        </row>
        <row r="314">
          <cell r="D314" t="str">
            <v>0322900</v>
          </cell>
          <cell r="F314">
            <v>0</v>
          </cell>
        </row>
        <row r="315">
          <cell r="D315" t="str">
            <v>0327426</v>
          </cell>
          <cell r="F315">
            <v>0</v>
          </cell>
        </row>
        <row r="316">
          <cell r="D316" t="str">
            <v>0317638</v>
          </cell>
          <cell r="F316">
            <v>0</v>
          </cell>
        </row>
        <row r="317">
          <cell r="D317" t="str">
            <v>0320158</v>
          </cell>
          <cell r="F317">
            <v>0</v>
          </cell>
        </row>
        <row r="320">
          <cell r="D320" t="str">
            <v>0322766</v>
          </cell>
          <cell r="F320">
            <v>0</v>
          </cell>
        </row>
        <row r="322">
          <cell r="D322" t="str">
            <v>0320715</v>
          </cell>
          <cell r="F322">
            <v>0</v>
          </cell>
        </row>
        <row r="323">
          <cell r="D323" t="str">
            <v>0320713</v>
          </cell>
          <cell r="F323">
            <v>0</v>
          </cell>
        </row>
        <row r="324">
          <cell r="D324" t="str">
            <v>0323727</v>
          </cell>
          <cell r="F324">
            <v>0</v>
          </cell>
        </row>
        <row r="326">
          <cell r="D326" t="str">
            <v>0318106</v>
          </cell>
          <cell r="F326">
            <v>0</v>
          </cell>
        </row>
        <row r="327">
          <cell r="D327" t="str">
            <v>0318108</v>
          </cell>
          <cell r="F327">
            <v>0</v>
          </cell>
        </row>
        <row r="328">
          <cell r="D328" t="str">
            <v>0323779</v>
          </cell>
          <cell r="F328">
            <v>0</v>
          </cell>
        </row>
        <row r="329">
          <cell r="D329" t="str">
            <v>0327422</v>
          </cell>
          <cell r="F329">
            <v>0</v>
          </cell>
        </row>
        <row r="330">
          <cell r="D330" t="str">
            <v>0322899</v>
          </cell>
          <cell r="F330">
            <v>0</v>
          </cell>
        </row>
        <row r="331">
          <cell r="D331" t="str">
            <v>0322922</v>
          </cell>
          <cell r="F331">
            <v>0</v>
          </cell>
        </row>
        <row r="332">
          <cell r="D332" t="str">
            <v>0322600</v>
          </cell>
          <cell r="F332">
            <v>0</v>
          </cell>
        </row>
        <row r="333">
          <cell r="D333" t="str">
            <v>0317638</v>
          </cell>
          <cell r="F333">
            <v>0</v>
          </cell>
        </row>
        <row r="334">
          <cell r="D334" t="str">
            <v>0323779</v>
          </cell>
          <cell r="F334">
            <v>0</v>
          </cell>
        </row>
        <row r="335">
          <cell r="D335" t="str">
            <v>0321918</v>
          </cell>
          <cell r="F335">
            <v>0</v>
          </cell>
        </row>
        <row r="337">
          <cell r="D337" t="str">
            <v>0322900</v>
          </cell>
          <cell r="F337">
            <v>0</v>
          </cell>
        </row>
        <row r="338">
          <cell r="D338" t="str">
            <v>0322765</v>
          </cell>
          <cell r="F338">
            <v>0</v>
          </cell>
        </row>
        <row r="339">
          <cell r="D339" t="str">
            <v>0317638</v>
          </cell>
          <cell r="F339">
            <v>0</v>
          </cell>
        </row>
        <row r="340">
          <cell r="D340" t="str">
            <v>0318106</v>
          </cell>
          <cell r="F340">
            <v>0</v>
          </cell>
        </row>
        <row r="341">
          <cell r="D341" t="str">
            <v>0318108</v>
          </cell>
          <cell r="F341">
            <v>0</v>
          </cell>
        </row>
        <row r="342">
          <cell r="D342" t="str">
            <v>0323779</v>
          </cell>
          <cell r="F342">
            <v>0</v>
          </cell>
        </row>
        <row r="343">
          <cell r="D343" t="str">
            <v>0322921</v>
          </cell>
          <cell r="F343">
            <v>0</v>
          </cell>
        </row>
        <row r="344">
          <cell r="D344" t="str">
            <v>0322928</v>
          </cell>
          <cell r="F344">
            <v>0</v>
          </cell>
        </row>
        <row r="345">
          <cell r="D345" t="str">
            <v>0322393</v>
          </cell>
          <cell r="F345">
            <v>0</v>
          </cell>
        </row>
        <row r="346">
          <cell r="D346" t="str">
            <v>0322395</v>
          </cell>
          <cell r="F346">
            <v>0</v>
          </cell>
        </row>
        <row r="348">
          <cell r="D348" t="str">
            <v>0321918</v>
          </cell>
          <cell r="F348">
            <v>0</v>
          </cell>
        </row>
        <row r="349">
          <cell r="D349" t="str">
            <v>0321917</v>
          </cell>
          <cell r="F349">
            <v>0</v>
          </cell>
        </row>
        <row r="350">
          <cell r="D350" t="str">
            <v>0326018</v>
          </cell>
          <cell r="F350">
            <v>0</v>
          </cell>
        </row>
        <row r="353">
          <cell r="D353" t="str">
            <v>0322394</v>
          </cell>
          <cell r="F353">
            <v>0</v>
          </cell>
        </row>
        <row r="354">
          <cell r="D354" t="str">
            <v>0322395</v>
          </cell>
          <cell r="F354">
            <v>0</v>
          </cell>
        </row>
        <row r="355">
          <cell r="D355" t="str">
            <v>0320722</v>
          </cell>
          <cell r="F355">
            <v>0</v>
          </cell>
        </row>
        <row r="356">
          <cell r="D356" t="str">
            <v>0321918</v>
          </cell>
          <cell r="F356">
            <v>0</v>
          </cell>
        </row>
        <row r="357">
          <cell r="D357" t="str">
            <v>0321917</v>
          </cell>
          <cell r="F357">
            <v>0</v>
          </cell>
        </row>
        <row r="358">
          <cell r="D358" t="str">
            <v>0326018</v>
          </cell>
          <cell r="F358">
            <v>0</v>
          </cell>
        </row>
        <row r="359">
          <cell r="D359" t="str">
            <v>0322920</v>
          </cell>
          <cell r="F359">
            <v>0</v>
          </cell>
        </row>
        <row r="361">
          <cell r="D361" t="str">
            <v>0326463</v>
          </cell>
          <cell r="F361">
            <v>0</v>
          </cell>
        </row>
        <row r="362">
          <cell r="D362" t="str">
            <v>0320158</v>
          </cell>
          <cell r="F362">
            <v>0</v>
          </cell>
        </row>
        <row r="363">
          <cell r="D363" t="str">
            <v>0320715</v>
          </cell>
          <cell r="F363">
            <v>0</v>
          </cell>
        </row>
        <row r="364">
          <cell r="D364" t="str">
            <v>0320713</v>
          </cell>
          <cell r="F364">
            <v>0</v>
          </cell>
        </row>
        <row r="365">
          <cell r="D365" t="str">
            <v>0323727</v>
          </cell>
          <cell r="F365">
            <v>0</v>
          </cell>
        </row>
        <row r="366">
          <cell r="D366" t="str">
            <v>0322887</v>
          </cell>
          <cell r="F366">
            <v>0</v>
          </cell>
        </row>
        <row r="367">
          <cell r="D367" t="str">
            <v>0318106</v>
          </cell>
          <cell r="F367">
            <v>0</v>
          </cell>
        </row>
        <row r="368">
          <cell r="D368" t="str">
            <v>0318108</v>
          </cell>
          <cell r="F368">
            <v>0</v>
          </cell>
        </row>
        <row r="369">
          <cell r="D369" t="str">
            <v>0323779</v>
          </cell>
          <cell r="F369">
            <v>0</v>
          </cell>
        </row>
        <row r="370">
          <cell r="D370" t="str">
            <v>0327422</v>
          </cell>
          <cell r="F370">
            <v>0</v>
          </cell>
        </row>
        <row r="372">
          <cell r="D372" t="str">
            <v>0317638</v>
          </cell>
          <cell r="F372">
            <v>0</v>
          </cell>
        </row>
        <row r="375">
          <cell r="D375" t="str">
            <v>0322643</v>
          </cell>
          <cell r="F375">
            <v>0</v>
          </cell>
        </row>
        <row r="376">
          <cell r="D376" t="str">
            <v>0322920</v>
          </cell>
          <cell r="F376">
            <v>0</v>
          </cell>
        </row>
        <row r="377">
          <cell r="D377" t="str">
            <v>0320715</v>
          </cell>
          <cell r="F377">
            <v>0</v>
          </cell>
        </row>
        <row r="378">
          <cell r="D378" t="str">
            <v>0320713</v>
          </cell>
          <cell r="F378">
            <v>0</v>
          </cell>
        </row>
        <row r="379">
          <cell r="D379" t="str">
            <v>0327087</v>
          </cell>
          <cell r="F379">
            <v>0</v>
          </cell>
        </row>
        <row r="380">
          <cell r="D380" t="str">
            <v>0322924</v>
          </cell>
          <cell r="F380">
            <v>0</v>
          </cell>
        </row>
        <row r="381">
          <cell r="D381" t="str">
            <v>0323780</v>
          </cell>
          <cell r="F381">
            <v>0</v>
          </cell>
        </row>
        <row r="382">
          <cell r="D382" t="str">
            <v>0318106</v>
          </cell>
          <cell r="F382">
            <v>0</v>
          </cell>
        </row>
        <row r="383">
          <cell r="D383" t="str">
            <v>0318108</v>
          </cell>
          <cell r="F383">
            <v>0</v>
          </cell>
        </row>
        <row r="384">
          <cell r="D384" t="str">
            <v>0327423</v>
          </cell>
          <cell r="F384">
            <v>0</v>
          </cell>
        </row>
        <row r="387">
          <cell r="D387" t="str">
            <v>0327488</v>
          </cell>
          <cell r="F387">
            <v>0</v>
          </cell>
        </row>
        <row r="388">
          <cell r="D388" t="str">
            <v>0322899</v>
          </cell>
          <cell r="F388">
            <v>0</v>
          </cell>
        </row>
        <row r="389">
          <cell r="D389" t="str">
            <v>0320715</v>
          </cell>
          <cell r="F389">
            <v>0</v>
          </cell>
        </row>
        <row r="390">
          <cell r="D390" t="str">
            <v>0320713</v>
          </cell>
          <cell r="F390">
            <v>0</v>
          </cell>
        </row>
        <row r="391">
          <cell r="D391" t="str">
            <v>0327087</v>
          </cell>
          <cell r="F391">
            <v>0</v>
          </cell>
        </row>
        <row r="393">
          <cell r="D393" t="str">
            <v>0323780</v>
          </cell>
          <cell r="F393">
            <v>0</v>
          </cell>
        </row>
        <row r="394">
          <cell r="D394" t="str">
            <v>0318106</v>
          </cell>
          <cell r="F394">
            <v>0</v>
          </cell>
        </row>
        <row r="395">
          <cell r="D395" t="str">
            <v>0318108</v>
          </cell>
          <cell r="F395">
            <v>0</v>
          </cell>
        </row>
        <row r="396">
          <cell r="D396" t="str">
            <v>0327423</v>
          </cell>
          <cell r="F396">
            <v>0</v>
          </cell>
        </row>
        <row r="398">
          <cell r="D398" t="str">
            <v>0317638</v>
          </cell>
          <cell r="F398">
            <v>0</v>
          </cell>
        </row>
        <row r="399">
          <cell r="D399" t="str">
            <v>0322643</v>
          </cell>
          <cell r="F399">
            <v>0</v>
          </cell>
        </row>
        <row r="401">
          <cell r="D401" t="str">
            <v>0320715</v>
          </cell>
          <cell r="F401">
            <v>0</v>
          </cell>
        </row>
        <row r="402">
          <cell r="D402" t="str">
            <v>0320713</v>
          </cell>
          <cell r="F402">
            <v>0</v>
          </cell>
        </row>
        <row r="403">
          <cell r="D403" t="str">
            <v>0327087</v>
          </cell>
          <cell r="F403">
            <v>0</v>
          </cell>
        </row>
        <row r="405">
          <cell r="D405" t="str">
            <v>0323780</v>
          </cell>
          <cell r="F405">
            <v>0</v>
          </cell>
        </row>
        <row r="406">
          <cell r="D406" t="str">
            <v>0318106</v>
          </cell>
          <cell r="F406">
            <v>0</v>
          </cell>
        </row>
        <row r="407">
          <cell r="D407" t="str">
            <v>0318108</v>
          </cell>
          <cell r="F407">
            <v>0</v>
          </cell>
        </row>
        <row r="408">
          <cell r="D408" t="str">
            <v>0327425</v>
          </cell>
          <cell r="F408">
            <v>0</v>
          </cell>
        </row>
        <row r="409">
          <cell r="D409" t="str">
            <v>0317638</v>
          </cell>
          <cell r="F409">
            <v>0</v>
          </cell>
        </row>
        <row r="410">
          <cell r="D410" t="str">
            <v>0320158</v>
          </cell>
          <cell r="F410">
            <v>0</v>
          </cell>
        </row>
        <row r="411">
          <cell r="D411" t="str">
            <v>0322592</v>
          </cell>
          <cell r="F411">
            <v>0</v>
          </cell>
        </row>
        <row r="413">
          <cell r="D413" t="str">
            <v>0320715</v>
          </cell>
          <cell r="F413">
            <v>0</v>
          </cell>
        </row>
        <row r="414">
          <cell r="D414" t="str">
            <v>0320713</v>
          </cell>
          <cell r="F414">
            <v>0</v>
          </cell>
        </row>
        <row r="415">
          <cell r="D415" t="str">
            <v>0327087</v>
          </cell>
          <cell r="F415">
            <v>0</v>
          </cell>
        </row>
        <row r="417">
          <cell r="D417" t="str">
            <v>0323780</v>
          </cell>
          <cell r="F417">
            <v>0</v>
          </cell>
        </row>
        <row r="418">
          <cell r="D418" t="str">
            <v>0318106</v>
          </cell>
          <cell r="F418">
            <v>0</v>
          </cell>
        </row>
        <row r="419">
          <cell r="D419" t="str">
            <v>0318108</v>
          </cell>
          <cell r="F419">
            <v>0</v>
          </cell>
        </row>
        <row r="420">
          <cell r="D420" t="str">
            <v>0327424</v>
          </cell>
          <cell r="F420">
            <v>0</v>
          </cell>
        </row>
        <row r="423">
          <cell r="D423" t="str">
            <v>0322592</v>
          </cell>
          <cell r="F423">
            <v>0</v>
          </cell>
        </row>
        <row r="424">
          <cell r="D424" t="str">
            <v>0322928</v>
          </cell>
          <cell r="F424">
            <v>0</v>
          </cell>
        </row>
        <row r="425">
          <cell r="D425" t="str">
            <v>0320715</v>
          </cell>
          <cell r="F425">
            <v>0</v>
          </cell>
        </row>
        <row r="426">
          <cell r="D426" t="str">
            <v>0320713</v>
          </cell>
          <cell r="F426">
            <v>0</v>
          </cell>
        </row>
        <row r="428">
          <cell r="D428" t="str">
            <v>0318106</v>
          </cell>
          <cell r="F428">
            <v>0</v>
          </cell>
        </row>
        <row r="429">
          <cell r="D429" t="str">
            <v>0318108</v>
          </cell>
          <cell r="F429">
            <v>0</v>
          </cell>
        </row>
        <row r="430">
          <cell r="D430" t="str">
            <v>0327424</v>
          </cell>
          <cell r="F430">
            <v>0</v>
          </cell>
        </row>
        <row r="431">
          <cell r="D431" t="str">
            <v>0317638</v>
          </cell>
          <cell r="F431">
            <v>0</v>
          </cell>
        </row>
        <row r="432">
          <cell r="D432" t="str">
            <v>0320158</v>
          </cell>
          <cell r="F432">
            <v>0</v>
          </cell>
        </row>
        <row r="435">
          <cell r="D435" t="str">
            <v>0322606</v>
          </cell>
          <cell r="F435">
            <v>0</v>
          </cell>
        </row>
        <row r="436">
          <cell r="D436" t="str">
            <v>0322929</v>
          </cell>
          <cell r="F436">
            <v>0</v>
          </cell>
        </row>
        <row r="437">
          <cell r="D437" t="str">
            <v>0320715</v>
          </cell>
          <cell r="F437">
            <v>0</v>
          </cell>
        </row>
        <row r="438">
          <cell r="D438" t="str">
            <v>0320713</v>
          </cell>
          <cell r="F438">
            <v>0</v>
          </cell>
        </row>
        <row r="439">
          <cell r="D439" t="str">
            <v>0327087</v>
          </cell>
          <cell r="F439">
            <v>0</v>
          </cell>
        </row>
        <row r="440">
          <cell r="D440" t="str">
            <v>0320720</v>
          </cell>
          <cell r="F440">
            <v>0</v>
          </cell>
        </row>
        <row r="441">
          <cell r="D441" t="str">
            <v>0320727</v>
          </cell>
          <cell r="F441">
            <v>0</v>
          </cell>
        </row>
        <row r="442">
          <cell r="D442" t="str">
            <v>0322899</v>
          </cell>
          <cell r="F442">
            <v>0</v>
          </cell>
        </row>
        <row r="443">
          <cell r="D443" t="str">
            <v>0323780</v>
          </cell>
          <cell r="F443">
            <v>0</v>
          </cell>
        </row>
        <row r="444">
          <cell r="D444" t="str">
            <v>0318106</v>
          </cell>
          <cell r="F444">
            <v>0</v>
          </cell>
        </row>
        <row r="445">
          <cell r="D445" t="str">
            <v>0318108</v>
          </cell>
          <cell r="F445">
            <v>0</v>
          </cell>
        </row>
        <row r="446">
          <cell r="D446" t="str">
            <v>0317638</v>
          </cell>
          <cell r="F446">
            <v>0</v>
          </cell>
        </row>
        <row r="448">
          <cell r="D448" t="str">
            <v>0322601</v>
          </cell>
          <cell r="F448">
            <v>0</v>
          </cell>
        </row>
        <row r="449">
          <cell r="D449" t="str">
            <v>0322899</v>
          </cell>
          <cell r="F449">
            <v>0</v>
          </cell>
        </row>
        <row r="450">
          <cell r="D450" t="str">
            <v>0323780</v>
          </cell>
          <cell r="F450">
            <v>0</v>
          </cell>
        </row>
        <row r="451">
          <cell r="D451" t="str">
            <v>0318106</v>
          </cell>
          <cell r="F451">
            <v>0</v>
          </cell>
        </row>
        <row r="452">
          <cell r="D452" t="str">
            <v>0318108</v>
          </cell>
          <cell r="F452">
            <v>0</v>
          </cell>
        </row>
        <row r="453">
          <cell r="D453" t="str">
            <v>0317638</v>
          </cell>
          <cell r="F453">
            <v>0</v>
          </cell>
        </row>
        <row r="454">
          <cell r="D454" t="str">
            <v>0323128</v>
          </cell>
          <cell r="F454">
            <v>0</v>
          </cell>
        </row>
        <row r="456">
          <cell r="D456" t="str">
            <v>0323780</v>
          </cell>
          <cell r="F456">
            <v>0</v>
          </cell>
        </row>
        <row r="457">
          <cell r="D457" t="str">
            <v>0322899</v>
          </cell>
          <cell r="F457">
            <v>0</v>
          </cell>
        </row>
        <row r="458">
          <cell r="D458" t="str">
            <v>0322927</v>
          </cell>
          <cell r="F458">
            <v>0</v>
          </cell>
        </row>
        <row r="459">
          <cell r="D459" t="str">
            <v>0323128</v>
          </cell>
          <cell r="F459">
            <v>0</v>
          </cell>
        </row>
        <row r="461">
          <cell r="D461" t="str">
            <v>0324282</v>
          </cell>
          <cell r="F461">
            <v>0</v>
          </cell>
        </row>
        <row r="462">
          <cell r="D462" t="str">
            <v>0320158</v>
          </cell>
          <cell r="F462">
            <v>0</v>
          </cell>
        </row>
        <row r="464">
          <cell r="D464" t="str">
            <v>0327088</v>
          </cell>
          <cell r="F464">
            <v>0</v>
          </cell>
        </row>
        <row r="465">
          <cell r="D465" t="str">
            <v>0326910</v>
          </cell>
          <cell r="F465">
            <v>0</v>
          </cell>
        </row>
        <row r="466">
          <cell r="D466" t="str">
            <v>0317557</v>
          </cell>
          <cell r="F466">
            <v>0</v>
          </cell>
        </row>
        <row r="467">
          <cell r="D467" t="str">
            <v>0326459</v>
          </cell>
          <cell r="F467">
            <v>0</v>
          </cell>
        </row>
        <row r="468">
          <cell r="D468" t="str">
            <v>0321942</v>
          </cell>
          <cell r="F468">
            <v>0</v>
          </cell>
        </row>
        <row r="469">
          <cell r="D469" t="str">
            <v>0327092</v>
          </cell>
          <cell r="F469">
            <v>0</v>
          </cell>
        </row>
        <row r="472">
          <cell r="D472" t="str">
            <v>0324205</v>
          </cell>
          <cell r="F472">
            <v>0</v>
          </cell>
        </row>
        <row r="474">
          <cell r="D474" t="str">
            <v>0323780</v>
          </cell>
          <cell r="F474">
            <v>0</v>
          </cell>
        </row>
        <row r="475">
          <cell r="D475" t="str">
            <v>0320158</v>
          </cell>
          <cell r="F475">
            <v>0</v>
          </cell>
        </row>
        <row r="477">
          <cell r="D477" t="str">
            <v>0324205</v>
          </cell>
          <cell r="F477">
            <v>0</v>
          </cell>
        </row>
        <row r="478">
          <cell r="D478" t="str">
            <v>0322927</v>
          </cell>
          <cell r="F478">
            <v>0</v>
          </cell>
        </row>
        <row r="479">
          <cell r="D479" t="str">
            <v>0324282</v>
          </cell>
          <cell r="F479">
            <v>0</v>
          </cell>
        </row>
        <row r="482">
          <cell r="D482" t="str">
            <v>0322899</v>
          </cell>
          <cell r="F482">
            <v>0</v>
          </cell>
        </row>
        <row r="483">
          <cell r="D483" t="str">
            <v>0322922</v>
          </cell>
          <cell r="F483">
            <v>0</v>
          </cell>
        </row>
        <row r="484">
          <cell r="D484" t="str">
            <v>0323665</v>
          </cell>
          <cell r="F484">
            <v>0</v>
          </cell>
        </row>
        <row r="485">
          <cell r="D485" t="str">
            <v>0317638</v>
          </cell>
          <cell r="F485">
            <v>0</v>
          </cell>
        </row>
        <row r="486">
          <cell r="D486" t="str">
            <v>0324178</v>
          </cell>
          <cell r="F486">
            <v>0</v>
          </cell>
        </row>
        <row r="488">
          <cell r="D488" t="str">
            <v>0323670</v>
          </cell>
          <cell r="F488">
            <v>0</v>
          </cell>
        </row>
        <row r="489">
          <cell r="D489" t="str">
            <v>0326461</v>
          </cell>
          <cell r="F489">
            <v>0</v>
          </cell>
        </row>
        <row r="490">
          <cell r="D490" t="str">
            <v>0320713</v>
          </cell>
          <cell r="F490">
            <v>0</v>
          </cell>
        </row>
        <row r="491">
          <cell r="D491" t="str">
            <v>0320715</v>
          </cell>
          <cell r="F491">
            <v>0</v>
          </cell>
        </row>
        <row r="493">
          <cell r="D493" t="str">
            <v>0321154</v>
          </cell>
          <cell r="F493">
            <v>0</v>
          </cell>
        </row>
        <row r="494">
          <cell r="D494" t="str">
            <v>0318106</v>
          </cell>
          <cell r="F494">
            <v>0</v>
          </cell>
        </row>
        <row r="495">
          <cell r="D495" t="str">
            <v>0318108</v>
          </cell>
          <cell r="F495">
            <v>0</v>
          </cell>
        </row>
        <row r="496">
          <cell r="D496" t="str">
            <v>0320722</v>
          </cell>
          <cell r="F496">
            <v>0</v>
          </cell>
        </row>
        <row r="498">
          <cell r="D498" t="str">
            <v>0324175</v>
          </cell>
          <cell r="F498">
            <v>0</v>
          </cell>
        </row>
        <row r="499">
          <cell r="D499" t="str">
            <v>0322929</v>
          </cell>
          <cell r="F499">
            <v>0</v>
          </cell>
        </row>
        <row r="500">
          <cell r="D500" t="str">
            <v>0323670</v>
          </cell>
          <cell r="F500">
            <v>0</v>
          </cell>
        </row>
        <row r="501">
          <cell r="D501" t="str">
            <v>0323674</v>
          </cell>
          <cell r="F501">
            <v>0</v>
          </cell>
        </row>
        <row r="502">
          <cell r="D502" t="str">
            <v>0320713</v>
          </cell>
          <cell r="F502">
            <v>0</v>
          </cell>
        </row>
        <row r="503">
          <cell r="D503" t="str">
            <v>0320715</v>
          </cell>
          <cell r="F503">
            <v>0</v>
          </cell>
        </row>
        <row r="504">
          <cell r="D504" t="str">
            <v>0322899</v>
          </cell>
          <cell r="F504">
            <v>0</v>
          </cell>
        </row>
        <row r="505">
          <cell r="D505" t="str">
            <v>0321154</v>
          </cell>
          <cell r="F505">
            <v>0</v>
          </cell>
        </row>
        <row r="506">
          <cell r="D506" t="str">
            <v>0318106</v>
          </cell>
          <cell r="F506">
            <v>0</v>
          </cell>
        </row>
        <row r="507">
          <cell r="D507" t="str">
            <v>0318108</v>
          </cell>
          <cell r="F507">
            <v>0</v>
          </cell>
        </row>
        <row r="508">
          <cell r="D508" t="str">
            <v>0320158</v>
          </cell>
          <cell r="F508">
            <v>0</v>
          </cell>
        </row>
        <row r="510">
          <cell r="D510" t="str">
            <v>0323824</v>
          </cell>
          <cell r="F510">
            <v>0</v>
          </cell>
        </row>
        <row r="511">
          <cell r="D511" t="str">
            <v>0322899</v>
          </cell>
          <cell r="F511">
            <v>0</v>
          </cell>
        </row>
        <row r="512">
          <cell r="D512" t="str">
            <v>0323673</v>
          </cell>
          <cell r="F512">
            <v>0</v>
          </cell>
        </row>
        <row r="514">
          <cell r="D514" t="str">
            <v>0321941</v>
          </cell>
          <cell r="F514">
            <v>0</v>
          </cell>
        </row>
        <row r="515">
          <cell r="D515" t="str">
            <v>0317638</v>
          </cell>
          <cell r="F515">
            <v>0</v>
          </cell>
        </row>
        <row r="517">
          <cell r="D517" t="str">
            <v>0323909</v>
          </cell>
          <cell r="F517">
            <v>0</v>
          </cell>
        </row>
        <row r="518">
          <cell r="D518" t="str">
            <v>0322899</v>
          </cell>
          <cell r="F518">
            <v>0</v>
          </cell>
        </row>
        <row r="519">
          <cell r="D519" t="str">
            <v>0322395</v>
          </cell>
          <cell r="F519">
            <v>0</v>
          </cell>
        </row>
        <row r="520">
          <cell r="D520" t="str">
            <v>0323807</v>
          </cell>
          <cell r="F520">
            <v>0</v>
          </cell>
        </row>
        <row r="521">
          <cell r="D521" t="str">
            <v>0323706</v>
          </cell>
          <cell r="F521">
            <v>0</v>
          </cell>
        </row>
        <row r="522">
          <cell r="D522" t="str">
            <v>0317638</v>
          </cell>
          <cell r="F522">
            <v>0</v>
          </cell>
        </row>
        <row r="523">
          <cell r="D523" t="str">
            <v>0326018</v>
          </cell>
          <cell r="F523">
            <v>0</v>
          </cell>
        </row>
        <row r="524">
          <cell r="D524" t="str">
            <v>0323708</v>
          </cell>
          <cell r="F524">
            <v>0</v>
          </cell>
        </row>
        <row r="525">
          <cell r="D525" t="str">
            <v>0321918</v>
          </cell>
          <cell r="F525">
            <v>0</v>
          </cell>
        </row>
        <row r="526">
          <cell r="D526" t="str">
            <v>0322924</v>
          </cell>
          <cell r="F526">
            <v>0</v>
          </cell>
        </row>
        <row r="527">
          <cell r="D527" t="str">
            <v>0322920</v>
          </cell>
          <cell r="F527">
            <v>0</v>
          </cell>
        </row>
        <row r="529">
          <cell r="D529" t="str">
            <v>0323679</v>
          </cell>
          <cell r="F529">
            <v>0</v>
          </cell>
        </row>
        <row r="530">
          <cell r="D530" t="str">
            <v>0320158</v>
          </cell>
          <cell r="F530">
            <v>0</v>
          </cell>
        </row>
        <row r="532">
          <cell r="D532" t="str">
            <v>0323681</v>
          </cell>
          <cell r="F532">
            <v>0</v>
          </cell>
        </row>
        <row r="533">
          <cell r="D533" t="str">
            <v>0322899</v>
          </cell>
          <cell r="F533">
            <v>0</v>
          </cell>
        </row>
        <row r="534">
          <cell r="D534" t="str">
            <v>0322927</v>
          </cell>
          <cell r="F534">
            <v>0</v>
          </cell>
        </row>
        <row r="535">
          <cell r="D535" t="str">
            <v>0323678</v>
          </cell>
          <cell r="F535">
            <v>0</v>
          </cell>
        </row>
        <row r="537">
          <cell r="D537" t="str">
            <v>0317638</v>
          </cell>
          <cell r="F537">
            <v>0</v>
          </cell>
        </row>
        <row r="538">
          <cell r="D538" t="str">
            <v>0323680</v>
          </cell>
          <cell r="F538">
            <v>0</v>
          </cell>
        </row>
        <row r="541">
          <cell r="D541" t="str">
            <v>0323816</v>
          </cell>
          <cell r="F541">
            <v>0</v>
          </cell>
        </row>
        <row r="542">
          <cell r="D542" t="str">
            <v>0317557</v>
          </cell>
          <cell r="F542">
            <v>0</v>
          </cell>
        </row>
        <row r="544">
          <cell r="D544" t="str">
            <v>0323818</v>
          </cell>
          <cell r="F544">
            <v>0</v>
          </cell>
        </row>
        <row r="545">
          <cell r="D545" t="str">
            <v>0320158</v>
          </cell>
          <cell r="F545">
            <v>0</v>
          </cell>
        </row>
        <row r="547">
          <cell r="D547" t="str">
            <v>0323815</v>
          </cell>
          <cell r="F547">
            <v>0</v>
          </cell>
        </row>
        <row r="548">
          <cell r="D548" t="str">
            <v>0322907</v>
          </cell>
          <cell r="F548">
            <v>0</v>
          </cell>
        </row>
        <row r="549">
          <cell r="D549" t="str">
            <v>0322899</v>
          </cell>
          <cell r="F549">
            <v>0</v>
          </cell>
        </row>
        <row r="550">
          <cell r="D550" t="str">
            <v>0323817</v>
          </cell>
          <cell r="F550">
            <v>0</v>
          </cell>
        </row>
        <row r="551">
          <cell r="D551" t="str">
            <v>0317638</v>
          </cell>
          <cell r="F551">
            <v>0</v>
          </cell>
        </row>
        <row r="552">
          <cell r="D552" t="str">
            <v>0320158</v>
          </cell>
          <cell r="F552">
            <v>0</v>
          </cell>
        </row>
        <row r="553">
          <cell r="D553" t="str">
            <v>0323667</v>
          </cell>
          <cell r="F553">
            <v>0</v>
          </cell>
        </row>
        <row r="555">
          <cell r="D555" t="str">
            <v>0322907</v>
          </cell>
          <cell r="F555">
            <v>0</v>
          </cell>
        </row>
        <row r="556">
          <cell r="D556" t="str">
            <v>0323813</v>
          </cell>
          <cell r="F556">
            <v>0</v>
          </cell>
        </row>
        <row r="558">
          <cell r="D558" t="str">
            <v>0317638</v>
          </cell>
          <cell r="F558">
            <v>0</v>
          </cell>
        </row>
        <row r="559">
          <cell r="D559" t="str">
            <v>0323808</v>
          </cell>
          <cell r="F559">
            <v>0</v>
          </cell>
        </row>
        <row r="562">
          <cell r="D562" t="str">
            <v>0323809</v>
          </cell>
          <cell r="F562">
            <v>0</v>
          </cell>
        </row>
        <row r="563">
          <cell r="D563" t="str">
            <v>0322899</v>
          </cell>
          <cell r="F563">
            <v>0</v>
          </cell>
        </row>
        <row r="564">
          <cell r="D564" t="str">
            <v>0317557</v>
          </cell>
          <cell r="F564">
            <v>0</v>
          </cell>
        </row>
        <row r="565">
          <cell r="D565" t="str">
            <v>0323810</v>
          </cell>
          <cell r="F565">
            <v>0</v>
          </cell>
        </row>
        <row r="566">
          <cell r="D566" t="str">
            <v>0317638</v>
          </cell>
          <cell r="F566">
            <v>0</v>
          </cell>
        </row>
        <row r="567">
          <cell r="D567" t="str">
            <v>0320158</v>
          </cell>
          <cell r="F567">
            <v>0</v>
          </cell>
        </row>
        <row r="570">
          <cell r="D570" t="str">
            <v>0324175</v>
          </cell>
          <cell r="F570">
            <v>0</v>
          </cell>
        </row>
        <row r="571">
          <cell r="D571" t="str">
            <v>0322899</v>
          </cell>
          <cell r="F571">
            <v>0</v>
          </cell>
        </row>
        <row r="572">
          <cell r="D572" t="str">
            <v>0323819</v>
          </cell>
          <cell r="F572">
            <v>0</v>
          </cell>
        </row>
        <row r="574">
          <cell r="D574" t="str">
            <v>0317638</v>
          </cell>
          <cell r="F574">
            <v>0</v>
          </cell>
        </row>
        <row r="575">
          <cell r="D575" t="str">
            <v>0324178</v>
          </cell>
          <cell r="F575">
            <v>0</v>
          </cell>
        </row>
        <row r="577">
          <cell r="D577" t="str">
            <v>0323820</v>
          </cell>
          <cell r="F577">
            <v>0</v>
          </cell>
        </row>
        <row r="580">
          <cell r="D580" t="str">
            <v>0322899</v>
          </cell>
          <cell r="F580">
            <v>0</v>
          </cell>
        </row>
        <row r="582">
          <cell r="D582" t="str">
            <v>0327407</v>
          </cell>
          <cell r="F582">
            <v>0</v>
          </cell>
        </row>
        <row r="583">
          <cell r="D583" t="str">
            <v>0327408</v>
          </cell>
          <cell r="F583">
            <v>0</v>
          </cell>
        </row>
        <row r="585">
          <cell r="D585" t="str">
            <v>0323671</v>
          </cell>
          <cell r="F585">
            <v>0</v>
          </cell>
        </row>
        <row r="586">
          <cell r="D586" t="str">
            <v>0320712</v>
          </cell>
          <cell r="F586">
            <v>0</v>
          </cell>
        </row>
        <row r="588">
          <cell r="D588" t="str">
            <v>0317638</v>
          </cell>
          <cell r="F588">
            <v>0</v>
          </cell>
        </row>
        <row r="589">
          <cell r="D589" t="str">
            <v>0325409</v>
          </cell>
          <cell r="F589">
            <v>0</v>
          </cell>
        </row>
        <row r="592">
          <cell r="D592" t="str">
            <v>0323128</v>
          </cell>
          <cell r="F592">
            <v>0</v>
          </cell>
        </row>
        <row r="594">
          <cell r="D594" t="str">
            <v>0326524</v>
          </cell>
          <cell r="F594">
            <v>0</v>
          </cell>
        </row>
        <row r="595">
          <cell r="D595" t="str">
            <v>0320158</v>
          </cell>
          <cell r="F595">
            <v>0</v>
          </cell>
        </row>
        <row r="597">
          <cell r="D597" t="str">
            <v>0323825</v>
          </cell>
          <cell r="F597">
            <v>0</v>
          </cell>
        </row>
        <row r="598">
          <cell r="D598" t="str">
            <v>0322899</v>
          </cell>
          <cell r="F598">
            <v>0</v>
          </cell>
        </row>
        <row r="600">
          <cell r="D600" t="str">
            <v>0327407</v>
          </cell>
          <cell r="F600">
            <v>0</v>
          </cell>
        </row>
        <row r="601">
          <cell r="D601" t="str">
            <v>0327408</v>
          </cell>
          <cell r="F601">
            <v>0</v>
          </cell>
        </row>
        <row r="603">
          <cell r="D603" t="str">
            <v>0320712</v>
          </cell>
          <cell r="F603">
            <v>0</v>
          </cell>
        </row>
        <row r="604">
          <cell r="D604" t="str">
            <v>0320715</v>
          </cell>
          <cell r="F604">
            <v>0</v>
          </cell>
        </row>
        <row r="606">
          <cell r="D606" t="str">
            <v>0318106</v>
          </cell>
          <cell r="F606">
            <v>0</v>
          </cell>
        </row>
        <row r="607">
          <cell r="D607" t="str">
            <v>0318108</v>
          </cell>
          <cell r="F607">
            <v>0</v>
          </cell>
        </row>
        <row r="608">
          <cell r="D608" t="str">
            <v>0326310</v>
          </cell>
          <cell r="F608">
            <v>0</v>
          </cell>
        </row>
        <row r="609">
          <cell r="D609" t="str">
            <v>0326311</v>
          </cell>
          <cell r="F609">
            <v>0</v>
          </cell>
        </row>
        <row r="610">
          <cell r="D610" t="str">
            <v>0326312</v>
          </cell>
          <cell r="F610">
            <v>0</v>
          </cell>
        </row>
        <row r="611">
          <cell r="D611" t="str">
            <v>0320724</v>
          </cell>
          <cell r="F611">
            <v>0</v>
          </cell>
        </row>
        <row r="612">
          <cell r="D612" t="str">
            <v>0323793</v>
          </cell>
          <cell r="F612">
            <v>0</v>
          </cell>
        </row>
        <row r="613">
          <cell r="D613" t="str">
            <v>0326308</v>
          </cell>
          <cell r="F613">
            <v>0</v>
          </cell>
        </row>
        <row r="614">
          <cell r="D614" t="str">
            <v>0322616</v>
          </cell>
          <cell r="F614">
            <v>0</v>
          </cell>
        </row>
        <row r="616">
          <cell r="D616" t="str">
            <v>0320158</v>
          </cell>
          <cell r="F616">
            <v>0</v>
          </cell>
        </row>
        <row r="617">
          <cell r="D617" t="str">
            <v>0324299</v>
          </cell>
          <cell r="F617">
            <v>0</v>
          </cell>
        </row>
        <row r="619">
          <cell r="D619" t="str">
            <v>0326304</v>
          </cell>
          <cell r="F619">
            <v>0</v>
          </cell>
        </row>
        <row r="620">
          <cell r="D620" t="str">
            <v>0323794</v>
          </cell>
          <cell r="F620">
            <v>0</v>
          </cell>
        </row>
        <row r="621">
          <cell r="D621" t="str">
            <v>0326306</v>
          </cell>
          <cell r="F621">
            <v>0</v>
          </cell>
        </row>
        <row r="622">
          <cell r="D622" t="str">
            <v>0322616</v>
          </cell>
          <cell r="F622">
            <v>0</v>
          </cell>
        </row>
        <row r="623">
          <cell r="D623" t="str">
            <v>0326307</v>
          </cell>
          <cell r="F623">
            <v>0</v>
          </cell>
        </row>
        <row r="624">
          <cell r="D624" t="str">
            <v>0320158</v>
          </cell>
          <cell r="F624">
            <v>0</v>
          </cell>
        </row>
        <row r="625">
          <cell r="D625" t="str">
            <v>0324299</v>
          </cell>
          <cell r="F625">
            <v>0</v>
          </cell>
        </row>
        <row r="628">
          <cell r="D628" t="str">
            <v>0324175</v>
          </cell>
          <cell r="F628">
            <v>0</v>
          </cell>
        </row>
        <row r="630">
          <cell r="D630" t="str">
            <v>0323796</v>
          </cell>
          <cell r="F630">
            <v>0</v>
          </cell>
        </row>
        <row r="631">
          <cell r="D631" t="str">
            <v>0322616</v>
          </cell>
          <cell r="F631">
            <v>0</v>
          </cell>
        </row>
        <row r="632">
          <cell r="D632" t="str">
            <v>0323776</v>
          </cell>
          <cell r="F632">
            <v>0</v>
          </cell>
        </row>
        <row r="633">
          <cell r="D633" t="str">
            <v>0320158</v>
          </cell>
          <cell r="F633">
            <v>0</v>
          </cell>
        </row>
        <row r="634">
          <cell r="D634" t="str">
            <v>0324299</v>
          </cell>
          <cell r="F634">
            <v>0</v>
          </cell>
        </row>
        <row r="635">
          <cell r="D635" t="str">
            <v>0320721</v>
          </cell>
          <cell r="F635">
            <v>0</v>
          </cell>
        </row>
        <row r="636">
          <cell r="D636" t="str">
            <v>0322155</v>
          </cell>
          <cell r="F636">
            <v>0</v>
          </cell>
        </row>
        <row r="637">
          <cell r="D637" t="str">
            <v>0323795</v>
          </cell>
          <cell r="F637">
            <v>0</v>
          </cell>
        </row>
        <row r="638">
          <cell r="D638" t="str">
            <v>0322652</v>
          </cell>
          <cell r="F638">
            <v>0</v>
          </cell>
        </row>
        <row r="639">
          <cell r="D639" t="str">
            <v>0323797</v>
          </cell>
          <cell r="F639">
            <v>0</v>
          </cell>
        </row>
        <row r="640">
          <cell r="D640" t="str">
            <v>0322616</v>
          </cell>
          <cell r="F640">
            <v>0</v>
          </cell>
        </row>
        <row r="641">
          <cell r="D641" t="str">
            <v>0322615</v>
          </cell>
          <cell r="F641">
            <v>0</v>
          </cell>
        </row>
        <row r="643">
          <cell r="D643" t="str">
            <v>0324299</v>
          </cell>
          <cell r="F643">
            <v>0</v>
          </cell>
        </row>
        <row r="644">
          <cell r="D644" t="str">
            <v>0320722</v>
          </cell>
          <cell r="F644">
            <v>0</v>
          </cell>
        </row>
        <row r="645">
          <cell r="D645" t="str">
            <v>0320721</v>
          </cell>
          <cell r="F645">
            <v>0</v>
          </cell>
        </row>
        <row r="646">
          <cell r="D646" t="str">
            <v>0323799</v>
          </cell>
          <cell r="F646">
            <v>0</v>
          </cell>
        </row>
        <row r="648">
          <cell r="D648" t="str">
            <v>0323797</v>
          </cell>
          <cell r="F648">
            <v>0</v>
          </cell>
        </row>
        <row r="649">
          <cell r="D649" t="str">
            <v>0322616</v>
          </cell>
          <cell r="F649">
            <v>0</v>
          </cell>
        </row>
        <row r="650">
          <cell r="D650" t="str">
            <v>0322615</v>
          </cell>
          <cell r="F650">
            <v>0</v>
          </cell>
        </row>
        <row r="651">
          <cell r="D651" t="str">
            <v>0320749</v>
          </cell>
          <cell r="F651">
            <v>0</v>
          </cell>
        </row>
        <row r="652">
          <cell r="D652" t="str">
            <v>0324299</v>
          </cell>
          <cell r="F652">
            <v>0</v>
          </cell>
        </row>
        <row r="653">
          <cell r="D653" t="str">
            <v>0323776</v>
          </cell>
          <cell r="F653">
            <v>0</v>
          </cell>
        </row>
        <row r="654">
          <cell r="D654" t="str">
            <v>0320722</v>
          </cell>
          <cell r="F654">
            <v>0</v>
          </cell>
        </row>
        <row r="655">
          <cell r="D655" t="str">
            <v>0326143</v>
          </cell>
          <cell r="F655">
            <v>0</v>
          </cell>
        </row>
        <row r="656">
          <cell r="D656" t="str">
            <v>0322155</v>
          </cell>
          <cell r="F656">
            <v>0</v>
          </cell>
        </row>
        <row r="658">
          <cell r="D658" t="str">
            <v>0322652</v>
          </cell>
          <cell r="F658">
            <v>0</v>
          </cell>
        </row>
        <row r="660">
          <cell r="D660" t="str">
            <v>0322395</v>
          </cell>
        </row>
        <row r="661">
          <cell r="D661" t="str">
            <v>0321917</v>
          </cell>
          <cell r="F661">
            <v>0</v>
          </cell>
        </row>
        <row r="662">
          <cell r="D662" t="str">
            <v>0321918</v>
          </cell>
        </row>
        <row r="663">
          <cell r="D663" t="str">
            <v>0326018</v>
          </cell>
          <cell r="F663">
            <v>0</v>
          </cell>
        </row>
        <row r="664">
          <cell r="D664" t="str">
            <v>0322393</v>
          </cell>
          <cell r="F664">
            <v>0</v>
          </cell>
        </row>
        <row r="665">
          <cell r="D665" t="str">
            <v>0322394</v>
          </cell>
        </row>
        <row r="666">
          <cell r="D666" t="str">
            <v>0322652</v>
          </cell>
          <cell r="F666">
            <v>0</v>
          </cell>
        </row>
        <row r="669">
          <cell r="D669" t="str">
            <v>0320754</v>
          </cell>
          <cell r="F669">
            <v>0</v>
          </cell>
        </row>
        <row r="670">
          <cell r="D670" t="str">
            <v>0327426</v>
          </cell>
        </row>
        <row r="671">
          <cell r="D671" t="str">
            <v>0323776</v>
          </cell>
          <cell r="F671">
            <v>0</v>
          </cell>
        </row>
        <row r="672">
          <cell r="D672" t="str">
            <v>0320722</v>
          </cell>
          <cell r="F672">
            <v>0</v>
          </cell>
        </row>
        <row r="673">
          <cell r="D673" t="str">
            <v>0326661</v>
          </cell>
        </row>
        <row r="674">
          <cell r="D674" t="str">
            <v>0322409</v>
          </cell>
          <cell r="F674">
            <v>0</v>
          </cell>
        </row>
        <row r="677">
          <cell r="D677" t="str">
            <v>0322391</v>
          </cell>
          <cell r="F677">
            <v>0</v>
          </cell>
        </row>
        <row r="678">
          <cell r="D678" t="str">
            <v>0322390</v>
          </cell>
        </row>
        <row r="679">
          <cell r="D679" t="str">
            <v>0322392</v>
          </cell>
          <cell r="F679">
            <v>0</v>
          </cell>
        </row>
        <row r="680">
          <cell r="D680" t="str">
            <v>0320722</v>
          </cell>
          <cell r="F680">
            <v>0</v>
          </cell>
        </row>
        <row r="682">
          <cell r="D682" t="str">
            <v>0322389</v>
          </cell>
          <cell r="F682">
            <v>0</v>
          </cell>
        </row>
        <row r="683">
          <cell r="D683" t="str">
            <v>0321911</v>
          </cell>
        </row>
        <row r="684">
          <cell r="D684" t="str">
            <v>0321919</v>
          </cell>
        </row>
        <row r="685">
          <cell r="D685" t="str">
            <v>0321915</v>
          </cell>
          <cell r="F685">
            <v>0</v>
          </cell>
        </row>
        <row r="686">
          <cell r="D686" t="str">
            <v>0321916</v>
          </cell>
        </row>
        <row r="687">
          <cell r="D687" t="str">
            <v>0323096</v>
          </cell>
          <cell r="F687">
            <v>0</v>
          </cell>
        </row>
        <row r="688">
          <cell r="D688" t="str">
            <v>0322386</v>
          </cell>
        </row>
        <row r="689">
          <cell r="D689" t="str">
            <v>0322387</v>
          </cell>
          <cell r="F689">
            <v>0</v>
          </cell>
        </row>
        <row r="690">
          <cell r="D690" t="str">
            <v>0322388</v>
          </cell>
        </row>
        <row r="692">
          <cell r="D692" t="str">
            <v>0325692</v>
          </cell>
          <cell r="F692">
            <v>0</v>
          </cell>
        </row>
        <row r="694">
          <cell r="D694" t="str">
            <v>0322180</v>
          </cell>
          <cell r="F694">
            <v>0</v>
          </cell>
        </row>
        <row r="695">
          <cell r="D695" t="str">
            <v>0322766</v>
          </cell>
          <cell r="F695">
            <v>0</v>
          </cell>
        </row>
        <row r="696">
          <cell r="D696" t="str">
            <v>0326463</v>
          </cell>
        </row>
        <row r="697">
          <cell r="D697" t="str">
            <v>0322652</v>
          </cell>
          <cell r="F697">
            <v>0</v>
          </cell>
        </row>
        <row r="698">
          <cell r="D698" t="str">
            <v>0324327</v>
          </cell>
        </row>
        <row r="699">
          <cell r="D699" t="str">
            <v>0323727</v>
          </cell>
        </row>
        <row r="700">
          <cell r="D700" t="str">
            <v>0323728</v>
          </cell>
          <cell r="F700">
            <v>0</v>
          </cell>
        </row>
        <row r="701">
          <cell r="D701" t="str">
            <v>0322768</v>
          </cell>
        </row>
        <row r="702">
          <cell r="D702" t="str">
            <v>0323729</v>
          </cell>
          <cell r="F702">
            <v>0</v>
          </cell>
        </row>
        <row r="703">
          <cell r="D703" t="str">
            <v>0323779</v>
          </cell>
          <cell r="F703">
            <v>0</v>
          </cell>
        </row>
        <row r="704">
          <cell r="D704" t="str">
            <v>0322765</v>
          </cell>
          <cell r="F704">
            <v>0</v>
          </cell>
        </row>
        <row r="706">
          <cell r="D706" t="str">
            <v>0322600</v>
          </cell>
          <cell r="F706">
            <v>0</v>
          </cell>
        </row>
        <row r="709">
          <cell r="D709" t="str">
            <v>0320751</v>
          </cell>
          <cell r="F709">
            <v>0</v>
          </cell>
        </row>
        <row r="711">
          <cell r="D711" t="str">
            <v>0322592</v>
          </cell>
          <cell r="F711">
            <v>0</v>
          </cell>
        </row>
        <row r="712">
          <cell r="D712" t="str">
            <v>0327423</v>
          </cell>
          <cell r="F712">
            <v>0</v>
          </cell>
        </row>
        <row r="713">
          <cell r="D713" t="str">
            <v>0327425</v>
          </cell>
          <cell r="F713">
            <v>0</v>
          </cell>
        </row>
        <row r="714">
          <cell r="D714" t="str">
            <v>0327424</v>
          </cell>
        </row>
        <row r="717">
          <cell r="D717" t="str">
            <v>0322643</v>
          </cell>
        </row>
        <row r="718">
          <cell r="D718" t="str">
            <v>0327488</v>
          </cell>
          <cell r="F718">
            <v>0</v>
          </cell>
        </row>
        <row r="719">
          <cell r="D719" t="str">
            <v>0321808</v>
          </cell>
          <cell r="F719">
            <v>0</v>
          </cell>
        </row>
        <row r="721">
          <cell r="D721" t="str">
            <v>0322606</v>
          </cell>
          <cell r="F721">
            <v>0</v>
          </cell>
        </row>
        <row r="722">
          <cell r="D722" t="str">
            <v>0322601</v>
          </cell>
        </row>
        <row r="723">
          <cell r="D723" t="str">
            <v>0322609</v>
          </cell>
        </row>
        <row r="724">
          <cell r="D724" t="str">
            <v>0324282</v>
          </cell>
          <cell r="F724">
            <v>0</v>
          </cell>
        </row>
        <row r="725">
          <cell r="D725" t="str">
            <v>0323780</v>
          </cell>
          <cell r="F725">
            <v>0</v>
          </cell>
        </row>
        <row r="726">
          <cell r="D726" t="str">
            <v>0322911</v>
          </cell>
          <cell r="F726">
            <v>0</v>
          </cell>
        </row>
        <row r="727">
          <cell r="D727" t="str">
            <v>0321808</v>
          </cell>
          <cell r="F727">
            <v>0</v>
          </cell>
        </row>
        <row r="730">
          <cell r="D730" t="str">
            <v>0323665</v>
          </cell>
          <cell r="F730">
            <v>0</v>
          </cell>
        </row>
        <row r="731">
          <cell r="D731" t="str">
            <v>0323825</v>
          </cell>
          <cell r="F731">
            <v>0</v>
          </cell>
        </row>
        <row r="732">
          <cell r="D732" t="str">
            <v>0323824</v>
          </cell>
          <cell r="F732">
            <v>0</v>
          </cell>
        </row>
        <row r="733">
          <cell r="D733" t="str">
            <v>0323673</v>
          </cell>
        </row>
        <row r="734">
          <cell r="D734" t="str">
            <v>0323819</v>
          </cell>
        </row>
        <row r="735">
          <cell r="D735" t="str">
            <v>0323820</v>
          </cell>
          <cell r="F735">
            <v>0</v>
          </cell>
        </row>
        <row r="736">
          <cell r="D736" t="str">
            <v>0309818</v>
          </cell>
          <cell r="F736">
            <v>0</v>
          </cell>
        </row>
        <row r="737">
          <cell r="D737" t="str">
            <v>0323691</v>
          </cell>
        </row>
        <row r="738">
          <cell r="D738" t="str">
            <v>0323692</v>
          </cell>
        </row>
        <row r="739">
          <cell r="D739" t="str">
            <v>0323693</v>
          </cell>
          <cell r="F739">
            <v>0</v>
          </cell>
        </row>
        <row r="740">
          <cell r="D740" t="str">
            <v>0323221</v>
          </cell>
          <cell r="F740">
            <v>0</v>
          </cell>
        </row>
        <row r="741">
          <cell r="D741" t="str">
            <v>0322910</v>
          </cell>
          <cell r="F741">
            <v>0</v>
          </cell>
        </row>
        <row r="742">
          <cell r="D742" t="str">
            <v>0325409</v>
          </cell>
          <cell r="F742">
            <v>0</v>
          </cell>
        </row>
        <row r="743">
          <cell r="D743" t="str">
            <v>0323909</v>
          </cell>
        </row>
        <row r="744">
          <cell r="D744" t="str">
            <v>0326524</v>
          </cell>
        </row>
        <row r="745">
          <cell r="D745" t="str">
            <v>0323708</v>
          </cell>
          <cell r="F745">
            <v>0</v>
          </cell>
        </row>
        <row r="746">
          <cell r="D746" t="str">
            <v>0323706</v>
          </cell>
          <cell r="F746">
            <v>0</v>
          </cell>
        </row>
        <row r="747">
          <cell r="D747" t="str">
            <v>0323701</v>
          </cell>
          <cell r="F747">
            <v>0</v>
          </cell>
        </row>
        <row r="748">
          <cell r="D748" t="str">
            <v>0326169</v>
          </cell>
        </row>
        <row r="749">
          <cell r="D749" t="str">
            <v>0326168</v>
          </cell>
        </row>
        <row r="750">
          <cell r="D750" t="str">
            <v>0327088</v>
          </cell>
          <cell r="F750">
            <v>0</v>
          </cell>
        </row>
        <row r="751">
          <cell r="D751" t="str">
            <v>0322924</v>
          </cell>
          <cell r="F751">
            <v>0</v>
          </cell>
        </row>
        <row r="752">
          <cell r="D752" t="str">
            <v>0327407</v>
          </cell>
          <cell r="F752">
            <v>0</v>
          </cell>
        </row>
        <row r="753">
          <cell r="D753" t="str">
            <v>0327408</v>
          </cell>
        </row>
        <row r="754">
          <cell r="D754" t="str">
            <v>0323685</v>
          </cell>
          <cell r="F754">
            <v>0</v>
          </cell>
        </row>
        <row r="755">
          <cell r="D755" t="str">
            <v>0323684</v>
          </cell>
          <cell r="F755">
            <v>0</v>
          </cell>
        </row>
        <row r="756">
          <cell r="D756" t="str">
            <v>0323674</v>
          </cell>
        </row>
        <row r="757">
          <cell r="D757" t="str">
            <v>0326461</v>
          </cell>
        </row>
        <row r="758">
          <cell r="D758" t="str">
            <v>0323670</v>
          </cell>
        </row>
        <row r="759">
          <cell r="D759" t="str">
            <v>0323671</v>
          </cell>
        </row>
        <row r="760">
          <cell r="D760" t="str">
            <v>0323807</v>
          </cell>
          <cell r="F760">
            <v>0</v>
          </cell>
        </row>
        <row r="761">
          <cell r="D761" t="str">
            <v>0327039</v>
          </cell>
          <cell r="F761">
            <v>0</v>
          </cell>
        </row>
        <row r="764">
          <cell r="D764" t="str">
            <v>0323184</v>
          </cell>
          <cell r="F764">
            <v>0</v>
          </cell>
        </row>
        <row r="765">
          <cell r="D765" t="str">
            <v>0322910</v>
          </cell>
          <cell r="F765">
            <v>0</v>
          </cell>
        </row>
        <row r="766">
          <cell r="D766" t="str">
            <v>0326969</v>
          </cell>
          <cell r="F766">
            <v>0</v>
          </cell>
        </row>
        <row r="767">
          <cell r="D767" t="str">
            <v>0326970</v>
          </cell>
        </row>
        <row r="768">
          <cell r="D768" t="str">
            <v>0326971</v>
          </cell>
        </row>
        <row r="769">
          <cell r="D769" t="str">
            <v>0326972</v>
          </cell>
          <cell r="F769">
            <v>0</v>
          </cell>
        </row>
        <row r="770">
          <cell r="D770" t="str">
            <v>0322910</v>
          </cell>
          <cell r="F770">
            <v>0</v>
          </cell>
        </row>
        <row r="771">
          <cell r="D771" t="str">
            <v>0323793</v>
          </cell>
          <cell r="F771">
            <v>0</v>
          </cell>
        </row>
        <row r="772">
          <cell r="D772" t="str">
            <v>0323794</v>
          </cell>
        </row>
        <row r="773">
          <cell r="D773" t="str">
            <v>0323795</v>
          </cell>
        </row>
        <row r="774">
          <cell r="D774" t="str">
            <v>0323796</v>
          </cell>
          <cell r="F774">
            <v>0</v>
          </cell>
        </row>
        <row r="775">
          <cell r="D775" t="str">
            <v>0322899</v>
          </cell>
          <cell r="F775">
            <v>0</v>
          </cell>
        </row>
        <row r="776">
          <cell r="D776" t="str">
            <v>0324297</v>
          </cell>
          <cell r="F776">
            <v>0</v>
          </cell>
        </row>
        <row r="777">
          <cell r="D777" t="str">
            <v>0323798</v>
          </cell>
        </row>
        <row r="778">
          <cell r="D778" t="str">
            <v>0323799</v>
          </cell>
        </row>
        <row r="779">
          <cell r="D779" t="str">
            <v>0324298</v>
          </cell>
          <cell r="F779">
            <v>0</v>
          </cell>
        </row>
        <row r="780">
          <cell r="D780" t="str">
            <v>0323797</v>
          </cell>
          <cell r="F780">
            <v>0</v>
          </cell>
        </row>
        <row r="781">
          <cell r="D781" t="str">
            <v>0326143</v>
          </cell>
          <cell r="F781">
            <v>0</v>
          </cell>
        </row>
        <row r="782">
          <cell r="D782" t="str">
            <v>0322616</v>
          </cell>
          <cell r="F782">
            <v>0</v>
          </cell>
        </row>
        <row r="783">
          <cell r="D783" t="str">
            <v>0322615</v>
          </cell>
        </row>
        <row r="784">
          <cell r="D784" t="str">
            <v>0324299</v>
          </cell>
        </row>
        <row r="785">
          <cell r="D785" t="str">
            <v>0324325</v>
          </cell>
          <cell r="F785">
            <v>0</v>
          </cell>
        </row>
        <row r="786">
          <cell r="D786" t="str">
            <v>0326915</v>
          </cell>
          <cell r="F786">
            <v>0</v>
          </cell>
        </row>
        <row r="787">
          <cell r="D787" t="str">
            <v>0321808</v>
          </cell>
          <cell r="F787">
            <v>0</v>
          </cell>
        </row>
        <row r="790">
          <cell r="D790" t="str">
            <v>0322910</v>
          </cell>
          <cell r="F790">
            <v>0</v>
          </cell>
        </row>
        <row r="791">
          <cell r="D791" t="str">
            <v>0321808</v>
          </cell>
          <cell r="F791">
            <v>0</v>
          </cell>
        </row>
        <row r="792">
          <cell r="D792" t="str">
            <v>0327435</v>
          </cell>
          <cell r="F792">
            <v>0</v>
          </cell>
        </row>
        <row r="793">
          <cell r="D793" t="str">
            <v>0327437</v>
          </cell>
          <cell r="F793">
            <v>0</v>
          </cell>
        </row>
        <row r="794">
          <cell r="D794" t="str">
            <v>0320714</v>
          </cell>
          <cell r="F794">
            <v>0</v>
          </cell>
        </row>
        <row r="795">
          <cell r="D795" t="str">
            <v>0320715</v>
          </cell>
          <cell r="F795">
            <v>0</v>
          </cell>
        </row>
        <row r="796">
          <cell r="D796" t="str">
            <v>0327445</v>
          </cell>
          <cell r="F796">
            <v>0</v>
          </cell>
        </row>
        <row r="798">
          <cell r="D798" t="str">
            <v>0318106</v>
          </cell>
          <cell r="F798">
            <v>0</v>
          </cell>
        </row>
        <row r="799">
          <cell r="D799" t="str">
            <v>0318108</v>
          </cell>
          <cell r="F799">
            <v>0</v>
          </cell>
        </row>
        <row r="800">
          <cell r="D800" t="str">
            <v>0322910</v>
          </cell>
          <cell r="F800">
            <v>0</v>
          </cell>
        </row>
        <row r="801">
          <cell r="D801" t="str">
            <v>0321808</v>
          </cell>
          <cell r="F801">
            <v>0</v>
          </cell>
        </row>
        <row r="802">
          <cell r="D802" t="str">
            <v>0327436</v>
          </cell>
          <cell r="F802">
            <v>0</v>
          </cell>
        </row>
        <row r="803">
          <cell r="D803" t="str">
            <v>0327437</v>
          </cell>
          <cell r="F803">
            <v>0</v>
          </cell>
        </row>
        <row r="804">
          <cell r="D804" t="str">
            <v>0320714</v>
          </cell>
          <cell r="F804">
            <v>0</v>
          </cell>
        </row>
        <row r="805">
          <cell r="D805" t="str">
            <v>0320715</v>
          </cell>
          <cell r="F805">
            <v>0</v>
          </cell>
        </row>
        <row r="806">
          <cell r="D806" t="str">
            <v>0327445</v>
          </cell>
          <cell r="F806">
            <v>0</v>
          </cell>
        </row>
        <row r="808">
          <cell r="D808" t="str">
            <v>0318106</v>
          </cell>
          <cell r="F808">
            <v>0</v>
          </cell>
        </row>
        <row r="809">
          <cell r="D809" t="str">
            <v>0318108</v>
          </cell>
          <cell r="F809">
            <v>0</v>
          </cell>
        </row>
        <row r="810">
          <cell r="D810" t="str">
            <v>0322915</v>
          </cell>
          <cell r="F810">
            <v>0</v>
          </cell>
        </row>
        <row r="811">
          <cell r="D811" t="str">
            <v>0322910</v>
          </cell>
          <cell r="F811">
            <v>0</v>
          </cell>
        </row>
        <row r="812">
          <cell r="D812" t="str">
            <v>0321808</v>
          </cell>
          <cell r="F812">
            <v>0</v>
          </cell>
        </row>
        <row r="815">
          <cell r="D815" t="str">
            <v>0327438</v>
          </cell>
          <cell r="F815">
            <v>0</v>
          </cell>
        </row>
        <row r="816">
          <cell r="D816" t="str">
            <v>0320715</v>
          </cell>
          <cell r="F816">
            <v>0</v>
          </cell>
        </row>
        <row r="817">
          <cell r="D817" t="str">
            <v>0320713</v>
          </cell>
          <cell r="F817">
            <v>0</v>
          </cell>
        </row>
        <row r="819">
          <cell r="D819" t="str">
            <v>0318106</v>
          </cell>
          <cell r="F819">
            <v>0</v>
          </cell>
        </row>
        <row r="820">
          <cell r="D820" t="str">
            <v>0318108</v>
          </cell>
          <cell r="F820">
            <v>0</v>
          </cell>
        </row>
        <row r="821">
          <cell r="D821" t="str">
            <v>0322924</v>
          </cell>
          <cell r="F821">
            <v>0</v>
          </cell>
        </row>
        <row r="822">
          <cell r="D822" t="str">
            <v>0322920</v>
          </cell>
          <cell r="F822">
            <v>0</v>
          </cell>
        </row>
        <row r="823">
          <cell r="D823" t="str">
            <v>0327482</v>
          </cell>
          <cell r="F823">
            <v>0</v>
          </cell>
        </row>
        <row r="824">
          <cell r="D824" t="str">
            <v>0320715</v>
          </cell>
          <cell r="F824">
            <v>0</v>
          </cell>
        </row>
        <row r="825">
          <cell r="D825" t="str">
            <v>0320713</v>
          </cell>
          <cell r="F825">
            <v>0</v>
          </cell>
        </row>
        <row r="827">
          <cell r="D827" t="str">
            <v>0318106</v>
          </cell>
          <cell r="F827">
            <v>0</v>
          </cell>
        </row>
        <row r="828">
          <cell r="D828" t="str">
            <v>0318108</v>
          </cell>
          <cell r="F828">
            <v>0</v>
          </cell>
        </row>
        <row r="829">
          <cell r="D829" t="str">
            <v>0322924</v>
          </cell>
          <cell r="F829">
            <v>0</v>
          </cell>
        </row>
        <row r="830">
          <cell r="D830" t="str">
            <v>0322920</v>
          </cell>
          <cell r="F830">
            <v>0</v>
          </cell>
        </row>
        <row r="831">
          <cell r="D831" t="str">
            <v>0327454</v>
          </cell>
          <cell r="F831">
            <v>0</v>
          </cell>
        </row>
        <row r="832">
          <cell r="D832" t="str">
            <v>0327457</v>
          </cell>
          <cell r="F832">
            <v>0</v>
          </cell>
        </row>
        <row r="833">
          <cell r="D833" t="str">
            <v>0327455</v>
          </cell>
          <cell r="F833">
            <v>0</v>
          </cell>
        </row>
        <row r="834">
          <cell r="D834" t="str">
            <v>0327458</v>
          </cell>
          <cell r="F834">
            <v>0</v>
          </cell>
        </row>
        <row r="837">
          <cell r="D837" t="str">
            <v>0327439</v>
          </cell>
          <cell r="F837">
            <v>0</v>
          </cell>
        </row>
        <row r="838">
          <cell r="D838" t="str">
            <v>0327440</v>
          </cell>
          <cell r="F838">
            <v>0</v>
          </cell>
        </row>
        <row r="840">
          <cell r="D840" t="str">
            <v>0327088</v>
          </cell>
          <cell r="F840">
            <v>0</v>
          </cell>
        </row>
        <row r="841">
          <cell r="D841" t="str">
            <v>0326910</v>
          </cell>
          <cell r="F841">
            <v>0</v>
          </cell>
        </row>
        <row r="842">
          <cell r="D842" t="str">
            <v>0321996</v>
          </cell>
          <cell r="F842">
            <v>0</v>
          </cell>
        </row>
        <row r="843">
          <cell r="D843" t="str">
            <v>0321981</v>
          </cell>
          <cell r="F843">
            <v>0</v>
          </cell>
        </row>
        <row r="844">
          <cell r="D844" t="str">
            <v>0327449</v>
          </cell>
          <cell r="F844">
            <v>0</v>
          </cell>
        </row>
        <row r="845">
          <cell r="D845" t="str">
            <v>0327450</v>
          </cell>
          <cell r="F845">
            <v>0</v>
          </cell>
        </row>
        <row r="846">
          <cell r="D846" t="str">
            <v>0327454</v>
          </cell>
          <cell r="F846">
            <v>0</v>
          </cell>
        </row>
        <row r="847">
          <cell r="D847" t="str">
            <v>0327455</v>
          </cell>
          <cell r="F847">
            <v>0</v>
          </cell>
        </row>
        <row r="848">
          <cell r="D848" t="str">
            <v>0327089</v>
          </cell>
          <cell r="F848">
            <v>0</v>
          </cell>
        </row>
        <row r="849">
          <cell r="D849" t="str">
            <v>0326910</v>
          </cell>
          <cell r="F849">
            <v>0</v>
          </cell>
        </row>
        <row r="850">
          <cell r="D850" t="str">
            <v>0327457</v>
          </cell>
          <cell r="F850">
            <v>0</v>
          </cell>
        </row>
        <row r="851">
          <cell r="D851" t="str">
            <v>0327458</v>
          </cell>
          <cell r="F851">
            <v>0</v>
          </cell>
        </row>
        <row r="854">
          <cell r="D854" t="str">
            <v>0327449</v>
          </cell>
          <cell r="F854">
            <v>0</v>
          </cell>
        </row>
        <row r="855">
          <cell r="D855" t="str">
            <v>0327450</v>
          </cell>
          <cell r="F855">
            <v>0</v>
          </cell>
        </row>
        <row r="856">
          <cell r="D856" t="str">
            <v>0327454</v>
          </cell>
          <cell r="F856">
            <v>0</v>
          </cell>
        </row>
        <row r="857">
          <cell r="D857" t="str">
            <v>0327089</v>
          </cell>
          <cell r="F857">
            <v>0</v>
          </cell>
        </row>
        <row r="858">
          <cell r="D858" t="str">
            <v>0327445</v>
          </cell>
          <cell r="F858">
            <v>0</v>
          </cell>
        </row>
        <row r="859">
          <cell r="D859" t="str">
            <v>0321981</v>
          </cell>
          <cell r="F859">
            <v>0</v>
          </cell>
        </row>
        <row r="860">
          <cell r="D860" t="str">
            <v>0327457</v>
          </cell>
          <cell r="F860">
            <v>0</v>
          </cell>
        </row>
        <row r="863">
          <cell r="D863" t="str">
            <v>0327446</v>
          </cell>
          <cell r="F863">
            <v>0</v>
          </cell>
        </row>
        <row r="864">
          <cell r="D864" t="str">
            <v>0327450</v>
          </cell>
          <cell r="F864">
            <v>0</v>
          </cell>
        </row>
        <row r="865">
          <cell r="D865" t="str">
            <v>0327454</v>
          </cell>
          <cell r="F865">
            <v>0</v>
          </cell>
        </row>
        <row r="866">
          <cell r="D866" t="str">
            <v>0327439</v>
          </cell>
          <cell r="F866">
            <v>0</v>
          </cell>
        </row>
        <row r="867">
          <cell r="D867" t="str">
            <v>0327440</v>
          </cell>
          <cell r="F867">
            <v>0</v>
          </cell>
        </row>
        <row r="868">
          <cell r="D868" t="str">
            <v>0320713</v>
          </cell>
          <cell r="F868">
            <v>0</v>
          </cell>
        </row>
        <row r="869">
          <cell r="D869" t="str">
            <v>0320715</v>
          </cell>
          <cell r="F869">
            <v>0</v>
          </cell>
        </row>
        <row r="871">
          <cell r="D871" t="str">
            <v>0318106</v>
          </cell>
          <cell r="F871">
            <v>0</v>
          </cell>
        </row>
        <row r="872">
          <cell r="D872" t="str">
            <v>0318108</v>
          </cell>
          <cell r="F872">
            <v>0</v>
          </cell>
        </row>
        <row r="873">
          <cell r="D873" t="str">
            <v>0322909</v>
          </cell>
          <cell r="F873">
            <v>0</v>
          </cell>
        </row>
        <row r="874">
          <cell r="D874" t="str">
            <v>0327457</v>
          </cell>
          <cell r="F874">
            <v>0</v>
          </cell>
        </row>
        <row r="875">
          <cell r="D875" t="str">
            <v>0322932</v>
          </cell>
          <cell r="F875">
            <v>0</v>
          </cell>
        </row>
        <row r="877">
          <cell r="D877" t="str">
            <v>0327446</v>
          </cell>
          <cell r="F877">
            <v>0</v>
          </cell>
        </row>
        <row r="878">
          <cell r="D878" t="str">
            <v>0327450</v>
          </cell>
          <cell r="F878">
            <v>0</v>
          </cell>
        </row>
        <row r="879">
          <cell r="D879" t="str">
            <v>0327455</v>
          </cell>
          <cell r="F879">
            <v>0</v>
          </cell>
        </row>
        <row r="880">
          <cell r="D880" t="str">
            <v>0327439</v>
          </cell>
          <cell r="F880">
            <v>0</v>
          </cell>
        </row>
        <row r="881">
          <cell r="D881" t="str">
            <v>0327440</v>
          </cell>
          <cell r="F881">
            <v>0</v>
          </cell>
        </row>
        <row r="882">
          <cell r="D882" t="str">
            <v>0320715</v>
          </cell>
          <cell r="F882">
            <v>0</v>
          </cell>
        </row>
        <row r="884">
          <cell r="D884" t="str">
            <v>0318106</v>
          </cell>
          <cell r="F884">
            <v>0</v>
          </cell>
        </row>
        <row r="885">
          <cell r="D885" t="str">
            <v>0318108</v>
          </cell>
          <cell r="F885">
            <v>0</v>
          </cell>
        </row>
        <row r="887">
          <cell r="D887" t="str">
            <v>0327458</v>
          </cell>
          <cell r="F887">
            <v>0</v>
          </cell>
        </row>
        <row r="888">
          <cell r="D888" t="str">
            <v>0322901</v>
          </cell>
          <cell r="F888">
            <v>0</v>
          </cell>
        </row>
        <row r="889">
          <cell r="D889" t="str">
            <v>0322932</v>
          </cell>
          <cell r="F889">
            <v>0</v>
          </cell>
        </row>
        <row r="890">
          <cell r="D890" t="str">
            <v>0327449</v>
          </cell>
          <cell r="F890">
            <v>0</v>
          </cell>
        </row>
        <row r="891">
          <cell r="D891" t="str">
            <v>0327446</v>
          </cell>
          <cell r="F891">
            <v>0</v>
          </cell>
        </row>
        <row r="892">
          <cell r="D892" t="str">
            <v>0327439</v>
          </cell>
          <cell r="F892">
            <v>0</v>
          </cell>
        </row>
        <row r="893">
          <cell r="D893" t="str">
            <v>0327440</v>
          </cell>
          <cell r="F893">
            <v>0</v>
          </cell>
        </row>
        <row r="894">
          <cell r="D894" t="str">
            <v>0327089</v>
          </cell>
          <cell r="F894">
            <v>0</v>
          </cell>
        </row>
        <row r="895">
          <cell r="D895" t="str">
            <v>0326910</v>
          </cell>
          <cell r="F895">
            <v>0</v>
          </cell>
        </row>
        <row r="896">
          <cell r="D896" t="str">
            <v>0321996</v>
          </cell>
          <cell r="F896">
            <v>0</v>
          </cell>
        </row>
        <row r="897">
          <cell r="D897" t="str">
            <v>0327446</v>
          </cell>
          <cell r="F897">
            <v>0</v>
          </cell>
        </row>
        <row r="898">
          <cell r="D898" t="str">
            <v>0320713</v>
          </cell>
          <cell r="F898">
            <v>0</v>
          </cell>
        </row>
        <row r="899">
          <cell r="D899" t="str">
            <v>0320715</v>
          </cell>
          <cell r="F899">
            <v>0</v>
          </cell>
        </row>
        <row r="901">
          <cell r="D901" t="str">
            <v>0318106</v>
          </cell>
          <cell r="F901">
            <v>0</v>
          </cell>
        </row>
        <row r="902">
          <cell r="D902" t="str">
            <v>0318108</v>
          </cell>
          <cell r="F902">
            <v>0</v>
          </cell>
        </row>
        <row r="903">
          <cell r="D903" t="str">
            <v>0326910</v>
          </cell>
          <cell r="F903">
            <v>0</v>
          </cell>
        </row>
        <row r="904">
          <cell r="D904" t="str">
            <v>0321996</v>
          </cell>
          <cell r="F904">
            <v>0</v>
          </cell>
        </row>
        <row r="906">
          <cell r="D906" t="str">
            <v>0320158</v>
          </cell>
          <cell r="F906">
            <v>0</v>
          </cell>
        </row>
        <row r="907">
          <cell r="D907" t="str">
            <v>0320998</v>
          </cell>
          <cell r="F907">
            <v>0</v>
          </cell>
        </row>
        <row r="908">
          <cell r="D908" t="str">
            <v>0327441</v>
          </cell>
          <cell r="F908">
            <v>0</v>
          </cell>
        </row>
        <row r="909">
          <cell r="D909" t="str">
            <v>0327442</v>
          </cell>
          <cell r="F909">
            <v>0</v>
          </cell>
        </row>
        <row r="910">
          <cell r="D910" t="str">
            <v>0327443</v>
          </cell>
          <cell r="F910">
            <v>0</v>
          </cell>
        </row>
        <row r="911">
          <cell r="D911" t="str">
            <v>0327444</v>
          </cell>
          <cell r="F911">
            <v>0</v>
          </cell>
        </row>
        <row r="912">
          <cell r="D912" t="str">
            <v>0320730</v>
          </cell>
          <cell r="F912">
            <v>0</v>
          </cell>
        </row>
        <row r="913">
          <cell r="D913" t="str">
            <v>0322919</v>
          </cell>
          <cell r="F913">
            <v>0</v>
          </cell>
        </row>
        <row r="914">
          <cell r="D914" t="str">
            <v>0327441</v>
          </cell>
          <cell r="F914">
            <v>0</v>
          </cell>
        </row>
        <row r="915">
          <cell r="D915" t="str">
            <v>0327442</v>
          </cell>
          <cell r="F915">
            <v>0</v>
          </cell>
        </row>
        <row r="918">
          <cell r="D918" t="str">
            <v>0327442</v>
          </cell>
          <cell r="F918">
            <v>0</v>
          </cell>
        </row>
        <row r="919">
          <cell r="D919" t="str">
            <v>0327443</v>
          </cell>
          <cell r="F919">
            <v>0</v>
          </cell>
        </row>
        <row r="921">
          <cell r="D921" t="str">
            <v>0327092</v>
          </cell>
          <cell r="F921">
            <v>0</v>
          </cell>
        </row>
        <row r="922">
          <cell r="D922" t="str">
            <v>0327463</v>
          </cell>
          <cell r="F922">
            <v>0</v>
          </cell>
        </row>
        <row r="923">
          <cell r="D923" t="str">
            <v>0327457</v>
          </cell>
          <cell r="F923">
            <v>0</v>
          </cell>
        </row>
        <row r="924">
          <cell r="D924" t="str">
            <v>0327447</v>
          </cell>
          <cell r="F924">
            <v>0</v>
          </cell>
        </row>
        <row r="925">
          <cell r="D925" t="str">
            <v>0320730</v>
          </cell>
          <cell r="F925">
            <v>0</v>
          </cell>
        </row>
        <row r="926">
          <cell r="D926" t="str">
            <v>0322050</v>
          </cell>
          <cell r="F926">
            <v>0</v>
          </cell>
        </row>
        <row r="927">
          <cell r="D927" t="str">
            <v>0322051</v>
          </cell>
          <cell r="F927">
            <v>0</v>
          </cell>
        </row>
        <row r="929">
          <cell r="D929" t="str">
            <v>0327454</v>
          </cell>
          <cell r="F929">
            <v>0</v>
          </cell>
        </row>
        <row r="930">
          <cell r="D930" t="str">
            <v>0322917</v>
          </cell>
          <cell r="F930">
            <v>0</v>
          </cell>
        </row>
        <row r="931">
          <cell r="D931" t="str">
            <v>0327088</v>
          </cell>
          <cell r="F931">
            <v>0</v>
          </cell>
        </row>
        <row r="932">
          <cell r="D932" t="str">
            <v>0327464</v>
          </cell>
          <cell r="F932">
            <v>0</v>
          </cell>
        </row>
        <row r="934">
          <cell r="D934" t="str">
            <v>0322050</v>
          </cell>
          <cell r="F934">
            <v>0</v>
          </cell>
        </row>
        <row r="935">
          <cell r="D935" t="str">
            <v>0322051</v>
          </cell>
          <cell r="F935">
            <v>0</v>
          </cell>
        </row>
        <row r="937">
          <cell r="D937" t="str">
            <v>0327088</v>
          </cell>
          <cell r="F937">
            <v>0</v>
          </cell>
        </row>
        <row r="938">
          <cell r="D938" t="str">
            <v>0327464</v>
          </cell>
          <cell r="F938">
            <v>0</v>
          </cell>
        </row>
        <row r="939">
          <cell r="D939" t="str">
            <v>0327447</v>
          </cell>
          <cell r="F939">
            <v>0</v>
          </cell>
        </row>
        <row r="940">
          <cell r="D940" t="str">
            <v>0327092</v>
          </cell>
          <cell r="F940">
            <v>0</v>
          </cell>
        </row>
        <row r="941">
          <cell r="D941" t="str">
            <v>0322050</v>
          </cell>
          <cell r="F941">
            <v>0</v>
          </cell>
        </row>
        <row r="942">
          <cell r="D942" t="str">
            <v>0322051</v>
          </cell>
          <cell r="F942">
            <v>0</v>
          </cell>
        </row>
        <row r="944">
          <cell r="D944" t="str">
            <v>0320730</v>
          </cell>
          <cell r="F944">
            <v>0</v>
          </cell>
        </row>
        <row r="945">
          <cell r="D945" t="str">
            <v>0327441</v>
          </cell>
          <cell r="F945">
            <v>0</v>
          </cell>
        </row>
        <row r="946">
          <cell r="D946" t="str">
            <v>0327442</v>
          </cell>
          <cell r="F946">
            <v>0</v>
          </cell>
        </row>
        <row r="947">
          <cell r="D947" t="str">
            <v>0327443</v>
          </cell>
          <cell r="F947">
            <v>0</v>
          </cell>
        </row>
        <row r="948">
          <cell r="D948" t="str">
            <v>0327088</v>
          </cell>
          <cell r="F948">
            <v>0</v>
          </cell>
        </row>
        <row r="949">
          <cell r="D949" t="str">
            <v>0326910</v>
          </cell>
          <cell r="F949">
            <v>0</v>
          </cell>
        </row>
        <row r="950">
          <cell r="D950" t="str">
            <v>0320712</v>
          </cell>
          <cell r="F950">
            <v>0</v>
          </cell>
        </row>
        <row r="952">
          <cell r="D952" t="str">
            <v>0327092</v>
          </cell>
          <cell r="F952">
            <v>0</v>
          </cell>
        </row>
        <row r="953">
          <cell r="D953" t="str">
            <v>0324178</v>
          </cell>
          <cell r="F953">
            <v>0</v>
          </cell>
        </row>
        <row r="954">
          <cell r="D954" t="str">
            <v>0327451</v>
          </cell>
          <cell r="F954">
            <v>0</v>
          </cell>
        </row>
        <row r="955">
          <cell r="D955" t="str">
            <v>0327446</v>
          </cell>
          <cell r="F955">
            <v>0</v>
          </cell>
        </row>
        <row r="956">
          <cell r="D956" t="str">
            <v>0327454</v>
          </cell>
          <cell r="F956">
            <v>0</v>
          </cell>
        </row>
        <row r="957">
          <cell r="D957" t="str">
            <v>0320713</v>
          </cell>
          <cell r="F957">
            <v>0</v>
          </cell>
        </row>
        <row r="958">
          <cell r="D958" t="str">
            <v>0320715</v>
          </cell>
          <cell r="F958">
            <v>0</v>
          </cell>
        </row>
        <row r="959">
          <cell r="D959" t="str">
            <v>0327089</v>
          </cell>
          <cell r="F959">
            <v>0</v>
          </cell>
        </row>
        <row r="960">
          <cell r="D960" t="str">
            <v>0327092</v>
          </cell>
          <cell r="F960">
            <v>0</v>
          </cell>
        </row>
        <row r="961">
          <cell r="D961" t="str">
            <v>0318106</v>
          </cell>
          <cell r="F961">
            <v>0</v>
          </cell>
        </row>
        <row r="962">
          <cell r="D962" t="str">
            <v>0318108</v>
          </cell>
          <cell r="F962">
            <v>0</v>
          </cell>
        </row>
        <row r="964">
          <cell r="D964" t="str">
            <v>0327457</v>
          </cell>
          <cell r="F964">
            <v>0</v>
          </cell>
        </row>
        <row r="965">
          <cell r="D965" t="str">
            <v>0326910</v>
          </cell>
          <cell r="F965">
            <v>0</v>
          </cell>
        </row>
        <row r="966">
          <cell r="D966" t="str">
            <v>0322924</v>
          </cell>
          <cell r="F966">
            <v>0</v>
          </cell>
        </row>
        <row r="967">
          <cell r="D967" t="str">
            <v>0322920</v>
          </cell>
          <cell r="F967">
            <v>0</v>
          </cell>
        </row>
        <row r="969">
          <cell r="D969" t="str">
            <v>0327092</v>
          </cell>
          <cell r="F969">
            <v>0</v>
          </cell>
        </row>
        <row r="970">
          <cell r="D970" t="str">
            <v>0322392</v>
          </cell>
          <cell r="F970">
            <v>0</v>
          </cell>
        </row>
        <row r="971">
          <cell r="D971" t="str">
            <v>0322395</v>
          </cell>
          <cell r="F971">
            <v>0</v>
          </cell>
        </row>
        <row r="973">
          <cell r="D973" t="str">
            <v>0321918</v>
          </cell>
          <cell r="F973">
            <v>0</v>
          </cell>
        </row>
        <row r="974">
          <cell r="D974" t="str">
            <v>0321917</v>
          </cell>
          <cell r="F974">
            <v>0</v>
          </cell>
        </row>
        <row r="976">
          <cell r="D976" t="str">
            <v>0320158</v>
          </cell>
          <cell r="F976">
            <v>0</v>
          </cell>
        </row>
        <row r="977">
          <cell r="D977" t="str">
            <v>0322393</v>
          </cell>
          <cell r="F977">
            <v>0</v>
          </cell>
        </row>
        <row r="978">
          <cell r="D978" t="str">
            <v>0322395</v>
          </cell>
          <cell r="F978">
            <v>0</v>
          </cell>
        </row>
        <row r="979">
          <cell r="D979" t="str">
            <v>0323724</v>
          </cell>
          <cell r="F979">
            <v>0</v>
          </cell>
        </row>
        <row r="980">
          <cell r="D980" t="str">
            <v>0321918</v>
          </cell>
          <cell r="F980">
            <v>0</v>
          </cell>
        </row>
        <row r="981">
          <cell r="D981" t="str">
            <v>0321917</v>
          </cell>
          <cell r="F981">
            <v>0</v>
          </cell>
        </row>
        <row r="982">
          <cell r="D982" t="str">
            <v>0321808</v>
          </cell>
          <cell r="F982">
            <v>0</v>
          </cell>
        </row>
        <row r="984">
          <cell r="D984" t="str">
            <v>0327460</v>
          </cell>
          <cell r="F984">
            <v>0</v>
          </cell>
        </row>
        <row r="985">
          <cell r="D985" t="str">
            <v>0322393</v>
          </cell>
          <cell r="F985">
            <v>0</v>
          </cell>
        </row>
        <row r="986">
          <cell r="D986" t="str">
            <v>0327445</v>
          </cell>
          <cell r="F986">
            <v>0</v>
          </cell>
        </row>
        <row r="987">
          <cell r="D987" t="str">
            <v>0320727</v>
          </cell>
          <cell r="F987">
            <v>0</v>
          </cell>
        </row>
        <row r="988">
          <cell r="D988" t="str">
            <v>0320720</v>
          </cell>
          <cell r="F988">
            <v>0</v>
          </cell>
        </row>
        <row r="989">
          <cell r="D989" t="str">
            <v>0322395</v>
          </cell>
          <cell r="F989">
            <v>0</v>
          </cell>
        </row>
        <row r="990">
          <cell r="D990" t="str">
            <v>0327465</v>
          </cell>
          <cell r="F990">
            <v>0</v>
          </cell>
        </row>
        <row r="991">
          <cell r="D991" t="str">
            <v>0327088</v>
          </cell>
          <cell r="F991">
            <v>0</v>
          </cell>
        </row>
        <row r="992">
          <cell r="D992" t="str">
            <v>0321918</v>
          </cell>
          <cell r="F992">
            <v>0</v>
          </cell>
        </row>
        <row r="993">
          <cell r="D993" t="str">
            <v>0321917</v>
          </cell>
          <cell r="F993">
            <v>0</v>
          </cell>
        </row>
        <row r="994">
          <cell r="D994" t="str">
            <v>0327439</v>
          </cell>
          <cell r="F994">
            <v>0</v>
          </cell>
        </row>
        <row r="995">
          <cell r="D995" t="str">
            <v>0327088</v>
          </cell>
          <cell r="F995">
            <v>0</v>
          </cell>
        </row>
        <row r="996">
          <cell r="D996" t="str">
            <v>0326910</v>
          </cell>
          <cell r="F996">
            <v>0</v>
          </cell>
        </row>
        <row r="997">
          <cell r="D997" t="str">
            <v>0327460</v>
          </cell>
          <cell r="F997">
            <v>0</v>
          </cell>
        </row>
        <row r="998">
          <cell r="D998" t="str">
            <v>0327445</v>
          </cell>
          <cell r="F998">
            <v>0</v>
          </cell>
        </row>
        <row r="999">
          <cell r="D999" t="str">
            <v>0320727</v>
          </cell>
          <cell r="F999">
            <v>0</v>
          </cell>
        </row>
        <row r="1000">
          <cell r="D1000" t="str">
            <v>0320720</v>
          </cell>
          <cell r="F1000">
            <v>0</v>
          </cell>
        </row>
        <row r="1002">
          <cell r="D1002" t="str">
            <v>0321029</v>
          </cell>
          <cell r="F1002">
            <v>0</v>
          </cell>
        </row>
        <row r="1003">
          <cell r="D1003" t="str">
            <v>0327460</v>
          </cell>
          <cell r="F1003">
            <v>0</v>
          </cell>
        </row>
        <row r="1004">
          <cell r="D1004" t="str">
            <v>0322393</v>
          </cell>
          <cell r="F1004">
            <v>0</v>
          </cell>
        </row>
        <row r="1005">
          <cell r="D1005" t="str">
            <v>0327445</v>
          </cell>
          <cell r="F1005">
            <v>0</v>
          </cell>
        </row>
        <row r="1006">
          <cell r="D1006" t="str">
            <v>0322395</v>
          </cell>
          <cell r="F1006">
            <v>0</v>
          </cell>
        </row>
        <row r="1007">
          <cell r="D1007" t="str">
            <v>0327465</v>
          </cell>
          <cell r="F1007">
            <v>0</v>
          </cell>
        </row>
        <row r="1008">
          <cell r="D1008" t="str">
            <v>0323891</v>
          </cell>
          <cell r="F1008">
            <v>0</v>
          </cell>
        </row>
        <row r="1009">
          <cell r="D1009" t="str">
            <v>0322924</v>
          </cell>
          <cell r="F1009">
            <v>0</v>
          </cell>
        </row>
        <row r="1010">
          <cell r="D1010" t="str">
            <v>0321918</v>
          </cell>
          <cell r="F1010">
            <v>0</v>
          </cell>
        </row>
        <row r="1011">
          <cell r="D1011" t="str">
            <v>0321917</v>
          </cell>
          <cell r="F1011">
            <v>0</v>
          </cell>
        </row>
        <row r="1012">
          <cell r="D1012" t="str">
            <v>0327439</v>
          </cell>
          <cell r="F1012">
            <v>0</v>
          </cell>
        </row>
        <row r="1013">
          <cell r="D1013" t="str">
            <v>0320158</v>
          </cell>
          <cell r="F1013">
            <v>0</v>
          </cell>
        </row>
        <row r="1015">
          <cell r="D1015" t="str">
            <v>0327460</v>
          </cell>
          <cell r="F1015">
            <v>0</v>
          </cell>
        </row>
        <row r="1016">
          <cell r="D1016" t="str">
            <v>0327445</v>
          </cell>
          <cell r="F1016">
            <v>0</v>
          </cell>
        </row>
        <row r="1017">
          <cell r="D1017" t="str">
            <v>0323891</v>
          </cell>
          <cell r="F1017">
            <v>0</v>
          </cell>
        </row>
        <row r="1018">
          <cell r="D1018" t="str">
            <v>0325693</v>
          </cell>
          <cell r="F1018">
            <v>0</v>
          </cell>
        </row>
        <row r="1019">
          <cell r="D1019" t="str">
            <v>0325696</v>
          </cell>
          <cell r="F1019">
            <v>0</v>
          </cell>
        </row>
        <row r="1020">
          <cell r="D1020" t="str">
            <v>0322394</v>
          </cell>
          <cell r="F1020">
            <v>0</v>
          </cell>
        </row>
        <row r="1021">
          <cell r="D1021" t="str">
            <v>0327448</v>
          </cell>
          <cell r="F1021">
            <v>0</v>
          </cell>
        </row>
        <row r="1022">
          <cell r="D1022" t="str">
            <v>0325694</v>
          </cell>
          <cell r="F1022">
            <v>0</v>
          </cell>
        </row>
        <row r="1023">
          <cell r="D1023" t="str">
            <v>0325696</v>
          </cell>
          <cell r="F1023">
            <v>0</v>
          </cell>
        </row>
        <row r="1024">
          <cell r="D1024" t="str">
            <v>0325695</v>
          </cell>
          <cell r="F1024">
            <v>0</v>
          </cell>
        </row>
        <row r="1027">
          <cell r="D1027" t="str">
            <v>0323926</v>
          </cell>
          <cell r="F1027">
            <v>0</v>
          </cell>
        </row>
        <row r="1028">
          <cell r="D1028" t="str">
            <v>0327447</v>
          </cell>
          <cell r="F1028">
            <v>0</v>
          </cell>
        </row>
        <row r="1029">
          <cell r="D1029" t="str">
            <v>0321971</v>
          </cell>
          <cell r="F1029">
            <v>0</v>
          </cell>
        </row>
        <row r="1030">
          <cell r="D1030" t="str">
            <v>0322050</v>
          </cell>
          <cell r="F1030">
            <v>0</v>
          </cell>
        </row>
        <row r="1031">
          <cell r="D1031" t="str">
            <v>0322051</v>
          </cell>
          <cell r="F1031">
            <v>0</v>
          </cell>
        </row>
        <row r="1032">
          <cell r="D1032" t="str">
            <v>0318106</v>
          </cell>
          <cell r="F1032">
            <v>0</v>
          </cell>
        </row>
        <row r="1033">
          <cell r="D1033" t="str">
            <v>0318108</v>
          </cell>
          <cell r="F1033">
            <v>0</v>
          </cell>
        </row>
        <row r="1034">
          <cell r="D1034" t="str">
            <v>0322892</v>
          </cell>
          <cell r="F1034">
            <v>0</v>
          </cell>
        </row>
        <row r="1035">
          <cell r="D1035" t="str">
            <v>0322884</v>
          </cell>
          <cell r="F1035">
            <v>0</v>
          </cell>
        </row>
        <row r="1036">
          <cell r="D1036" t="str">
            <v>0327466</v>
          </cell>
          <cell r="F1036">
            <v>0</v>
          </cell>
        </row>
        <row r="1037">
          <cell r="D1037" t="str">
            <v>0327467</v>
          </cell>
          <cell r="F1037">
            <v>0</v>
          </cell>
        </row>
        <row r="1038">
          <cell r="D1038" t="str">
            <v>0327468</v>
          </cell>
          <cell r="F1038">
            <v>0</v>
          </cell>
        </row>
        <row r="1039">
          <cell r="D1039" t="str">
            <v>0327469</v>
          </cell>
          <cell r="F1039">
            <v>0</v>
          </cell>
        </row>
        <row r="1040">
          <cell r="D1040" t="str">
            <v>0322884</v>
          </cell>
          <cell r="F1040">
            <v>0</v>
          </cell>
        </row>
        <row r="1041">
          <cell r="D1041" t="str">
            <v>0322891</v>
          </cell>
          <cell r="F1041">
            <v>0</v>
          </cell>
        </row>
        <row r="1045">
          <cell r="D1045" t="str">
            <v>0327461</v>
          </cell>
          <cell r="F1045">
            <v>0</v>
          </cell>
        </row>
        <row r="1046">
          <cell r="D1046" t="str">
            <v>0327454</v>
          </cell>
          <cell r="F1046">
            <v>0</v>
          </cell>
        </row>
        <row r="1047">
          <cell r="D1047" t="str">
            <v>0327455</v>
          </cell>
          <cell r="F1047">
            <v>0</v>
          </cell>
        </row>
        <row r="1048">
          <cell r="D1048" t="str">
            <v>0327089</v>
          </cell>
          <cell r="F1048">
            <v>0</v>
          </cell>
        </row>
        <row r="1049">
          <cell r="D1049" t="str">
            <v>0327456</v>
          </cell>
          <cell r="F1049">
            <v>0</v>
          </cell>
        </row>
        <row r="1050">
          <cell r="D1050" t="str">
            <v>0327439</v>
          </cell>
          <cell r="F1050">
            <v>0</v>
          </cell>
        </row>
        <row r="1051">
          <cell r="D1051" t="str">
            <v>0327440</v>
          </cell>
          <cell r="F1051">
            <v>0</v>
          </cell>
        </row>
        <row r="1052">
          <cell r="D1052" t="str">
            <v>0325692</v>
          </cell>
        </row>
        <row r="1053">
          <cell r="D1053" t="str">
            <v>0327457</v>
          </cell>
          <cell r="F1053">
            <v>0</v>
          </cell>
        </row>
        <row r="1054">
          <cell r="D1054" t="str">
            <v>0327458</v>
          </cell>
          <cell r="F1054">
            <v>0</v>
          </cell>
        </row>
        <row r="1055">
          <cell r="D1055" t="str">
            <v>0327459</v>
          </cell>
          <cell r="F1055">
            <v>0</v>
          </cell>
        </row>
        <row r="1058">
          <cell r="D1058" t="str">
            <v>0327462</v>
          </cell>
          <cell r="F1058">
            <v>0</v>
          </cell>
        </row>
        <row r="1059">
          <cell r="D1059" t="str">
            <v>0327457</v>
          </cell>
          <cell r="F1059">
            <v>0</v>
          </cell>
        </row>
        <row r="1060">
          <cell r="D1060" t="str">
            <v>0327458</v>
          </cell>
          <cell r="F1060">
            <v>0</v>
          </cell>
        </row>
        <row r="1061">
          <cell r="D1061" t="str">
            <v>0327459</v>
          </cell>
          <cell r="F1061">
            <v>0</v>
          </cell>
        </row>
        <row r="1062">
          <cell r="D1062" t="str">
            <v>0327089</v>
          </cell>
          <cell r="F1062">
            <v>0</v>
          </cell>
        </row>
        <row r="1063">
          <cell r="D1063" t="str">
            <v>0327439</v>
          </cell>
          <cell r="F1063">
            <v>0</v>
          </cell>
        </row>
        <row r="1064">
          <cell r="D1064" t="str">
            <v>0327440</v>
          </cell>
          <cell r="F1064">
            <v>0</v>
          </cell>
        </row>
        <row r="1065">
          <cell r="D1065" t="str">
            <v>0322155</v>
          </cell>
        </row>
        <row r="1066">
          <cell r="D1066" t="str">
            <v>0327454</v>
          </cell>
          <cell r="F1066">
            <v>0</v>
          </cell>
        </row>
        <row r="1067">
          <cell r="D1067" t="str">
            <v>0327455</v>
          </cell>
          <cell r="F1067">
            <v>0</v>
          </cell>
        </row>
        <row r="1068">
          <cell r="D1068" t="str">
            <v>0327456</v>
          </cell>
          <cell r="F1068">
            <v>0</v>
          </cell>
        </row>
        <row r="1071">
          <cell r="D1071" t="str">
            <v>0325693</v>
          </cell>
        </row>
        <row r="1072">
          <cell r="D1072" t="str">
            <v>0325694</v>
          </cell>
        </row>
        <row r="1073">
          <cell r="D1073" t="str">
            <v>0325695</v>
          </cell>
        </row>
        <row r="1074">
          <cell r="D1074" t="str">
            <v>0327435</v>
          </cell>
        </row>
        <row r="1075">
          <cell r="D1075" t="str">
            <v>0327436</v>
          </cell>
        </row>
        <row r="1077">
          <cell r="D1077" t="str">
            <v>0327437</v>
          </cell>
        </row>
        <row r="1078">
          <cell r="D1078" t="str">
            <v>0327438</v>
          </cell>
        </row>
        <row r="1079">
          <cell r="D1079" t="str">
            <v>0327482</v>
          </cell>
        </row>
        <row r="1080">
          <cell r="D1080" t="str">
            <v>0327439</v>
          </cell>
        </row>
        <row r="1081">
          <cell r="D1081" t="str">
            <v>0327440</v>
          </cell>
        </row>
        <row r="1082">
          <cell r="D1082" t="str">
            <v>0327441</v>
          </cell>
        </row>
        <row r="1083">
          <cell r="D1083" t="str">
            <v>0327466</v>
          </cell>
        </row>
        <row r="1084">
          <cell r="D1084" t="str">
            <v>0327467</v>
          </cell>
        </row>
        <row r="1085">
          <cell r="D1085" t="str">
            <v>0327468</v>
          </cell>
        </row>
        <row r="1086">
          <cell r="D1086" t="str">
            <v>0327469</v>
          </cell>
        </row>
        <row r="1087">
          <cell r="D1087" t="str">
            <v>0327442</v>
          </cell>
        </row>
        <row r="1088">
          <cell r="D1088" t="str">
            <v>0322859</v>
          </cell>
        </row>
        <row r="1089">
          <cell r="D1089" t="str">
            <v>0322858</v>
          </cell>
        </row>
        <row r="1090">
          <cell r="D1090" t="str">
            <v>0327443</v>
          </cell>
        </row>
        <row r="1091">
          <cell r="D1091" t="str">
            <v>0327444</v>
          </cell>
        </row>
        <row r="1092">
          <cell r="D1092" t="str">
            <v>0327463</v>
          </cell>
        </row>
        <row r="1093">
          <cell r="D1093" t="str">
            <v>0327464</v>
          </cell>
        </row>
        <row r="1094">
          <cell r="D1094" t="str">
            <v>0326300</v>
          </cell>
        </row>
        <row r="1095">
          <cell r="D1095" t="str">
            <v>0327445</v>
          </cell>
        </row>
        <row r="1096">
          <cell r="D1096" t="str">
            <v>0327446</v>
          </cell>
        </row>
        <row r="1097">
          <cell r="D1097" t="str">
            <v>0327449</v>
          </cell>
        </row>
        <row r="1098">
          <cell r="D1098" t="str">
            <v>0327089</v>
          </cell>
        </row>
        <row r="1099">
          <cell r="D1099" t="str">
            <v>0327447</v>
          </cell>
        </row>
        <row r="1100">
          <cell r="D1100" t="str">
            <v>0327448</v>
          </cell>
        </row>
        <row r="1101">
          <cell r="D1101" t="str">
            <v>0327450</v>
          </cell>
        </row>
        <row r="1102">
          <cell r="D1102" t="str">
            <v>0327451</v>
          </cell>
        </row>
        <row r="1103">
          <cell r="D1103" t="str">
            <v>0327454</v>
          </cell>
        </row>
        <row r="1104">
          <cell r="D1104" t="str">
            <v>0327455</v>
          </cell>
        </row>
        <row r="1105">
          <cell r="D1105" t="str">
            <v>0327456</v>
          </cell>
        </row>
        <row r="1106">
          <cell r="D1106" t="str">
            <v>0327457</v>
          </cell>
        </row>
        <row r="1107">
          <cell r="D1107" t="str">
            <v>0327458</v>
          </cell>
        </row>
        <row r="1108">
          <cell r="D1108" t="str">
            <v>0327459</v>
          </cell>
        </row>
        <row r="1110">
          <cell r="D1110" t="str">
            <v>0322392</v>
          </cell>
        </row>
        <row r="1111">
          <cell r="D1111" t="str">
            <v>0322393</v>
          </cell>
        </row>
        <row r="1112">
          <cell r="D1112" t="str">
            <v>0327460</v>
          </cell>
        </row>
        <row r="1113">
          <cell r="D1113" t="str">
            <v>0322394</v>
          </cell>
        </row>
        <row r="1114">
          <cell r="D1114" t="str">
            <v>0321917</v>
          </cell>
        </row>
        <row r="1115">
          <cell r="D1115" t="str">
            <v>0321918</v>
          </cell>
        </row>
        <row r="1116">
          <cell r="D1116" t="str">
            <v>0327465</v>
          </cell>
        </row>
        <row r="1117">
          <cell r="D1117" t="str">
            <v>0322395</v>
          </cell>
        </row>
        <row r="1118">
          <cell r="D1118" t="str">
            <v>0317619</v>
          </cell>
        </row>
        <row r="1119">
          <cell r="D1119" t="str">
            <v>0327462</v>
          </cell>
        </row>
        <row r="1120">
          <cell r="D1120" t="str">
            <v>0327461</v>
          </cell>
        </row>
      </sheetData>
      <sheetData sheetId="5">
        <row r="7">
          <cell r="D7" t="str">
            <v>0320731</v>
          </cell>
          <cell r="F7">
            <v>0</v>
          </cell>
        </row>
        <row r="8">
          <cell r="D8" t="str">
            <v>0320720</v>
          </cell>
          <cell r="F8">
            <v>0</v>
          </cell>
        </row>
        <row r="10">
          <cell r="D10" t="str">
            <v>0318106</v>
          </cell>
          <cell r="F10">
            <v>0</v>
          </cell>
        </row>
        <row r="11">
          <cell r="D11" t="str">
            <v>0315456</v>
          </cell>
          <cell r="F11">
            <v>0</v>
          </cell>
        </row>
        <row r="14">
          <cell r="D14" t="str">
            <v>0320714</v>
          </cell>
          <cell r="F14">
            <v>0</v>
          </cell>
        </row>
        <row r="15">
          <cell r="D15" t="str">
            <v>0320716</v>
          </cell>
          <cell r="F15">
            <v>0</v>
          </cell>
        </row>
        <row r="17">
          <cell r="D17" t="str">
            <v>0318106</v>
          </cell>
          <cell r="F17">
            <v>0</v>
          </cell>
        </row>
        <row r="18">
          <cell r="D18" t="str">
            <v>0318107</v>
          </cell>
          <cell r="F18">
            <v>0</v>
          </cell>
        </row>
        <row r="21">
          <cell r="D21" t="str">
            <v>0320731</v>
          </cell>
          <cell r="F21">
            <v>0</v>
          </cell>
        </row>
        <row r="22">
          <cell r="D22" t="str">
            <v>0320720</v>
          </cell>
          <cell r="F22">
            <v>0</v>
          </cell>
        </row>
        <row r="24">
          <cell r="D24" t="str">
            <v>0318106</v>
          </cell>
          <cell r="F24">
            <v>0</v>
          </cell>
        </row>
        <row r="25">
          <cell r="D25" t="str">
            <v>0315456</v>
          </cell>
          <cell r="F25">
            <v>0</v>
          </cell>
        </row>
        <row r="30">
          <cell r="D30" t="str">
            <v>0320730</v>
          </cell>
          <cell r="F30">
            <v>0</v>
          </cell>
        </row>
        <row r="31">
          <cell r="D31" t="str">
            <v>0320720</v>
          </cell>
          <cell r="F31">
            <v>0</v>
          </cell>
        </row>
        <row r="33">
          <cell r="D33" t="str">
            <v>0318106</v>
          </cell>
          <cell r="F33">
            <v>0</v>
          </cell>
        </row>
        <row r="34">
          <cell r="D34" t="str">
            <v>0315456</v>
          </cell>
          <cell r="F34">
            <v>0</v>
          </cell>
        </row>
        <row r="37">
          <cell r="D37" t="str">
            <v>0320713</v>
          </cell>
          <cell r="F37">
            <v>0</v>
          </cell>
        </row>
        <row r="38">
          <cell r="D38" t="str">
            <v>0320715</v>
          </cell>
          <cell r="F38">
            <v>0</v>
          </cell>
        </row>
        <row r="40">
          <cell r="D40" t="str">
            <v>0318106</v>
          </cell>
          <cell r="F40">
            <v>0</v>
          </cell>
        </row>
        <row r="41">
          <cell r="D41" t="str">
            <v>0318108</v>
          </cell>
          <cell r="F41">
            <v>0</v>
          </cell>
        </row>
        <row r="44">
          <cell r="D44" t="str">
            <v>0320730</v>
          </cell>
          <cell r="F44">
            <v>0</v>
          </cell>
        </row>
        <row r="45">
          <cell r="D45" t="str">
            <v>0320720</v>
          </cell>
          <cell r="F45">
            <v>0</v>
          </cell>
        </row>
        <row r="47">
          <cell r="D47" t="str">
            <v>0318106</v>
          </cell>
          <cell r="F47">
            <v>0</v>
          </cell>
        </row>
        <row r="48">
          <cell r="D48" t="str">
            <v>0315456</v>
          </cell>
          <cell r="F48">
            <v>0</v>
          </cell>
        </row>
        <row r="53">
          <cell r="D53" t="str">
            <v>0324177</v>
          </cell>
          <cell r="F53">
            <v>0</v>
          </cell>
        </row>
        <row r="55">
          <cell r="D55" t="str">
            <v>0320731</v>
          </cell>
          <cell r="F55">
            <v>0</v>
          </cell>
        </row>
        <row r="56">
          <cell r="D56" t="str">
            <v>0320720</v>
          </cell>
          <cell r="F56">
            <v>0</v>
          </cell>
        </row>
        <row r="58">
          <cell r="D58" t="str">
            <v>0318106</v>
          </cell>
          <cell r="F58">
            <v>0</v>
          </cell>
        </row>
        <row r="59">
          <cell r="D59" t="str">
            <v>0315456</v>
          </cell>
          <cell r="F59">
            <v>0</v>
          </cell>
        </row>
        <row r="60">
          <cell r="D60" t="str">
            <v>0322050</v>
          </cell>
          <cell r="F60">
            <v>0</v>
          </cell>
        </row>
        <row r="63">
          <cell r="D63" t="str">
            <v>0322183</v>
          </cell>
          <cell r="F63">
            <v>0</v>
          </cell>
        </row>
        <row r="64">
          <cell r="D64" t="str">
            <v>0322157</v>
          </cell>
          <cell r="F64">
            <v>0</v>
          </cell>
        </row>
        <row r="66">
          <cell r="D66" t="str">
            <v>0320724</v>
          </cell>
          <cell r="F66">
            <v>0</v>
          </cell>
        </row>
        <row r="68">
          <cell r="D68" t="str">
            <v>0322050</v>
          </cell>
          <cell r="F68">
            <v>0</v>
          </cell>
        </row>
        <row r="71">
          <cell r="D71" t="str">
            <v>0324177</v>
          </cell>
          <cell r="F71">
            <v>0</v>
          </cell>
        </row>
        <row r="73">
          <cell r="D73" t="str">
            <v>0320716</v>
          </cell>
          <cell r="F73">
            <v>0</v>
          </cell>
        </row>
        <row r="74">
          <cell r="D74" t="str">
            <v>0320714</v>
          </cell>
          <cell r="F74">
            <v>0</v>
          </cell>
        </row>
        <row r="76">
          <cell r="D76" t="str">
            <v>0318106</v>
          </cell>
          <cell r="F76">
            <v>0</v>
          </cell>
        </row>
        <row r="77">
          <cell r="D77" t="str">
            <v>0318107</v>
          </cell>
          <cell r="F77">
            <v>0</v>
          </cell>
        </row>
        <row r="78">
          <cell r="D78" t="str">
            <v>0322050</v>
          </cell>
          <cell r="F78">
            <v>0</v>
          </cell>
        </row>
        <row r="81">
          <cell r="D81" t="str">
            <v>0322056</v>
          </cell>
          <cell r="F81">
            <v>0</v>
          </cell>
        </row>
        <row r="83">
          <cell r="D83" t="str">
            <v>0320724</v>
          </cell>
          <cell r="F83">
            <v>0</v>
          </cell>
        </row>
        <row r="86">
          <cell r="D86" t="str">
            <v>0325675</v>
          </cell>
          <cell r="F86">
            <v>0</v>
          </cell>
        </row>
        <row r="88">
          <cell r="D88" t="str">
            <v>0326458</v>
          </cell>
          <cell r="F88">
            <v>0</v>
          </cell>
        </row>
        <row r="89">
          <cell r="D89" t="str">
            <v>0320720</v>
          </cell>
          <cell r="F89">
            <v>0</v>
          </cell>
        </row>
        <row r="91">
          <cell r="D91" t="str">
            <v>0318106</v>
          </cell>
          <cell r="F91">
            <v>0</v>
          </cell>
        </row>
        <row r="92">
          <cell r="D92" t="str">
            <v>0315456</v>
          </cell>
          <cell r="F92">
            <v>0</v>
          </cell>
        </row>
        <row r="93">
          <cell r="D93" t="str">
            <v>0322050</v>
          </cell>
          <cell r="F93">
            <v>0</v>
          </cell>
        </row>
        <row r="96">
          <cell r="D96" t="str">
            <v>0324177</v>
          </cell>
          <cell r="F96">
            <v>0</v>
          </cell>
        </row>
        <row r="98">
          <cell r="D98" t="str">
            <v>0326736</v>
          </cell>
          <cell r="F98">
            <v>0</v>
          </cell>
        </row>
        <row r="99">
          <cell r="D99" t="str">
            <v>0320716</v>
          </cell>
          <cell r="F99">
            <v>0</v>
          </cell>
        </row>
        <row r="100">
          <cell r="D100" t="str">
            <v>0320714</v>
          </cell>
          <cell r="F100">
            <v>0</v>
          </cell>
        </row>
        <row r="102">
          <cell r="D102" t="str">
            <v>0318106</v>
          </cell>
          <cell r="F102">
            <v>0</v>
          </cell>
        </row>
        <row r="103">
          <cell r="D103" t="str">
            <v>0318107</v>
          </cell>
          <cell r="F103">
            <v>0</v>
          </cell>
        </row>
        <row r="104">
          <cell r="D104" t="str">
            <v>0320300</v>
          </cell>
          <cell r="F104">
            <v>0</v>
          </cell>
        </row>
        <row r="105">
          <cell r="D105" t="str">
            <v>0322050</v>
          </cell>
          <cell r="F105">
            <v>0</v>
          </cell>
        </row>
        <row r="108">
          <cell r="D108" t="str">
            <v>0325675</v>
          </cell>
          <cell r="F108">
            <v>0</v>
          </cell>
        </row>
        <row r="110">
          <cell r="D110" t="str">
            <v>0320716</v>
          </cell>
          <cell r="F110">
            <v>0</v>
          </cell>
        </row>
        <row r="111">
          <cell r="D111" t="str">
            <v>0320714</v>
          </cell>
          <cell r="F111">
            <v>0</v>
          </cell>
        </row>
        <row r="113">
          <cell r="D113" t="str">
            <v>0318106</v>
          </cell>
          <cell r="F113">
            <v>0</v>
          </cell>
        </row>
        <row r="114">
          <cell r="D114" t="str">
            <v>0318107</v>
          </cell>
          <cell r="F114">
            <v>0</v>
          </cell>
        </row>
        <row r="115">
          <cell r="D115" t="str">
            <v>0322050</v>
          </cell>
          <cell r="F115">
            <v>0</v>
          </cell>
        </row>
        <row r="120">
          <cell r="D120" t="str">
            <v>0325479</v>
          </cell>
          <cell r="F120">
            <v>0</v>
          </cell>
        </row>
        <row r="121">
          <cell r="D121" t="str">
            <v>0325499</v>
          </cell>
          <cell r="F121">
            <v>0</v>
          </cell>
        </row>
        <row r="122">
          <cell r="D122" t="str">
            <v>0320716</v>
          </cell>
          <cell r="F122">
            <v>0</v>
          </cell>
        </row>
        <row r="125">
          <cell r="D125" t="str">
            <v>0325479</v>
          </cell>
          <cell r="F125">
            <v>0</v>
          </cell>
        </row>
        <row r="126">
          <cell r="D126" t="str">
            <v>0325487</v>
          </cell>
          <cell r="F126">
            <v>0</v>
          </cell>
        </row>
        <row r="127">
          <cell r="D127" t="str">
            <v>0320716</v>
          </cell>
          <cell r="F127">
            <v>0</v>
          </cell>
        </row>
        <row r="130">
          <cell r="D130" t="str">
            <v>0325479</v>
          </cell>
          <cell r="F130">
            <v>0</v>
          </cell>
        </row>
        <row r="131">
          <cell r="D131" t="str">
            <v>0325476</v>
          </cell>
          <cell r="F131">
            <v>0</v>
          </cell>
        </row>
        <row r="132">
          <cell r="D132" t="str">
            <v>0320716</v>
          </cell>
          <cell r="F132">
            <v>0</v>
          </cell>
        </row>
        <row r="135">
          <cell r="D135" t="str">
            <v>0325479</v>
          </cell>
          <cell r="F135">
            <v>0</v>
          </cell>
        </row>
        <row r="136">
          <cell r="D136" t="str">
            <v>0325558</v>
          </cell>
          <cell r="F136">
            <v>0</v>
          </cell>
        </row>
        <row r="137">
          <cell r="D137" t="str">
            <v>0320716</v>
          </cell>
          <cell r="F137">
            <v>0</v>
          </cell>
        </row>
        <row r="140">
          <cell r="D140" t="str">
            <v>0325479</v>
          </cell>
          <cell r="F140">
            <v>0</v>
          </cell>
        </row>
        <row r="141">
          <cell r="D141" t="str">
            <v>0325562</v>
          </cell>
          <cell r="F141">
            <v>0</v>
          </cell>
        </row>
        <row r="142">
          <cell r="D142" t="str">
            <v>0320716</v>
          </cell>
          <cell r="F142">
            <v>0</v>
          </cell>
        </row>
        <row r="145">
          <cell r="D145" t="str">
            <v>0325479</v>
          </cell>
          <cell r="F145">
            <v>0</v>
          </cell>
        </row>
        <row r="146">
          <cell r="D146" t="str">
            <v>0325569</v>
          </cell>
          <cell r="F146">
            <v>0</v>
          </cell>
        </row>
        <row r="147">
          <cell r="D147" t="str">
            <v>0320716</v>
          </cell>
          <cell r="F147">
            <v>0</v>
          </cell>
        </row>
        <row r="150">
          <cell r="D150" t="str">
            <v>0325479</v>
          </cell>
          <cell r="F150">
            <v>0</v>
          </cell>
        </row>
        <row r="151">
          <cell r="D151" t="str">
            <v>0320716</v>
          </cell>
          <cell r="F151">
            <v>0</v>
          </cell>
        </row>
        <row r="156">
          <cell r="D156" t="str">
            <v>0325479</v>
          </cell>
          <cell r="F156">
            <v>0</v>
          </cell>
        </row>
        <row r="157">
          <cell r="D157" t="str">
            <v>0325499</v>
          </cell>
          <cell r="F157">
            <v>0</v>
          </cell>
        </row>
        <row r="158">
          <cell r="D158" t="str">
            <v>0320716</v>
          </cell>
          <cell r="F158">
            <v>0</v>
          </cell>
        </row>
        <row r="159">
          <cell r="D159" t="str">
            <v>0326736</v>
          </cell>
          <cell r="F159">
            <v>0</v>
          </cell>
        </row>
        <row r="162">
          <cell r="D162" t="str">
            <v>0325479</v>
          </cell>
          <cell r="F162">
            <v>0</v>
          </cell>
        </row>
        <row r="163">
          <cell r="D163" t="str">
            <v>0325487</v>
          </cell>
          <cell r="F163">
            <v>0</v>
          </cell>
        </row>
        <row r="164">
          <cell r="D164" t="str">
            <v>0320716</v>
          </cell>
          <cell r="F164">
            <v>0</v>
          </cell>
        </row>
        <row r="165">
          <cell r="D165" t="str">
            <v>0326736</v>
          </cell>
          <cell r="F165">
            <v>0</v>
          </cell>
        </row>
        <row r="168">
          <cell r="D168" t="str">
            <v>0325479</v>
          </cell>
          <cell r="F168">
            <v>0</v>
          </cell>
        </row>
        <row r="169">
          <cell r="D169" t="str">
            <v>0325476</v>
          </cell>
          <cell r="F169">
            <v>0</v>
          </cell>
        </row>
        <row r="170">
          <cell r="D170" t="str">
            <v>0320716</v>
          </cell>
          <cell r="F170">
            <v>0</v>
          </cell>
        </row>
        <row r="171">
          <cell r="D171" t="str">
            <v>0326736</v>
          </cell>
          <cell r="F171">
            <v>0</v>
          </cell>
        </row>
        <row r="174">
          <cell r="D174" t="str">
            <v>0325479</v>
          </cell>
          <cell r="F174">
            <v>0</v>
          </cell>
        </row>
        <row r="175">
          <cell r="D175" t="str">
            <v>0325558</v>
          </cell>
          <cell r="F175">
            <v>0</v>
          </cell>
        </row>
        <row r="176">
          <cell r="D176" t="str">
            <v>0320716</v>
          </cell>
          <cell r="F176">
            <v>0</v>
          </cell>
        </row>
        <row r="177">
          <cell r="D177" t="str">
            <v>0326736</v>
          </cell>
          <cell r="F177">
            <v>0</v>
          </cell>
        </row>
        <row r="180">
          <cell r="D180" t="str">
            <v>0325479</v>
          </cell>
          <cell r="F180">
            <v>0</v>
          </cell>
        </row>
        <row r="181">
          <cell r="D181" t="str">
            <v>0325562</v>
          </cell>
          <cell r="F181">
            <v>0</v>
          </cell>
        </row>
        <row r="182">
          <cell r="D182" t="str">
            <v>0320716</v>
          </cell>
          <cell r="F182">
            <v>0</v>
          </cell>
        </row>
        <row r="183">
          <cell r="D183" t="str">
            <v>0326736</v>
          </cell>
          <cell r="F183">
            <v>0</v>
          </cell>
        </row>
        <row r="186">
          <cell r="D186" t="str">
            <v>0325479</v>
          </cell>
          <cell r="F186">
            <v>0</v>
          </cell>
        </row>
        <row r="187">
          <cell r="D187" t="str">
            <v>0325569</v>
          </cell>
          <cell r="F187">
            <v>0</v>
          </cell>
        </row>
        <row r="188">
          <cell r="D188" t="str">
            <v>0320716</v>
          </cell>
          <cell r="F188">
            <v>0</v>
          </cell>
        </row>
        <row r="189">
          <cell r="D189" t="str">
            <v>0326736</v>
          </cell>
          <cell r="F189">
            <v>0</v>
          </cell>
        </row>
        <row r="192">
          <cell r="D192" t="str">
            <v>0325479</v>
          </cell>
          <cell r="F192">
            <v>0</v>
          </cell>
        </row>
        <row r="193">
          <cell r="D193" t="str">
            <v>0320716</v>
          </cell>
          <cell r="F193">
            <v>0</v>
          </cell>
        </row>
        <row r="194">
          <cell r="D194" t="str">
            <v>0326736</v>
          </cell>
          <cell r="F194">
            <v>0</v>
          </cell>
        </row>
        <row r="199">
          <cell r="D199" t="str">
            <v>0325478</v>
          </cell>
          <cell r="F199">
            <v>0</v>
          </cell>
        </row>
        <row r="200">
          <cell r="D200" t="str">
            <v>0325499</v>
          </cell>
          <cell r="F200">
            <v>0</v>
          </cell>
        </row>
        <row r="203">
          <cell r="D203" t="str">
            <v>0325478</v>
          </cell>
          <cell r="F203">
            <v>0</v>
          </cell>
        </row>
        <row r="204">
          <cell r="D204" t="str">
            <v>0325487</v>
          </cell>
          <cell r="F204">
            <v>0</v>
          </cell>
        </row>
        <row r="207">
          <cell r="D207" t="str">
            <v>0325478</v>
          </cell>
          <cell r="F207">
            <v>0</v>
          </cell>
        </row>
        <row r="208">
          <cell r="D208" t="str">
            <v>0325476</v>
          </cell>
          <cell r="F208">
            <v>0</v>
          </cell>
        </row>
        <row r="211">
          <cell r="D211" t="str">
            <v>0325478</v>
          </cell>
          <cell r="F211">
            <v>0</v>
          </cell>
        </row>
        <row r="212">
          <cell r="D212" t="str">
            <v>0325507</v>
          </cell>
          <cell r="F212">
            <v>0</v>
          </cell>
        </row>
        <row r="215">
          <cell r="D215" t="str">
            <v>0325478</v>
          </cell>
          <cell r="F215">
            <v>0</v>
          </cell>
        </row>
        <row r="216">
          <cell r="D216" t="str">
            <v>0325494</v>
          </cell>
          <cell r="F216">
            <v>0</v>
          </cell>
        </row>
        <row r="219">
          <cell r="D219" t="str">
            <v>0325478</v>
          </cell>
          <cell r="F219">
            <v>0</v>
          </cell>
        </row>
        <row r="220">
          <cell r="D220" t="str">
            <v>0325481</v>
          </cell>
          <cell r="F220">
            <v>0</v>
          </cell>
        </row>
        <row r="223">
          <cell r="D223" t="str">
            <v>0325478</v>
          </cell>
          <cell r="F223">
            <v>0</v>
          </cell>
        </row>
        <row r="224">
          <cell r="D224" t="str">
            <v>0320716</v>
          </cell>
          <cell r="F224">
            <v>0</v>
          </cell>
        </row>
        <row r="226">
          <cell r="D226" t="str">
            <v>0318106</v>
          </cell>
          <cell r="F226">
            <v>0</v>
          </cell>
        </row>
        <row r="227">
          <cell r="D227" t="str">
            <v>0318107</v>
          </cell>
          <cell r="F227">
            <v>0</v>
          </cell>
        </row>
        <row r="230">
          <cell r="D230" t="str">
            <v>0325478</v>
          </cell>
          <cell r="F230">
            <v>0</v>
          </cell>
        </row>
        <row r="231">
          <cell r="D231" t="str">
            <v>0327008</v>
          </cell>
          <cell r="F231">
            <v>0</v>
          </cell>
        </row>
        <row r="232">
          <cell r="D232" t="str">
            <v>0320720</v>
          </cell>
          <cell r="F232">
            <v>0</v>
          </cell>
        </row>
        <row r="234">
          <cell r="D234" t="str">
            <v>0318106</v>
          </cell>
          <cell r="F234">
            <v>0</v>
          </cell>
        </row>
        <row r="235">
          <cell r="D235" t="str">
            <v>0315456</v>
          </cell>
          <cell r="F235">
            <v>0</v>
          </cell>
        </row>
        <row r="238">
          <cell r="D238" t="str">
            <v>0325478</v>
          </cell>
          <cell r="F238">
            <v>0</v>
          </cell>
        </row>
        <row r="239">
          <cell r="D239" t="str">
            <v>0326736</v>
          </cell>
          <cell r="F239">
            <v>0</v>
          </cell>
        </row>
        <row r="240">
          <cell r="D240" t="str">
            <v>0320716</v>
          </cell>
          <cell r="F240">
            <v>0</v>
          </cell>
        </row>
        <row r="242">
          <cell r="D242" t="str">
            <v>0318106</v>
          </cell>
          <cell r="F242">
            <v>0</v>
          </cell>
        </row>
        <row r="243">
          <cell r="D243" t="str">
            <v>0318107</v>
          </cell>
          <cell r="F243">
            <v>0</v>
          </cell>
        </row>
        <row r="246">
          <cell r="D246" t="str">
            <v>0325486</v>
          </cell>
          <cell r="F246">
            <v>0</v>
          </cell>
        </row>
        <row r="249">
          <cell r="D249" t="str">
            <v>0325491</v>
          </cell>
          <cell r="F249">
            <v>0</v>
          </cell>
        </row>
        <row r="252">
          <cell r="D252" t="str">
            <v>0325478</v>
          </cell>
          <cell r="F252">
            <v>0</v>
          </cell>
        </row>
        <row r="253">
          <cell r="D253" t="str">
            <v>0325501</v>
          </cell>
          <cell r="F253">
            <v>0</v>
          </cell>
        </row>
        <row r="256">
          <cell r="D256" t="str">
            <v>0325478</v>
          </cell>
          <cell r="F256">
            <v>0</v>
          </cell>
        </row>
        <row r="257">
          <cell r="D257" t="str">
            <v>0325489</v>
          </cell>
          <cell r="F257">
            <v>0</v>
          </cell>
        </row>
        <row r="262">
          <cell r="D262" t="str">
            <v>0325560</v>
          </cell>
          <cell r="F262">
            <v>0</v>
          </cell>
        </row>
        <row r="263">
          <cell r="D263" t="str">
            <v>0325547</v>
          </cell>
          <cell r="F263">
            <v>0</v>
          </cell>
        </row>
        <row r="266">
          <cell r="D266" t="str">
            <v>0325564</v>
          </cell>
          <cell r="F266">
            <v>0</v>
          </cell>
        </row>
        <row r="267">
          <cell r="D267" t="str">
            <v>0325551</v>
          </cell>
          <cell r="F267">
            <v>0</v>
          </cell>
        </row>
        <row r="270">
          <cell r="D270" t="str">
            <v>0325566</v>
          </cell>
          <cell r="F270">
            <v>0</v>
          </cell>
        </row>
        <row r="271">
          <cell r="D271" t="str">
            <v>0325553</v>
          </cell>
          <cell r="F271">
            <v>0</v>
          </cell>
        </row>
        <row r="274">
          <cell r="D274" t="str">
            <v>0325568</v>
          </cell>
          <cell r="F274">
            <v>0</v>
          </cell>
        </row>
        <row r="275">
          <cell r="D275" t="str">
            <v>0325555</v>
          </cell>
          <cell r="F275">
            <v>0</v>
          </cell>
        </row>
        <row r="280">
          <cell r="D280" t="str">
            <v>0325532</v>
          </cell>
          <cell r="F280">
            <v>0</v>
          </cell>
        </row>
        <row r="281">
          <cell r="D281" t="str">
            <v>0325504</v>
          </cell>
          <cell r="F281">
            <v>0</v>
          </cell>
        </row>
        <row r="283">
          <cell r="D283" t="str">
            <v>0320714</v>
          </cell>
          <cell r="F283">
            <v>0</v>
          </cell>
        </row>
        <row r="284">
          <cell r="D284" t="str">
            <v>0320716</v>
          </cell>
          <cell r="F284">
            <v>0</v>
          </cell>
        </row>
        <row r="286">
          <cell r="D286" t="str">
            <v>0318106</v>
          </cell>
          <cell r="F286">
            <v>0</v>
          </cell>
        </row>
        <row r="287">
          <cell r="D287" t="str">
            <v>0318107</v>
          </cell>
          <cell r="F287">
            <v>0</v>
          </cell>
        </row>
        <row r="290">
          <cell r="D290" t="str">
            <v>0327292</v>
          </cell>
          <cell r="F290">
            <v>0</v>
          </cell>
        </row>
        <row r="291">
          <cell r="D291" t="str">
            <v>0325504</v>
          </cell>
          <cell r="F291">
            <v>0</v>
          </cell>
        </row>
        <row r="293">
          <cell r="D293" t="str">
            <v>0320714</v>
          </cell>
          <cell r="F293">
            <v>0</v>
          </cell>
        </row>
        <row r="294">
          <cell r="D294" t="str">
            <v>0320716</v>
          </cell>
          <cell r="F294">
            <v>0</v>
          </cell>
        </row>
        <row r="296">
          <cell r="D296" t="str">
            <v>0318106</v>
          </cell>
          <cell r="F296">
            <v>0</v>
          </cell>
        </row>
        <row r="297">
          <cell r="D297" t="str">
            <v>0318107</v>
          </cell>
          <cell r="F297">
            <v>0</v>
          </cell>
        </row>
        <row r="300">
          <cell r="D300" t="str">
            <v>0325504</v>
          </cell>
          <cell r="F300">
            <v>0</v>
          </cell>
        </row>
        <row r="302">
          <cell r="D302" t="str">
            <v>0320714</v>
          </cell>
          <cell r="F302">
            <v>0</v>
          </cell>
        </row>
        <row r="303">
          <cell r="D303" t="str">
            <v>0320716</v>
          </cell>
          <cell r="F303">
            <v>0</v>
          </cell>
        </row>
        <row r="305">
          <cell r="D305" t="str">
            <v>0318106</v>
          </cell>
          <cell r="F305">
            <v>0</v>
          </cell>
        </row>
        <row r="306">
          <cell r="D306" t="str">
            <v>0318107</v>
          </cell>
          <cell r="F306">
            <v>0</v>
          </cell>
        </row>
        <row r="309">
          <cell r="D309" t="str">
            <v>0325538</v>
          </cell>
          <cell r="F309">
            <v>0</v>
          </cell>
        </row>
        <row r="311">
          <cell r="D311" t="str">
            <v>0320714</v>
          </cell>
          <cell r="F311">
            <v>0</v>
          </cell>
        </row>
        <row r="312">
          <cell r="D312" t="str">
            <v>0320716</v>
          </cell>
          <cell r="F312">
            <v>0</v>
          </cell>
        </row>
        <row r="314">
          <cell r="D314" t="str">
            <v>0318106</v>
          </cell>
          <cell r="F314">
            <v>0</v>
          </cell>
        </row>
        <row r="315">
          <cell r="D315" t="str">
            <v>0318107</v>
          </cell>
          <cell r="F315">
            <v>0</v>
          </cell>
        </row>
        <row r="318">
          <cell r="D318" t="str">
            <v>0327293</v>
          </cell>
          <cell r="F318">
            <v>0</v>
          </cell>
        </row>
        <row r="320">
          <cell r="D320" t="str">
            <v>0320714</v>
          </cell>
          <cell r="F320">
            <v>0</v>
          </cell>
        </row>
        <row r="321">
          <cell r="D321" t="str">
            <v>0320716</v>
          </cell>
          <cell r="F321">
            <v>0</v>
          </cell>
        </row>
        <row r="323">
          <cell r="D323" t="str">
            <v>0318106</v>
          </cell>
          <cell r="F323">
            <v>0</v>
          </cell>
        </row>
        <row r="324">
          <cell r="D324" t="str">
            <v>0318107</v>
          </cell>
          <cell r="F324">
            <v>0</v>
          </cell>
        </row>
        <row r="327">
          <cell r="D327" t="str">
            <v>0325537</v>
          </cell>
          <cell r="F327">
            <v>0</v>
          </cell>
        </row>
        <row r="329">
          <cell r="D329" t="str">
            <v>0320731</v>
          </cell>
          <cell r="F329">
            <v>0</v>
          </cell>
        </row>
        <row r="330">
          <cell r="D330" t="str">
            <v>0320720</v>
          </cell>
          <cell r="F330">
            <v>0</v>
          </cell>
        </row>
        <row r="332">
          <cell r="D332" t="str">
            <v>0318106</v>
          </cell>
          <cell r="F332">
            <v>0</v>
          </cell>
        </row>
        <row r="333">
          <cell r="D333" t="str">
            <v>0315456</v>
          </cell>
          <cell r="F333">
            <v>0</v>
          </cell>
        </row>
        <row r="336">
          <cell r="D336" t="str">
            <v>0327294</v>
          </cell>
          <cell r="F336">
            <v>0</v>
          </cell>
        </row>
        <row r="338">
          <cell r="D338" t="str">
            <v>0320731</v>
          </cell>
          <cell r="F338">
            <v>0</v>
          </cell>
        </row>
        <row r="339">
          <cell r="D339" t="str">
            <v>0320720</v>
          </cell>
          <cell r="F339">
            <v>0</v>
          </cell>
        </row>
        <row r="341">
          <cell r="D341" t="str">
            <v>0318106</v>
          </cell>
          <cell r="F341">
            <v>0</v>
          </cell>
        </row>
        <row r="342">
          <cell r="D342" t="str">
            <v>0315456</v>
          </cell>
          <cell r="F342">
            <v>0</v>
          </cell>
        </row>
        <row r="347">
          <cell r="D347" t="str">
            <v>0325521</v>
          </cell>
          <cell r="F347">
            <v>0</v>
          </cell>
        </row>
        <row r="348">
          <cell r="D348" t="str">
            <v>0325492</v>
          </cell>
          <cell r="F348">
            <v>0</v>
          </cell>
        </row>
        <row r="350">
          <cell r="D350" t="str">
            <v>0320714</v>
          </cell>
          <cell r="F350">
            <v>0</v>
          </cell>
        </row>
        <row r="351">
          <cell r="D351" t="str">
            <v>0320716</v>
          </cell>
          <cell r="F351">
            <v>0</v>
          </cell>
        </row>
        <row r="353">
          <cell r="D353" t="str">
            <v>0318106</v>
          </cell>
          <cell r="F353">
            <v>0</v>
          </cell>
        </row>
        <row r="354">
          <cell r="D354" t="str">
            <v>0318107</v>
          </cell>
          <cell r="F354">
            <v>0</v>
          </cell>
        </row>
        <row r="357">
          <cell r="D357" t="str">
            <v>0327295</v>
          </cell>
          <cell r="F357">
            <v>0</v>
          </cell>
        </row>
        <row r="358">
          <cell r="D358" t="str">
            <v>0325492</v>
          </cell>
          <cell r="F358">
            <v>0</v>
          </cell>
        </row>
        <row r="360">
          <cell r="D360" t="str">
            <v>0320714</v>
          </cell>
          <cell r="F360">
            <v>0</v>
          </cell>
        </row>
        <row r="361">
          <cell r="D361" t="str">
            <v>0320716</v>
          </cell>
          <cell r="F361">
            <v>0</v>
          </cell>
        </row>
        <row r="363">
          <cell r="D363" t="str">
            <v>0318106</v>
          </cell>
          <cell r="F363">
            <v>0</v>
          </cell>
        </row>
        <row r="364">
          <cell r="D364" t="str">
            <v>0318107</v>
          </cell>
          <cell r="F364">
            <v>0</v>
          </cell>
        </row>
        <row r="367">
          <cell r="D367" t="str">
            <v>0325521</v>
          </cell>
          <cell r="F367">
            <v>0</v>
          </cell>
        </row>
        <row r="368">
          <cell r="D368" t="str">
            <v>0325498</v>
          </cell>
          <cell r="F368">
            <v>0</v>
          </cell>
        </row>
        <row r="369">
          <cell r="D369" t="str">
            <v>0325497</v>
          </cell>
          <cell r="F369">
            <v>0</v>
          </cell>
        </row>
        <row r="371">
          <cell r="D371" t="str">
            <v>0320731</v>
          </cell>
          <cell r="F371">
            <v>0</v>
          </cell>
        </row>
        <row r="372">
          <cell r="D372" t="str">
            <v>0320720</v>
          </cell>
          <cell r="F372">
            <v>0</v>
          </cell>
        </row>
        <row r="374">
          <cell r="D374" t="str">
            <v>0318106</v>
          </cell>
          <cell r="F374">
            <v>0</v>
          </cell>
        </row>
        <row r="375">
          <cell r="D375" t="str">
            <v>0315456</v>
          </cell>
          <cell r="F375">
            <v>0</v>
          </cell>
        </row>
        <row r="378">
          <cell r="D378" t="str">
            <v>0327295</v>
          </cell>
          <cell r="F378">
            <v>0</v>
          </cell>
        </row>
        <row r="379">
          <cell r="D379" t="str">
            <v>0325498</v>
          </cell>
          <cell r="F379">
            <v>0</v>
          </cell>
        </row>
        <row r="380">
          <cell r="D380" t="str">
            <v>0325497</v>
          </cell>
          <cell r="F380">
            <v>0</v>
          </cell>
        </row>
        <row r="382">
          <cell r="D382" t="str">
            <v>0320731</v>
          </cell>
          <cell r="F382">
            <v>0</v>
          </cell>
        </row>
        <row r="383">
          <cell r="D383" t="str">
            <v>0320720</v>
          </cell>
          <cell r="F383">
            <v>0</v>
          </cell>
        </row>
        <row r="385">
          <cell r="D385" t="str">
            <v>0318106</v>
          </cell>
          <cell r="F385">
            <v>0</v>
          </cell>
        </row>
        <row r="386">
          <cell r="D386" t="str">
            <v>0315456</v>
          </cell>
          <cell r="F386">
            <v>0</v>
          </cell>
        </row>
        <row r="389">
          <cell r="D389" t="str">
            <v>0325498</v>
          </cell>
          <cell r="F389">
            <v>0</v>
          </cell>
        </row>
        <row r="390">
          <cell r="D390" t="str">
            <v>0325497</v>
          </cell>
          <cell r="F390">
            <v>0</v>
          </cell>
        </row>
        <row r="392">
          <cell r="D392" t="str">
            <v>0320731</v>
          </cell>
          <cell r="F392">
            <v>0</v>
          </cell>
        </row>
        <row r="393">
          <cell r="D393" t="str">
            <v>0320720</v>
          </cell>
          <cell r="F393">
            <v>0</v>
          </cell>
        </row>
        <row r="395">
          <cell r="D395" t="str">
            <v>0318106</v>
          </cell>
          <cell r="F395">
            <v>0</v>
          </cell>
        </row>
        <row r="396">
          <cell r="D396" t="str">
            <v>0315456</v>
          </cell>
          <cell r="F396">
            <v>0</v>
          </cell>
        </row>
        <row r="399">
          <cell r="D399" t="str">
            <v>0325525</v>
          </cell>
          <cell r="F399">
            <v>0</v>
          </cell>
        </row>
        <row r="401">
          <cell r="D401" t="str">
            <v>0320716</v>
          </cell>
          <cell r="F401">
            <v>0</v>
          </cell>
        </row>
        <row r="403">
          <cell r="D403" t="str">
            <v>0318106</v>
          </cell>
          <cell r="F403">
            <v>0</v>
          </cell>
        </row>
        <row r="404">
          <cell r="D404" t="str">
            <v>0318107</v>
          </cell>
          <cell r="F404">
            <v>0</v>
          </cell>
        </row>
        <row r="407">
          <cell r="D407" t="str">
            <v>0327296</v>
          </cell>
          <cell r="F407">
            <v>0</v>
          </cell>
        </row>
        <row r="409">
          <cell r="D409" t="str">
            <v>0320716</v>
          </cell>
          <cell r="F409">
            <v>0</v>
          </cell>
        </row>
        <row r="411">
          <cell r="D411" t="str">
            <v>0318106</v>
          </cell>
          <cell r="F411">
            <v>0</v>
          </cell>
        </row>
        <row r="412">
          <cell r="D412" t="str">
            <v>0318107</v>
          </cell>
          <cell r="F412">
            <v>0</v>
          </cell>
        </row>
        <row r="415">
          <cell r="D415" t="str">
            <v>0325526</v>
          </cell>
          <cell r="F415">
            <v>0</v>
          </cell>
        </row>
        <row r="417">
          <cell r="D417" t="str">
            <v>0320731</v>
          </cell>
          <cell r="F417">
            <v>0</v>
          </cell>
        </row>
        <row r="418">
          <cell r="D418" t="str">
            <v>0320720</v>
          </cell>
          <cell r="F418">
            <v>0</v>
          </cell>
        </row>
        <row r="420">
          <cell r="D420" t="str">
            <v>0318106</v>
          </cell>
          <cell r="F420">
            <v>0</v>
          </cell>
        </row>
        <row r="421">
          <cell r="D421" t="str">
            <v>0315456</v>
          </cell>
          <cell r="F421">
            <v>0</v>
          </cell>
        </row>
        <row r="424">
          <cell r="D424" t="str">
            <v>0327297</v>
          </cell>
          <cell r="F424">
            <v>0</v>
          </cell>
        </row>
        <row r="426">
          <cell r="D426" t="str">
            <v>0320731</v>
          </cell>
          <cell r="F426">
            <v>0</v>
          </cell>
        </row>
        <row r="427">
          <cell r="D427" t="str">
            <v>0320720</v>
          </cell>
          <cell r="F427">
            <v>0</v>
          </cell>
        </row>
        <row r="429">
          <cell r="D429" t="str">
            <v>0318106</v>
          </cell>
          <cell r="F429">
            <v>0</v>
          </cell>
        </row>
        <row r="430">
          <cell r="D430" t="str">
            <v>0315456</v>
          </cell>
          <cell r="F430">
            <v>0</v>
          </cell>
        </row>
        <row r="433">
          <cell r="D433" t="str">
            <v>0325492</v>
          </cell>
          <cell r="F433">
            <v>0</v>
          </cell>
        </row>
        <row r="435">
          <cell r="D435" t="str">
            <v>0320714</v>
          </cell>
          <cell r="F435">
            <v>0</v>
          </cell>
        </row>
        <row r="436">
          <cell r="D436" t="str">
            <v>0320716</v>
          </cell>
          <cell r="F436">
            <v>0</v>
          </cell>
        </row>
        <row r="438">
          <cell r="D438" t="str">
            <v>0318106</v>
          </cell>
          <cell r="F438">
            <v>0</v>
          </cell>
        </row>
        <row r="439">
          <cell r="D439" t="str">
            <v>0318107</v>
          </cell>
          <cell r="F439">
            <v>0</v>
          </cell>
        </row>
        <row r="444">
          <cell r="D444" t="str">
            <v>0325541</v>
          </cell>
          <cell r="F444">
            <v>0</v>
          </cell>
        </row>
        <row r="446">
          <cell r="D446" t="str">
            <v>0320731</v>
          </cell>
          <cell r="F446">
            <v>0</v>
          </cell>
        </row>
        <row r="447">
          <cell r="D447" t="str">
            <v>0320720</v>
          </cell>
          <cell r="F447">
            <v>0</v>
          </cell>
        </row>
        <row r="448">
          <cell r="D448" t="str">
            <v>0320714</v>
          </cell>
          <cell r="F448">
            <v>0</v>
          </cell>
        </row>
        <row r="449">
          <cell r="D449" t="str">
            <v>0320716</v>
          </cell>
          <cell r="F449">
            <v>0</v>
          </cell>
        </row>
        <row r="451">
          <cell r="D451" t="str">
            <v>0318106</v>
          </cell>
          <cell r="F451">
            <v>0</v>
          </cell>
        </row>
        <row r="452">
          <cell r="D452" t="str">
            <v>0315456</v>
          </cell>
          <cell r="F452">
            <v>0</v>
          </cell>
        </row>
        <row r="453">
          <cell r="D453" t="str">
            <v>0318107</v>
          </cell>
          <cell r="F453">
            <v>0</v>
          </cell>
        </row>
        <row r="456">
          <cell r="D456" t="str">
            <v>0327299</v>
          </cell>
          <cell r="F456">
            <v>0</v>
          </cell>
        </row>
        <row r="458">
          <cell r="D458" t="str">
            <v>0320731</v>
          </cell>
          <cell r="F458">
            <v>0</v>
          </cell>
        </row>
        <row r="459">
          <cell r="D459" t="str">
            <v>0320720</v>
          </cell>
          <cell r="F459">
            <v>0</v>
          </cell>
        </row>
        <row r="460">
          <cell r="D460" t="str">
            <v>0320714</v>
          </cell>
          <cell r="F460">
            <v>0</v>
          </cell>
        </row>
        <row r="461">
          <cell r="D461" t="str">
            <v>0320716</v>
          </cell>
          <cell r="F461">
            <v>0</v>
          </cell>
        </row>
        <row r="463">
          <cell r="D463" t="str">
            <v>0318106</v>
          </cell>
          <cell r="F463">
            <v>0</v>
          </cell>
        </row>
        <row r="464">
          <cell r="D464" t="str">
            <v>0315456</v>
          </cell>
          <cell r="F464">
            <v>0</v>
          </cell>
        </row>
        <row r="465">
          <cell r="D465" t="str">
            <v>0318107</v>
          </cell>
          <cell r="F465">
            <v>0</v>
          </cell>
        </row>
        <row r="470">
          <cell r="D470" t="str">
            <v>0325512</v>
          </cell>
          <cell r="F470">
            <v>0</v>
          </cell>
        </row>
        <row r="471">
          <cell r="D471" t="str">
            <v>0325483</v>
          </cell>
          <cell r="F471">
            <v>0</v>
          </cell>
        </row>
        <row r="473">
          <cell r="D473" t="str">
            <v>0320716</v>
          </cell>
          <cell r="F473">
            <v>0</v>
          </cell>
        </row>
        <row r="475">
          <cell r="D475" t="str">
            <v>0318106</v>
          </cell>
          <cell r="F475">
            <v>0</v>
          </cell>
        </row>
        <row r="476">
          <cell r="D476" t="str">
            <v>0318107</v>
          </cell>
          <cell r="F476">
            <v>0</v>
          </cell>
        </row>
        <row r="479">
          <cell r="D479" t="str">
            <v>0327298</v>
          </cell>
          <cell r="F479">
            <v>0</v>
          </cell>
        </row>
        <row r="480">
          <cell r="D480" t="str">
            <v>0325483</v>
          </cell>
          <cell r="F480">
            <v>0</v>
          </cell>
        </row>
        <row r="482">
          <cell r="D482" t="str">
            <v>0320716</v>
          </cell>
          <cell r="F482">
            <v>0</v>
          </cell>
        </row>
        <row r="484">
          <cell r="D484" t="str">
            <v>0318106</v>
          </cell>
          <cell r="F484">
            <v>0</v>
          </cell>
        </row>
        <row r="485">
          <cell r="D485" t="str">
            <v>0318107</v>
          </cell>
          <cell r="F485">
            <v>0</v>
          </cell>
        </row>
        <row r="488">
          <cell r="D488" t="str">
            <v>0325512</v>
          </cell>
          <cell r="F488">
            <v>0</v>
          </cell>
        </row>
        <row r="489">
          <cell r="D489" t="str">
            <v>0325480</v>
          </cell>
          <cell r="F489">
            <v>0</v>
          </cell>
        </row>
        <row r="491">
          <cell r="D491" t="str">
            <v>0320716</v>
          </cell>
          <cell r="F491">
            <v>0</v>
          </cell>
        </row>
        <row r="493">
          <cell r="D493" t="str">
            <v>0318106</v>
          </cell>
          <cell r="F493">
            <v>0</v>
          </cell>
        </row>
        <row r="494">
          <cell r="D494" t="str">
            <v>0318107</v>
          </cell>
          <cell r="F494">
            <v>0</v>
          </cell>
        </row>
        <row r="497">
          <cell r="D497" t="str">
            <v>0327298</v>
          </cell>
          <cell r="F497">
            <v>0</v>
          </cell>
        </row>
        <row r="498">
          <cell r="D498" t="str">
            <v>0325480</v>
          </cell>
          <cell r="F498">
            <v>0</v>
          </cell>
        </row>
        <row r="500">
          <cell r="D500" t="str">
            <v>0320716</v>
          </cell>
          <cell r="F500">
            <v>0</v>
          </cell>
        </row>
        <row r="502">
          <cell r="D502" t="str">
            <v>0318106</v>
          </cell>
          <cell r="F502">
            <v>0</v>
          </cell>
        </row>
        <row r="503">
          <cell r="D503" t="str">
            <v>0318107</v>
          </cell>
          <cell r="F503">
            <v>0</v>
          </cell>
        </row>
        <row r="506">
          <cell r="D506" t="str">
            <v>0325480</v>
          </cell>
          <cell r="F506">
            <v>0</v>
          </cell>
        </row>
        <row r="508">
          <cell r="D508" t="str">
            <v>0320716</v>
          </cell>
          <cell r="F508">
            <v>0</v>
          </cell>
        </row>
        <row r="510">
          <cell r="D510" t="str">
            <v>0318106</v>
          </cell>
          <cell r="F510">
            <v>0</v>
          </cell>
        </row>
        <row r="511">
          <cell r="D511" t="str">
            <v>0318107</v>
          </cell>
          <cell r="F511">
            <v>0</v>
          </cell>
        </row>
        <row r="514">
          <cell r="D514" t="str">
            <v>0325483</v>
          </cell>
          <cell r="F514">
            <v>0</v>
          </cell>
        </row>
        <row r="516">
          <cell r="D516" t="str">
            <v>0320716</v>
          </cell>
          <cell r="F516">
            <v>0</v>
          </cell>
        </row>
        <row r="518">
          <cell r="D518" t="str">
            <v>0318106</v>
          </cell>
          <cell r="F518">
            <v>0</v>
          </cell>
        </row>
        <row r="519">
          <cell r="D519" t="str">
            <v>0318107</v>
          </cell>
          <cell r="F519">
            <v>0</v>
          </cell>
        </row>
        <row r="524">
          <cell r="D524" t="str">
            <v>0325502</v>
          </cell>
          <cell r="F524">
            <v>0</v>
          </cell>
        </row>
        <row r="526">
          <cell r="D526" t="str">
            <v>0326457</v>
          </cell>
          <cell r="F526">
            <v>0</v>
          </cell>
        </row>
        <row r="528">
          <cell r="D528" t="str">
            <v>0318106</v>
          </cell>
          <cell r="F528">
            <v>0</v>
          </cell>
        </row>
        <row r="529">
          <cell r="D529" t="str">
            <v>0318108</v>
          </cell>
          <cell r="F529">
            <v>0</v>
          </cell>
        </row>
        <row r="530">
          <cell r="D530" t="str">
            <v>0320158</v>
          </cell>
          <cell r="F530">
            <v>0</v>
          </cell>
        </row>
        <row r="533">
          <cell r="D533" t="str">
            <v>0325503</v>
          </cell>
          <cell r="F533">
            <v>0</v>
          </cell>
        </row>
        <row r="535">
          <cell r="D535" t="str">
            <v>0327047</v>
          </cell>
          <cell r="F535">
            <v>0</v>
          </cell>
        </row>
        <row r="536">
          <cell r="D536" t="str">
            <v>0326457</v>
          </cell>
          <cell r="F536">
            <v>0</v>
          </cell>
        </row>
        <row r="538">
          <cell r="D538" t="str">
            <v>0318106</v>
          </cell>
          <cell r="F538">
            <v>0</v>
          </cell>
        </row>
        <row r="539">
          <cell r="D539" t="str">
            <v>0318108</v>
          </cell>
          <cell r="F539">
            <v>0</v>
          </cell>
        </row>
        <row r="540">
          <cell r="D540" t="str">
            <v>0320158</v>
          </cell>
          <cell r="F540">
            <v>0</v>
          </cell>
        </row>
        <row r="543">
          <cell r="D543" t="str">
            <v>0326005</v>
          </cell>
          <cell r="F543">
            <v>0</v>
          </cell>
        </row>
        <row r="545">
          <cell r="D545" t="str">
            <v>0326457</v>
          </cell>
          <cell r="F545">
            <v>0</v>
          </cell>
        </row>
        <row r="547">
          <cell r="D547" t="str">
            <v>0318106</v>
          </cell>
          <cell r="F547">
            <v>0</v>
          </cell>
        </row>
        <row r="548">
          <cell r="D548" t="str">
            <v>0318108</v>
          </cell>
          <cell r="F548">
            <v>0</v>
          </cell>
        </row>
        <row r="549">
          <cell r="D549" t="str">
            <v>0320158</v>
          </cell>
          <cell r="F549">
            <v>0</v>
          </cell>
        </row>
        <row r="552">
          <cell r="D552" t="str">
            <v>0326006</v>
          </cell>
          <cell r="F552">
            <v>0</v>
          </cell>
        </row>
        <row r="554">
          <cell r="D554" t="str">
            <v>0327047</v>
          </cell>
          <cell r="F554">
            <v>0</v>
          </cell>
        </row>
        <row r="555">
          <cell r="D555" t="str">
            <v>0326457</v>
          </cell>
          <cell r="F555">
            <v>0</v>
          </cell>
        </row>
        <row r="557">
          <cell r="D557" t="str">
            <v>0318106</v>
          </cell>
          <cell r="F557">
            <v>0</v>
          </cell>
        </row>
        <row r="558">
          <cell r="D558" t="str">
            <v>0318108</v>
          </cell>
          <cell r="F558">
            <v>0</v>
          </cell>
        </row>
        <row r="559">
          <cell r="D559" t="str">
            <v>0320158</v>
          </cell>
          <cell r="F559">
            <v>0</v>
          </cell>
        </row>
        <row r="564">
          <cell r="D564" t="str">
            <v>0325505</v>
          </cell>
          <cell r="F564">
            <v>0</v>
          </cell>
        </row>
        <row r="566">
          <cell r="D566" t="str">
            <v>0326456</v>
          </cell>
          <cell r="F566">
            <v>0</v>
          </cell>
        </row>
        <row r="568">
          <cell r="D568" t="str">
            <v>0318106</v>
          </cell>
          <cell r="F568">
            <v>0</v>
          </cell>
        </row>
        <row r="569">
          <cell r="D569" t="str">
            <v>0318108</v>
          </cell>
          <cell r="F569">
            <v>0</v>
          </cell>
        </row>
        <row r="570">
          <cell r="D570" t="str">
            <v>0322050</v>
          </cell>
          <cell r="F570">
            <v>0</v>
          </cell>
        </row>
        <row r="571">
          <cell r="D571" t="str">
            <v>0322051</v>
          </cell>
          <cell r="F571">
            <v>0</v>
          </cell>
        </row>
        <row r="574">
          <cell r="D574" t="str">
            <v>0325500</v>
          </cell>
          <cell r="F574">
            <v>0</v>
          </cell>
        </row>
        <row r="576">
          <cell r="D576" t="str">
            <v>0326457</v>
          </cell>
          <cell r="F576">
            <v>0</v>
          </cell>
        </row>
        <row r="577">
          <cell r="D577" t="str">
            <v>0325499</v>
          </cell>
          <cell r="F577">
            <v>0</v>
          </cell>
        </row>
        <row r="579">
          <cell r="D579" t="str">
            <v>0318106</v>
          </cell>
          <cell r="F579">
            <v>0</v>
          </cell>
        </row>
        <row r="580">
          <cell r="D580" t="str">
            <v>0318108</v>
          </cell>
          <cell r="F580">
            <v>0</v>
          </cell>
        </row>
        <row r="583">
          <cell r="D583" t="str">
            <v>0325488</v>
          </cell>
          <cell r="F583">
            <v>0</v>
          </cell>
        </row>
        <row r="585">
          <cell r="D585" t="str">
            <v>0326456</v>
          </cell>
          <cell r="F585">
            <v>0</v>
          </cell>
        </row>
        <row r="587">
          <cell r="D587" t="str">
            <v>0318106</v>
          </cell>
          <cell r="F587">
            <v>0</v>
          </cell>
        </row>
        <row r="588">
          <cell r="D588" t="str">
            <v>0318108</v>
          </cell>
          <cell r="F588">
            <v>0</v>
          </cell>
        </row>
        <row r="589">
          <cell r="D589" t="str">
            <v>0322050</v>
          </cell>
          <cell r="F589">
            <v>0</v>
          </cell>
        </row>
        <row r="590">
          <cell r="D590" t="str">
            <v>0322051</v>
          </cell>
          <cell r="F590">
            <v>0</v>
          </cell>
        </row>
        <row r="593">
          <cell r="D593" t="str">
            <v>0325493</v>
          </cell>
          <cell r="F593">
            <v>0</v>
          </cell>
        </row>
        <row r="595">
          <cell r="D595" t="str">
            <v>0326457</v>
          </cell>
          <cell r="F595">
            <v>0</v>
          </cell>
        </row>
        <row r="596">
          <cell r="D596" t="str">
            <v>0325492</v>
          </cell>
          <cell r="F596">
            <v>0</v>
          </cell>
        </row>
        <row r="598">
          <cell r="D598" t="str">
            <v>0318106</v>
          </cell>
          <cell r="F598">
            <v>0</v>
          </cell>
        </row>
        <row r="599">
          <cell r="D599" t="str">
            <v>0318108</v>
          </cell>
          <cell r="F599">
            <v>0</v>
          </cell>
        </row>
        <row r="600">
          <cell r="D600" t="str">
            <v>0322050</v>
          </cell>
          <cell r="F600">
            <v>0</v>
          </cell>
        </row>
        <row r="601">
          <cell r="D601" t="str">
            <v>0322051</v>
          </cell>
          <cell r="F601">
            <v>0</v>
          </cell>
        </row>
        <row r="606">
          <cell r="D606" t="str">
            <v>0325506</v>
          </cell>
          <cell r="F606">
            <v>0</v>
          </cell>
        </row>
        <row r="608">
          <cell r="D608" t="str">
            <v>0318106</v>
          </cell>
          <cell r="F608">
            <v>0</v>
          </cell>
        </row>
        <row r="609">
          <cell r="D609" t="str">
            <v>0318108</v>
          </cell>
          <cell r="F609">
            <v>0</v>
          </cell>
        </row>
        <row r="610">
          <cell r="D610" t="str">
            <v>0320158</v>
          </cell>
          <cell r="F610">
            <v>0</v>
          </cell>
        </row>
        <row r="613">
          <cell r="D613" t="str">
            <v>0326007</v>
          </cell>
          <cell r="F613">
            <v>0</v>
          </cell>
        </row>
        <row r="615">
          <cell r="D615" t="str">
            <v>0318106</v>
          </cell>
          <cell r="F615">
            <v>0</v>
          </cell>
        </row>
        <row r="616">
          <cell r="D616" t="str">
            <v>0318108</v>
          </cell>
          <cell r="F616">
            <v>0</v>
          </cell>
        </row>
        <row r="617">
          <cell r="D617" t="str">
            <v>0320158</v>
          </cell>
          <cell r="F617">
            <v>0</v>
          </cell>
        </row>
        <row r="620">
          <cell r="D620" t="str">
            <v>0325490</v>
          </cell>
          <cell r="F620">
            <v>0</v>
          </cell>
        </row>
        <row r="622">
          <cell r="D622" t="str">
            <v>0318106</v>
          </cell>
          <cell r="F622">
            <v>0</v>
          </cell>
        </row>
        <row r="623">
          <cell r="D623" t="str">
            <v>0318108</v>
          </cell>
          <cell r="F623">
            <v>0</v>
          </cell>
        </row>
        <row r="624">
          <cell r="D624" t="str">
            <v>0320158</v>
          </cell>
          <cell r="F624">
            <v>0</v>
          </cell>
        </row>
        <row r="627">
          <cell r="D627" t="str">
            <v>0325506</v>
          </cell>
          <cell r="F627">
            <v>0</v>
          </cell>
        </row>
        <row r="629">
          <cell r="D629" t="str">
            <v>0326736</v>
          </cell>
          <cell r="F629">
            <v>0</v>
          </cell>
        </row>
        <row r="631">
          <cell r="D631" t="str">
            <v>0318106</v>
          </cell>
          <cell r="F631">
            <v>0</v>
          </cell>
        </row>
        <row r="632">
          <cell r="D632" t="str">
            <v>0318108</v>
          </cell>
          <cell r="F632">
            <v>0</v>
          </cell>
        </row>
        <row r="633">
          <cell r="D633" t="str">
            <v>0320158</v>
          </cell>
          <cell r="F633">
            <v>0</v>
          </cell>
        </row>
        <row r="636">
          <cell r="D636" t="str">
            <v>0326007</v>
          </cell>
          <cell r="F636">
            <v>0</v>
          </cell>
        </row>
        <row r="638">
          <cell r="D638" t="str">
            <v>0326736</v>
          </cell>
          <cell r="F638">
            <v>0</v>
          </cell>
        </row>
        <row r="640">
          <cell r="D640" t="str">
            <v>0318106</v>
          </cell>
          <cell r="F640">
            <v>0</v>
          </cell>
        </row>
        <row r="641">
          <cell r="D641" t="str">
            <v>0318108</v>
          </cell>
          <cell r="F641">
            <v>0</v>
          </cell>
        </row>
        <row r="642">
          <cell r="D642" t="str">
            <v>0320158</v>
          </cell>
          <cell r="F642">
            <v>0</v>
          </cell>
        </row>
        <row r="645">
          <cell r="D645" t="str">
            <v>0325490</v>
          </cell>
          <cell r="F645">
            <v>0</v>
          </cell>
        </row>
        <row r="647">
          <cell r="D647" t="str">
            <v>0326736</v>
          </cell>
          <cell r="F647">
            <v>0</v>
          </cell>
        </row>
        <row r="649">
          <cell r="D649" t="str">
            <v>0318106</v>
          </cell>
          <cell r="F649">
            <v>0</v>
          </cell>
        </row>
        <row r="650">
          <cell r="D650" t="str">
            <v>0318108</v>
          </cell>
          <cell r="F650">
            <v>0</v>
          </cell>
        </row>
        <row r="651">
          <cell r="D651" t="str">
            <v>0320158</v>
          </cell>
          <cell r="F651">
            <v>0</v>
          </cell>
        </row>
        <row r="657">
          <cell r="D657" t="str">
            <v>0325504</v>
          </cell>
        </row>
        <row r="658">
          <cell r="D658" t="str">
            <v>0325509</v>
          </cell>
        </row>
        <row r="659">
          <cell r="D659" t="str">
            <v>0325507</v>
          </cell>
        </row>
        <row r="660">
          <cell r="D660" t="str">
            <v>0325508</v>
          </cell>
        </row>
        <row r="661">
          <cell r="D661" t="str">
            <v>0325511</v>
          </cell>
        </row>
        <row r="662">
          <cell r="D662" t="str">
            <v>0325510</v>
          </cell>
        </row>
        <row r="663">
          <cell r="D663" t="str">
            <v>0325499</v>
          </cell>
        </row>
        <row r="664">
          <cell r="D664" t="str">
            <v>0325501</v>
          </cell>
        </row>
        <row r="667">
          <cell r="D667" t="str">
            <v>0325502</v>
          </cell>
        </row>
        <row r="668">
          <cell r="D668" t="str">
            <v>0325503</v>
          </cell>
        </row>
        <row r="671">
          <cell r="D671" t="str">
            <v>0325505</v>
          </cell>
        </row>
        <row r="674">
          <cell r="D674" t="str">
            <v>0325500</v>
          </cell>
        </row>
        <row r="677">
          <cell r="D677" t="str">
            <v>0325532</v>
          </cell>
        </row>
        <row r="678">
          <cell r="D678" t="str">
            <v>0325537</v>
          </cell>
        </row>
        <row r="679">
          <cell r="D679" t="str">
            <v>0325538</v>
          </cell>
        </row>
        <row r="682">
          <cell r="D682" t="str">
            <v>0327292</v>
          </cell>
        </row>
        <row r="683">
          <cell r="D683" t="str">
            <v>0327294</v>
          </cell>
        </row>
        <row r="684">
          <cell r="D684" t="str">
            <v>0327293</v>
          </cell>
        </row>
        <row r="685">
          <cell r="D685" t="str">
            <v>0325535</v>
          </cell>
        </row>
        <row r="688">
          <cell r="D688" t="str">
            <v>0325558</v>
          </cell>
        </row>
        <row r="689">
          <cell r="D689" t="str">
            <v>0325547</v>
          </cell>
        </row>
        <row r="690">
          <cell r="D690" t="str">
            <v>0325560</v>
          </cell>
        </row>
        <row r="696">
          <cell r="D696" t="str">
            <v>0325492</v>
          </cell>
        </row>
        <row r="697">
          <cell r="D697" t="str">
            <v>0325496</v>
          </cell>
        </row>
        <row r="698">
          <cell r="D698" t="str">
            <v>0325494</v>
          </cell>
        </row>
        <row r="699">
          <cell r="D699" t="str">
            <v>0325495</v>
          </cell>
        </row>
        <row r="700">
          <cell r="D700" t="str">
            <v>0325498</v>
          </cell>
        </row>
        <row r="701">
          <cell r="D701" t="str">
            <v>0325497</v>
          </cell>
        </row>
        <row r="702">
          <cell r="D702" t="str">
            <v>0325487</v>
          </cell>
        </row>
        <row r="703">
          <cell r="D703" t="str">
            <v>0325489</v>
          </cell>
        </row>
        <row r="706">
          <cell r="D706" t="str">
            <v>0326005</v>
          </cell>
        </row>
        <row r="707">
          <cell r="D707" t="str">
            <v>0326006</v>
          </cell>
        </row>
        <row r="710">
          <cell r="D710" t="str">
            <v>0325488</v>
          </cell>
        </row>
        <row r="713">
          <cell r="D713" t="str">
            <v>0325493</v>
          </cell>
        </row>
        <row r="716">
          <cell r="D716" t="str">
            <v>0325521</v>
          </cell>
        </row>
        <row r="717">
          <cell r="D717" t="str">
            <v>0325525</v>
          </cell>
        </row>
        <row r="718">
          <cell r="D718" t="str">
            <v>0325526</v>
          </cell>
        </row>
        <row r="721">
          <cell r="D721" t="str">
            <v>0327295</v>
          </cell>
        </row>
        <row r="722">
          <cell r="D722" t="str">
            <v>0327296</v>
          </cell>
        </row>
        <row r="723">
          <cell r="D723" t="str">
            <v>0327297</v>
          </cell>
        </row>
        <row r="724">
          <cell r="D724" t="str">
            <v>0325523</v>
          </cell>
        </row>
        <row r="727">
          <cell r="D727" t="str">
            <v>0325562</v>
          </cell>
        </row>
        <row r="728">
          <cell r="D728" t="str">
            <v>0325551</v>
          </cell>
        </row>
        <row r="729">
          <cell r="D729" t="str">
            <v>0325564</v>
          </cell>
        </row>
        <row r="735">
          <cell r="D735" t="str">
            <v>0325506</v>
          </cell>
        </row>
        <row r="736">
          <cell r="D736" t="str">
            <v>0325490</v>
          </cell>
        </row>
        <row r="737">
          <cell r="D737" t="str">
            <v>0326007</v>
          </cell>
        </row>
        <row r="738">
          <cell r="D738" t="str">
            <v>0326736</v>
          </cell>
        </row>
        <row r="744">
          <cell r="D744" t="str">
            <v>0325480</v>
          </cell>
        </row>
        <row r="745">
          <cell r="D745" t="str">
            <v>0325483</v>
          </cell>
        </row>
        <row r="746">
          <cell r="D746" t="str">
            <v>0325481</v>
          </cell>
        </row>
        <row r="747">
          <cell r="D747" t="str">
            <v>0325482</v>
          </cell>
        </row>
        <row r="748">
          <cell r="D748" t="str">
            <v>0325485</v>
          </cell>
        </row>
        <row r="749">
          <cell r="D749" t="str">
            <v>0325484</v>
          </cell>
        </row>
        <row r="750">
          <cell r="D750" t="str">
            <v>0325476</v>
          </cell>
        </row>
        <row r="751">
          <cell r="D751" t="str">
            <v>0325477</v>
          </cell>
        </row>
        <row r="754">
          <cell r="D754" t="str">
            <v>0325512</v>
          </cell>
        </row>
        <row r="755">
          <cell r="D755" t="str">
            <v>0327298</v>
          </cell>
        </row>
        <row r="756">
          <cell r="D756" t="str">
            <v>0325515</v>
          </cell>
        </row>
        <row r="759">
          <cell r="D759" t="str">
            <v>0325567</v>
          </cell>
        </row>
        <row r="760">
          <cell r="D760" t="str">
            <v>0325553</v>
          </cell>
        </row>
        <row r="761">
          <cell r="D761" t="str">
            <v>0325566</v>
          </cell>
        </row>
        <row r="767">
          <cell r="D767" t="str">
            <v>0325541</v>
          </cell>
        </row>
        <row r="768">
          <cell r="D768" t="str">
            <v>0327299</v>
          </cell>
        </row>
        <row r="769">
          <cell r="D769" t="str">
            <v>0325569</v>
          </cell>
        </row>
        <row r="770">
          <cell r="D770" t="str">
            <v>0325555</v>
          </cell>
        </row>
        <row r="771">
          <cell r="D771" t="str">
            <v>0325568</v>
          </cell>
        </row>
        <row r="777">
          <cell r="D777" t="str">
            <v>0327367</v>
          </cell>
        </row>
        <row r="778">
          <cell r="D778" t="str">
            <v>0327366</v>
          </cell>
        </row>
        <row r="779">
          <cell r="D779" t="str">
            <v>0327365</v>
          </cell>
        </row>
        <row r="781">
          <cell r="D781" t="str">
            <v>0325186</v>
          </cell>
        </row>
        <row r="783">
          <cell r="D783" t="str">
            <v>0325572</v>
          </cell>
        </row>
        <row r="784">
          <cell r="D784" t="str">
            <v>0327311</v>
          </cell>
        </row>
        <row r="790">
          <cell r="D790" t="str">
            <v>0325486</v>
          </cell>
        </row>
        <row r="791">
          <cell r="D791" t="str">
            <v>0325491</v>
          </cell>
        </row>
        <row r="792">
          <cell r="D792" t="str">
            <v>0325478</v>
          </cell>
        </row>
        <row r="793">
          <cell r="D793" t="str">
            <v>0322058</v>
          </cell>
        </row>
        <row r="794">
          <cell r="D794" t="str">
            <v>0325479</v>
          </cell>
        </row>
      </sheetData>
      <sheetData sheetId="6">
        <row r="7">
          <cell r="D7" t="str">
            <v>0322882</v>
          </cell>
          <cell r="F7">
            <v>0</v>
          </cell>
        </row>
        <row r="8">
          <cell r="D8" t="str">
            <v>0322900</v>
          </cell>
          <cell r="F8">
            <v>0</v>
          </cell>
        </row>
        <row r="9">
          <cell r="D9" t="str">
            <v>0322883</v>
          </cell>
          <cell r="F9">
            <v>0</v>
          </cell>
        </row>
        <row r="10">
          <cell r="D10" t="str">
            <v>0318107</v>
          </cell>
          <cell r="F10">
            <v>0</v>
          </cell>
        </row>
        <row r="11">
          <cell r="D11" t="str">
            <v>0317638</v>
          </cell>
          <cell r="F11">
            <v>0</v>
          </cell>
        </row>
        <row r="13">
          <cell r="D13" t="str">
            <v>0320728</v>
          </cell>
          <cell r="F13">
            <v>0</v>
          </cell>
        </row>
        <row r="14">
          <cell r="D14" t="str">
            <v>0322882</v>
          </cell>
          <cell r="F14">
            <v>0</v>
          </cell>
        </row>
        <row r="15">
          <cell r="D15" t="str">
            <v>0322900</v>
          </cell>
          <cell r="F15">
            <v>0</v>
          </cell>
        </row>
        <row r="16">
          <cell r="D16" t="str">
            <v>0318106</v>
          </cell>
          <cell r="F16">
            <v>0</v>
          </cell>
        </row>
        <row r="17">
          <cell r="D17" t="str">
            <v>0317638</v>
          </cell>
          <cell r="F17">
            <v>0</v>
          </cell>
        </row>
        <row r="20">
          <cell r="D20" t="str">
            <v>0322899</v>
          </cell>
          <cell r="F20">
            <v>0</v>
          </cell>
        </row>
        <row r="21">
          <cell r="D21" t="str">
            <v>0321807</v>
          </cell>
          <cell r="F21">
            <v>0</v>
          </cell>
        </row>
        <row r="23">
          <cell r="D23" t="str">
            <v>0317638</v>
          </cell>
          <cell r="F23">
            <v>0</v>
          </cell>
        </row>
        <row r="24">
          <cell r="D24" t="str">
            <v>0320158</v>
          </cell>
          <cell r="F24">
            <v>0</v>
          </cell>
        </row>
        <row r="27">
          <cell r="D27" t="str">
            <v>0322899</v>
          </cell>
          <cell r="F27">
            <v>0</v>
          </cell>
        </row>
        <row r="28">
          <cell r="D28" t="str">
            <v>0321807</v>
          </cell>
          <cell r="F28">
            <v>0</v>
          </cell>
        </row>
        <row r="29">
          <cell r="D29" t="str">
            <v>0321808</v>
          </cell>
          <cell r="F29">
            <v>0</v>
          </cell>
        </row>
        <row r="30">
          <cell r="D30" t="str">
            <v>0318106</v>
          </cell>
          <cell r="F30">
            <v>0</v>
          </cell>
        </row>
        <row r="31">
          <cell r="D31" t="str">
            <v>0320158</v>
          </cell>
          <cell r="F31">
            <v>0</v>
          </cell>
        </row>
        <row r="32">
          <cell r="D32" t="str">
            <v>0320998</v>
          </cell>
          <cell r="F32">
            <v>0</v>
          </cell>
        </row>
        <row r="36">
          <cell r="D36" t="str">
            <v>0320730</v>
          </cell>
          <cell r="F36">
            <v>0</v>
          </cell>
        </row>
        <row r="37">
          <cell r="D37" t="str">
            <v>0322899</v>
          </cell>
          <cell r="F37">
            <v>0</v>
          </cell>
        </row>
        <row r="38">
          <cell r="D38" t="str">
            <v>0321807</v>
          </cell>
          <cell r="F38">
            <v>0</v>
          </cell>
        </row>
        <row r="39">
          <cell r="D39" t="str">
            <v>0321808</v>
          </cell>
          <cell r="F39">
            <v>0</v>
          </cell>
        </row>
        <row r="40">
          <cell r="D40" t="str">
            <v>0315456</v>
          </cell>
          <cell r="F40">
            <v>0</v>
          </cell>
        </row>
        <row r="41">
          <cell r="D41" t="str">
            <v>0317638</v>
          </cell>
          <cell r="F41">
            <v>0</v>
          </cell>
        </row>
        <row r="42">
          <cell r="D42" t="str">
            <v>0320158</v>
          </cell>
          <cell r="F42">
            <v>0</v>
          </cell>
        </row>
        <row r="43">
          <cell r="D43" t="str">
            <v>0320730</v>
          </cell>
          <cell r="F43">
            <v>0</v>
          </cell>
        </row>
        <row r="44">
          <cell r="D44" t="str">
            <v>0320720</v>
          </cell>
          <cell r="F44">
            <v>0</v>
          </cell>
        </row>
        <row r="45">
          <cell r="D45" t="str">
            <v>0322899</v>
          </cell>
          <cell r="F45">
            <v>0</v>
          </cell>
        </row>
        <row r="46">
          <cell r="D46" t="str">
            <v>0321807</v>
          </cell>
          <cell r="F46">
            <v>0</v>
          </cell>
        </row>
        <row r="47">
          <cell r="D47" t="str">
            <v>0321808</v>
          </cell>
          <cell r="F47">
            <v>0</v>
          </cell>
        </row>
        <row r="49">
          <cell r="D49" t="str">
            <v>0320158</v>
          </cell>
          <cell r="F49">
            <v>0</v>
          </cell>
        </row>
        <row r="50">
          <cell r="D50" t="str">
            <v>0320998</v>
          </cell>
          <cell r="F50">
            <v>0</v>
          </cell>
        </row>
        <row r="51">
          <cell r="D51" t="str">
            <v>0320713</v>
          </cell>
          <cell r="F51">
            <v>0</v>
          </cell>
        </row>
        <row r="53">
          <cell r="D53" t="str">
            <v>0322899</v>
          </cell>
          <cell r="F53">
            <v>0</v>
          </cell>
        </row>
        <row r="54">
          <cell r="D54" t="str">
            <v>0318108</v>
          </cell>
          <cell r="F54">
            <v>0</v>
          </cell>
        </row>
        <row r="55">
          <cell r="D55" t="str">
            <v>0317638</v>
          </cell>
          <cell r="F55">
            <v>0</v>
          </cell>
        </row>
        <row r="57">
          <cell r="D57" t="str">
            <v>0320730</v>
          </cell>
          <cell r="F57">
            <v>0</v>
          </cell>
        </row>
        <row r="58">
          <cell r="D58" t="str">
            <v>0322899</v>
          </cell>
          <cell r="F58">
            <v>0</v>
          </cell>
        </row>
        <row r="59">
          <cell r="D59" t="str">
            <v>0321807</v>
          </cell>
          <cell r="F59">
            <v>0</v>
          </cell>
        </row>
        <row r="60">
          <cell r="D60" t="str">
            <v>0321808</v>
          </cell>
          <cell r="F60">
            <v>0</v>
          </cell>
        </row>
        <row r="61">
          <cell r="D61" t="str">
            <v>0315456</v>
          </cell>
          <cell r="F61">
            <v>0</v>
          </cell>
        </row>
        <row r="62">
          <cell r="D62" t="str">
            <v>0317638</v>
          </cell>
          <cell r="F62">
            <v>0</v>
          </cell>
        </row>
        <row r="63">
          <cell r="D63" t="str">
            <v>0320158</v>
          </cell>
          <cell r="F63">
            <v>0</v>
          </cell>
        </row>
        <row r="66">
          <cell r="D66" t="str">
            <v>0322899</v>
          </cell>
          <cell r="F66">
            <v>0</v>
          </cell>
        </row>
        <row r="67">
          <cell r="D67" t="str">
            <v>0321807</v>
          </cell>
          <cell r="F67">
            <v>0</v>
          </cell>
        </row>
        <row r="68">
          <cell r="D68" t="str">
            <v>0321808</v>
          </cell>
          <cell r="F68">
            <v>0</v>
          </cell>
        </row>
        <row r="69">
          <cell r="D69" t="str">
            <v>0320720</v>
          </cell>
          <cell r="F69">
            <v>0</v>
          </cell>
        </row>
        <row r="70">
          <cell r="D70" t="str">
            <v>0320158</v>
          </cell>
          <cell r="F70">
            <v>0</v>
          </cell>
        </row>
        <row r="71">
          <cell r="D71" t="str">
            <v>0320998</v>
          </cell>
          <cell r="F71">
            <v>0</v>
          </cell>
        </row>
        <row r="72">
          <cell r="D72" t="str">
            <v>0315456</v>
          </cell>
          <cell r="F72">
            <v>0</v>
          </cell>
        </row>
        <row r="73">
          <cell r="D73" t="str">
            <v>0322050</v>
          </cell>
          <cell r="F73">
            <v>0</v>
          </cell>
        </row>
        <row r="74">
          <cell r="D74" t="str">
            <v>0322899</v>
          </cell>
          <cell r="F74">
            <v>0</v>
          </cell>
        </row>
        <row r="76">
          <cell r="D76" t="str">
            <v>0317638</v>
          </cell>
          <cell r="F76">
            <v>0</v>
          </cell>
        </row>
        <row r="78">
          <cell r="D78" t="str">
            <v>0320728</v>
          </cell>
          <cell r="F78">
            <v>0</v>
          </cell>
        </row>
        <row r="79">
          <cell r="D79" t="str">
            <v>0320720</v>
          </cell>
          <cell r="F79">
            <v>0</v>
          </cell>
        </row>
        <row r="81">
          <cell r="D81" t="str">
            <v>0322882</v>
          </cell>
          <cell r="F81">
            <v>0</v>
          </cell>
        </row>
        <row r="82">
          <cell r="D82" t="str">
            <v>0322914</v>
          </cell>
          <cell r="F82">
            <v>0</v>
          </cell>
        </row>
        <row r="83">
          <cell r="D83" t="str">
            <v>0322050</v>
          </cell>
          <cell r="F83">
            <v>0</v>
          </cell>
        </row>
        <row r="84">
          <cell r="D84" t="str">
            <v>0317638</v>
          </cell>
          <cell r="F84">
            <v>0</v>
          </cell>
        </row>
        <row r="86">
          <cell r="D86" t="str">
            <v>0324176</v>
          </cell>
          <cell r="F86">
            <v>0</v>
          </cell>
        </row>
        <row r="87">
          <cell r="D87" t="str">
            <v>0322899</v>
          </cell>
          <cell r="F87">
            <v>0</v>
          </cell>
        </row>
        <row r="88">
          <cell r="D88" t="str">
            <v>0322927</v>
          </cell>
          <cell r="F88">
            <v>0</v>
          </cell>
        </row>
        <row r="89">
          <cell r="D89" t="str">
            <v>0322919</v>
          </cell>
          <cell r="F89">
            <v>0</v>
          </cell>
        </row>
        <row r="90">
          <cell r="D90" t="str">
            <v>0318106</v>
          </cell>
          <cell r="F90">
            <v>0</v>
          </cell>
        </row>
        <row r="91">
          <cell r="D91" t="str">
            <v>0317638</v>
          </cell>
          <cell r="F91">
            <v>0</v>
          </cell>
        </row>
        <row r="92">
          <cell r="D92" t="str">
            <v>0322050</v>
          </cell>
          <cell r="F92">
            <v>0</v>
          </cell>
        </row>
        <row r="94">
          <cell r="D94" t="str">
            <v>0322882</v>
          </cell>
          <cell r="F94">
            <v>0</v>
          </cell>
        </row>
        <row r="95">
          <cell r="D95" t="str">
            <v>0322920</v>
          </cell>
          <cell r="F95">
            <v>0</v>
          </cell>
        </row>
        <row r="96">
          <cell r="D96" t="str">
            <v>0322914</v>
          </cell>
          <cell r="F96">
            <v>0</v>
          </cell>
        </row>
        <row r="97">
          <cell r="D97" t="str">
            <v>0320716</v>
          </cell>
          <cell r="F97">
            <v>0</v>
          </cell>
        </row>
        <row r="98">
          <cell r="D98" t="str">
            <v>0317638</v>
          </cell>
          <cell r="F98">
            <v>0</v>
          </cell>
        </row>
        <row r="99">
          <cell r="D99" t="str">
            <v>0318106</v>
          </cell>
          <cell r="F99">
            <v>0</v>
          </cell>
        </row>
        <row r="100">
          <cell r="D100" t="str">
            <v>0318107</v>
          </cell>
          <cell r="F100">
            <v>0</v>
          </cell>
        </row>
        <row r="101">
          <cell r="D101" t="str">
            <v>0322050</v>
          </cell>
          <cell r="F101">
            <v>0</v>
          </cell>
        </row>
        <row r="103">
          <cell r="D103" t="str">
            <v>0322899</v>
          </cell>
          <cell r="F103">
            <v>0</v>
          </cell>
        </row>
        <row r="104">
          <cell r="D104" t="str">
            <v>0322927</v>
          </cell>
          <cell r="F104">
            <v>0</v>
          </cell>
        </row>
        <row r="105">
          <cell r="D105" t="str">
            <v>0322919</v>
          </cell>
          <cell r="F105">
            <v>0</v>
          </cell>
        </row>
        <row r="106">
          <cell r="D106" t="str">
            <v>0327088</v>
          </cell>
          <cell r="F106">
            <v>0</v>
          </cell>
        </row>
        <row r="107">
          <cell r="D107" t="str">
            <v>0317638</v>
          </cell>
          <cell r="F107">
            <v>0</v>
          </cell>
        </row>
        <row r="108">
          <cell r="D108" t="str">
            <v>0320716</v>
          </cell>
          <cell r="F108">
            <v>0</v>
          </cell>
        </row>
        <row r="110">
          <cell r="D110" t="str">
            <v>0322899</v>
          </cell>
          <cell r="F110">
            <v>0</v>
          </cell>
        </row>
        <row r="111">
          <cell r="D111" t="str">
            <v>0322927</v>
          </cell>
          <cell r="F111">
            <v>0</v>
          </cell>
        </row>
        <row r="112">
          <cell r="D112" t="str">
            <v>0322919</v>
          </cell>
          <cell r="F112">
            <v>0</v>
          </cell>
        </row>
        <row r="114">
          <cell r="D114" t="str">
            <v>0317638</v>
          </cell>
          <cell r="F114">
            <v>0</v>
          </cell>
        </row>
        <row r="115">
          <cell r="D115" t="str">
            <v>0324176</v>
          </cell>
          <cell r="F115">
            <v>0</v>
          </cell>
        </row>
        <row r="117">
          <cell r="D117" t="str">
            <v>0320716</v>
          </cell>
          <cell r="F117">
            <v>0</v>
          </cell>
        </row>
        <row r="118">
          <cell r="D118" t="str">
            <v>0320718</v>
          </cell>
          <cell r="F118">
            <v>0</v>
          </cell>
        </row>
        <row r="119">
          <cell r="D119" t="str">
            <v>0322899</v>
          </cell>
          <cell r="F119">
            <v>0</v>
          </cell>
        </row>
        <row r="120">
          <cell r="D120" t="str">
            <v>0318106</v>
          </cell>
          <cell r="F120">
            <v>0</v>
          </cell>
        </row>
        <row r="121">
          <cell r="D121" t="str">
            <v>0317638</v>
          </cell>
          <cell r="F121">
            <v>0</v>
          </cell>
        </row>
        <row r="122">
          <cell r="D122" t="str">
            <v>0320158</v>
          </cell>
          <cell r="F122">
            <v>0</v>
          </cell>
        </row>
        <row r="125">
          <cell r="D125" t="str">
            <v>0322902</v>
          </cell>
          <cell r="F125">
            <v>0</v>
          </cell>
        </row>
        <row r="127">
          <cell r="D127" t="str">
            <v>0317638</v>
          </cell>
          <cell r="F127">
            <v>0</v>
          </cell>
        </row>
        <row r="128">
          <cell r="D128" t="str">
            <v>0320158</v>
          </cell>
          <cell r="F128">
            <v>0</v>
          </cell>
        </row>
        <row r="129">
          <cell r="D129" t="str">
            <v>0318106</v>
          </cell>
          <cell r="F129">
            <v>0</v>
          </cell>
        </row>
        <row r="130">
          <cell r="D130" t="str">
            <v>0318107</v>
          </cell>
          <cell r="F130">
            <v>0</v>
          </cell>
        </row>
        <row r="131">
          <cell r="D131" t="str">
            <v>0322927</v>
          </cell>
          <cell r="F131">
            <v>0</v>
          </cell>
        </row>
        <row r="132">
          <cell r="D132" t="str">
            <v>0322917</v>
          </cell>
          <cell r="F132">
            <v>0</v>
          </cell>
        </row>
        <row r="135">
          <cell r="D135" t="str">
            <v>0322927</v>
          </cell>
          <cell r="F135">
            <v>0</v>
          </cell>
        </row>
        <row r="136">
          <cell r="D136" t="str">
            <v>0322917</v>
          </cell>
          <cell r="F136">
            <v>0</v>
          </cell>
        </row>
        <row r="137">
          <cell r="D137" t="str">
            <v>0322899</v>
          </cell>
          <cell r="F137">
            <v>0</v>
          </cell>
        </row>
        <row r="139">
          <cell r="D139" t="str">
            <v>0317638</v>
          </cell>
          <cell r="F139">
            <v>0</v>
          </cell>
        </row>
        <row r="140">
          <cell r="D140" t="str">
            <v>0315456</v>
          </cell>
          <cell r="F140">
            <v>0</v>
          </cell>
        </row>
        <row r="142">
          <cell r="D142" t="str">
            <v>0322927</v>
          </cell>
          <cell r="F142">
            <v>0</v>
          </cell>
        </row>
        <row r="143">
          <cell r="D143" t="str">
            <v>0322917</v>
          </cell>
          <cell r="F143">
            <v>0</v>
          </cell>
        </row>
        <row r="144">
          <cell r="D144" t="str">
            <v>0322906</v>
          </cell>
          <cell r="F144">
            <v>0</v>
          </cell>
        </row>
        <row r="145">
          <cell r="D145" t="str">
            <v>0322899</v>
          </cell>
          <cell r="F145">
            <v>0</v>
          </cell>
        </row>
        <row r="146">
          <cell r="D146" t="str">
            <v>0318106</v>
          </cell>
          <cell r="F146">
            <v>0</v>
          </cell>
        </row>
        <row r="147">
          <cell r="D147" t="str">
            <v>0317638</v>
          </cell>
          <cell r="F147">
            <v>0</v>
          </cell>
        </row>
        <row r="150">
          <cell r="D150" t="str">
            <v>0322927</v>
          </cell>
          <cell r="F150">
            <v>0</v>
          </cell>
        </row>
        <row r="151">
          <cell r="D151" t="str">
            <v>0322917</v>
          </cell>
          <cell r="F151">
            <v>0</v>
          </cell>
        </row>
        <row r="152">
          <cell r="D152" t="str">
            <v>0322905</v>
          </cell>
          <cell r="F152">
            <v>0</v>
          </cell>
        </row>
        <row r="153">
          <cell r="D153" t="str">
            <v>0322899</v>
          </cell>
          <cell r="F153">
            <v>0</v>
          </cell>
        </row>
        <row r="154">
          <cell r="D154" t="str">
            <v>0320933</v>
          </cell>
          <cell r="F154">
            <v>0</v>
          </cell>
        </row>
        <row r="156">
          <cell r="D156" t="str">
            <v>0317638</v>
          </cell>
          <cell r="F156">
            <v>0</v>
          </cell>
        </row>
        <row r="158">
          <cell r="D158" t="str">
            <v>0327414</v>
          </cell>
          <cell r="F158">
            <v>0</v>
          </cell>
        </row>
        <row r="159">
          <cell r="D159" t="str">
            <v>0322907</v>
          </cell>
          <cell r="F159">
            <v>0</v>
          </cell>
        </row>
        <row r="160">
          <cell r="D160" t="str">
            <v>0322899</v>
          </cell>
          <cell r="F160">
            <v>0</v>
          </cell>
        </row>
        <row r="161">
          <cell r="D161" t="str">
            <v>0325683</v>
          </cell>
          <cell r="F161">
            <v>0</v>
          </cell>
        </row>
        <row r="162">
          <cell r="D162" t="str">
            <v>0317638</v>
          </cell>
          <cell r="F162">
            <v>0</v>
          </cell>
        </row>
        <row r="163">
          <cell r="D163" t="str">
            <v>0320158</v>
          </cell>
          <cell r="F163">
            <v>0</v>
          </cell>
        </row>
        <row r="165">
          <cell r="D165" t="str">
            <v>0327414</v>
          </cell>
          <cell r="F165">
            <v>0</v>
          </cell>
        </row>
        <row r="166">
          <cell r="D166" t="str">
            <v>0322907</v>
          </cell>
          <cell r="F166">
            <v>0</v>
          </cell>
        </row>
        <row r="167">
          <cell r="D167" t="str">
            <v>0322902</v>
          </cell>
          <cell r="F167">
            <v>0</v>
          </cell>
        </row>
        <row r="169">
          <cell r="D169" t="str">
            <v>0317638</v>
          </cell>
          <cell r="F169">
            <v>0</v>
          </cell>
        </row>
        <row r="170">
          <cell r="D170" t="str">
            <v>0320158</v>
          </cell>
          <cell r="F170">
            <v>0</v>
          </cell>
        </row>
        <row r="171">
          <cell r="D171" t="str">
            <v>0327415</v>
          </cell>
          <cell r="F171">
            <v>0</v>
          </cell>
        </row>
        <row r="172">
          <cell r="D172" t="str">
            <v>0327418</v>
          </cell>
          <cell r="F172">
            <v>0</v>
          </cell>
        </row>
        <row r="173">
          <cell r="D173" t="str">
            <v>0325683</v>
          </cell>
          <cell r="F173">
            <v>0</v>
          </cell>
        </row>
        <row r="174">
          <cell r="D174" t="str">
            <v>0325682</v>
          </cell>
          <cell r="F174">
            <v>0</v>
          </cell>
        </row>
        <row r="175">
          <cell r="D175" t="str">
            <v>0322899</v>
          </cell>
          <cell r="F175">
            <v>0</v>
          </cell>
        </row>
        <row r="177">
          <cell r="D177" t="str">
            <v>0317638</v>
          </cell>
          <cell r="F177">
            <v>0</v>
          </cell>
        </row>
        <row r="178">
          <cell r="D178" t="str">
            <v>0320158</v>
          </cell>
          <cell r="F178">
            <v>0</v>
          </cell>
        </row>
        <row r="179">
          <cell r="D179" t="str">
            <v>0327344</v>
          </cell>
          <cell r="F179">
            <v>0</v>
          </cell>
        </row>
        <row r="180">
          <cell r="D180" t="str">
            <v>0327345</v>
          </cell>
          <cell r="F180">
            <v>0</v>
          </cell>
        </row>
        <row r="181">
          <cell r="D181" t="str">
            <v>0322899</v>
          </cell>
          <cell r="F181">
            <v>0</v>
          </cell>
        </row>
        <row r="182">
          <cell r="D182" t="str">
            <v>0322927</v>
          </cell>
          <cell r="F182">
            <v>0</v>
          </cell>
        </row>
        <row r="183">
          <cell r="D183" t="str">
            <v>0322917</v>
          </cell>
          <cell r="F183">
            <v>0</v>
          </cell>
        </row>
        <row r="184">
          <cell r="D184" t="str">
            <v>0327349</v>
          </cell>
          <cell r="F184">
            <v>0</v>
          </cell>
        </row>
        <row r="185">
          <cell r="D185" t="str">
            <v>0317638</v>
          </cell>
          <cell r="F185">
            <v>0</v>
          </cell>
        </row>
        <row r="186">
          <cell r="D186" t="str">
            <v>0320158</v>
          </cell>
          <cell r="F186">
            <v>0</v>
          </cell>
        </row>
        <row r="187">
          <cell r="D187" t="str">
            <v>0327350</v>
          </cell>
          <cell r="F187">
            <v>0</v>
          </cell>
        </row>
        <row r="188">
          <cell r="D188" t="str">
            <v>0327351</v>
          </cell>
          <cell r="F188">
            <v>0</v>
          </cell>
        </row>
        <row r="189">
          <cell r="D189" t="str">
            <v>0317556</v>
          </cell>
          <cell r="F189">
            <v>0</v>
          </cell>
        </row>
        <row r="190">
          <cell r="D190" t="str">
            <v>0322899</v>
          </cell>
          <cell r="F190">
            <v>0</v>
          </cell>
        </row>
        <row r="191">
          <cell r="D191" t="str">
            <v>0317557</v>
          </cell>
          <cell r="F191">
            <v>0</v>
          </cell>
        </row>
        <row r="192">
          <cell r="D192" t="str">
            <v>0327355</v>
          </cell>
          <cell r="F192">
            <v>0</v>
          </cell>
        </row>
        <row r="193">
          <cell r="D193" t="str">
            <v>0317638</v>
          </cell>
          <cell r="F193">
            <v>0</v>
          </cell>
        </row>
        <row r="194">
          <cell r="D194" t="str">
            <v>0320158</v>
          </cell>
          <cell r="F194">
            <v>0</v>
          </cell>
        </row>
        <row r="195">
          <cell r="D195" t="str">
            <v>0327350</v>
          </cell>
          <cell r="F195">
            <v>0</v>
          </cell>
        </row>
        <row r="196">
          <cell r="D196" t="str">
            <v>0327351</v>
          </cell>
          <cell r="F196">
            <v>0</v>
          </cell>
        </row>
        <row r="197">
          <cell r="D197" t="str">
            <v>0322902</v>
          </cell>
          <cell r="F197">
            <v>0</v>
          </cell>
        </row>
        <row r="198">
          <cell r="D198" t="str">
            <v>0327353</v>
          </cell>
          <cell r="F198">
            <v>0</v>
          </cell>
        </row>
        <row r="199">
          <cell r="D199" t="str">
            <v>0317638</v>
          </cell>
          <cell r="F199">
            <v>0</v>
          </cell>
        </row>
        <row r="200">
          <cell r="D200" t="str">
            <v>0320158</v>
          </cell>
          <cell r="F200">
            <v>0</v>
          </cell>
        </row>
        <row r="203">
          <cell r="D203" t="str">
            <v>0322899</v>
          </cell>
          <cell r="F203">
            <v>0</v>
          </cell>
        </row>
        <row r="204">
          <cell r="D204" t="str">
            <v>0320933</v>
          </cell>
          <cell r="F204">
            <v>0</v>
          </cell>
        </row>
        <row r="205">
          <cell r="D205" t="str">
            <v>0322877</v>
          </cell>
          <cell r="F205">
            <v>0</v>
          </cell>
        </row>
        <row r="206">
          <cell r="D206" t="str">
            <v>0320716</v>
          </cell>
          <cell r="F206">
            <v>0</v>
          </cell>
        </row>
        <row r="207">
          <cell r="D207" t="str">
            <v>0317638</v>
          </cell>
          <cell r="F207">
            <v>0</v>
          </cell>
        </row>
        <row r="208">
          <cell r="D208" t="str">
            <v>0320158</v>
          </cell>
          <cell r="F208">
            <v>0</v>
          </cell>
        </row>
        <row r="209">
          <cell r="D209" t="str">
            <v>0318107</v>
          </cell>
          <cell r="F209">
            <v>0</v>
          </cell>
        </row>
        <row r="211">
          <cell r="D211" t="str">
            <v>0322899</v>
          </cell>
          <cell r="F211">
            <v>0</v>
          </cell>
        </row>
        <row r="212">
          <cell r="D212" t="str">
            <v>0320716</v>
          </cell>
          <cell r="F212">
            <v>0</v>
          </cell>
        </row>
        <row r="213">
          <cell r="D213" t="str">
            <v>0317638</v>
          </cell>
          <cell r="F213">
            <v>0</v>
          </cell>
        </row>
        <row r="214">
          <cell r="D214" t="str">
            <v>0320158</v>
          </cell>
          <cell r="F214">
            <v>0</v>
          </cell>
        </row>
        <row r="215">
          <cell r="D215" t="str">
            <v>0318107</v>
          </cell>
          <cell r="F215">
            <v>0</v>
          </cell>
        </row>
        <row r="217">
          <cell r="D217" t="str">
            <v>0322899</v>
          </cell>
          <cell r="F217">
            <v>0</v>
          </cell>
        </row>
        <row r="218">
          <cell r="D218" t="str">
            <v>0322927</v>
          </cell>
          <cell r="F218">
            <v>0</v>
          </cell>
        </row>
        <row r="219">
          <cell r="D219" t="str">
            <v>0322917</v>
          </cell>
          <cell r="F219">
            <v>0</v>
          </cell>
        </row>
        <row r="220">
          <cell r="D220" t="str">
            <v>0322632</v>
          </cell>
          <cell r="F220">
            <v>0</v>
          </cell>
        </row>
        <row r="221">
          <cell r="D221" t="str">
            <v>0317638</v>
          </cell>
          <cell r="F221">
            <v>0</v>
          </cell>
        </row>
        <row r="222">
          <cell r="D222" t="str">
            <v>0320158</v>
          </cell>
          <cell r="F222">
            <v>0</v>
          </cell>
        </row>
        <row r="224">
          <cell r="D224" t="str">
            <v>0318106</v>
          </cell>
          <cell r="F224">
            <v>0</v>
          </cell>
        </row>
        <row r="225">
          <cell r="D225" t="str">
            <v>0317556</v>
          </cell>
          <cell r="F225">
            <v>0</v>
          </cell>
        </row>
        <row r="226">
          <cell r="D226" t="str">
            <v>0322899</v>
          </cell>
          <cell r="F226">
            <v>0</v>
          </cell>
        </row>
        <row r="227">
          <cell r="D227" t="str">
            <v>0317557</v>
          </cell>
          <cell r="F227">
            <v>0</v>
          </cell>
        </row>
        <row r="229">
          <cell r="D229" t="str">
            <v>0317638</v>
          </cell>
          <cell r="F229">
            <v>0</v>
          </cell>
        </row>
        <row r="230">
          <cell r="D230" t="str">
            <v>0320158</v>
          </cell>
          <cell r="F230">
            <v>0</v>
          </cell>
        </row>
        <row r="231">
          <cell r="D231" t="str">
            <v>0320716</v>
          </cell>
          <cell r="F231">
            <v>0</v>
          </cell>
        </row>
        <row r="233">
          <cell r="D233" t="str">
            <v>0322902</v>
          </cell>
          <cell r="F233">
            <v>0</v>
          </cell>
        </row>
        <row r="234">
          <cell r="D234" t="str">
            <v>0318107</v>
          </cell>
          <cell r="F234">
            <v>0</v>
          </cell>
        </row>
        <row r="235">
          <cell r="D235" t="str">
            <v>0317638</v>
          </cell>
          <cell r="F235">
            <v>0</v>
          </cell>
        </row>
        <row r="236">
          <cell r="D236" t="str">
            <v>0320158</v>
          </cell>
          <cell r="F236">
            <v>0</v>
          </cell>
        </row>
        <row r="238">
          <cell r="D238" t="str">
            <v>0325684</v>
          </cell>
          <cell r="F238">
            <v>0</v>
          </cell>
        </row>
        <row r="239">
          <cell r="D239" t="str">
            <v>0322899</v>
          </cell>
          <cell r="F239">
            <v>0</v>
          </cell>
        </row>
        <row r="240">
          <cell r="D240" t="str">
            <v>0320933</v>
          </cell>
          <cell r="F240">
            <v>0</v>
          </cell>
        </row>
        <row r="241">
          <cell r="D241" t="str">
            <v>0322877</v>
          </cell>
          <cell r="F241">
            <v>0</v>
          </cell>
        </row>
        <row r="242">
          <cell r="D242" t="str">
            <v>0318106</v>
          </cell>
          <cell r="F242">
            <v>0</v>
          </cell>
        </row>
        <row r="243">
          <cell r="D243" t="str">
            <v>0317638</v>
          </cell>
          <cell r="F243">
            <v>0</v>
          </cell>
        </row>
        <row r="244">
          <cell r="D244" t="str">
            <v>0320158</v>
          </cell>
          <cell r="F244">
            <v>0</v>
          </cell>
        </row>
        <row r="247">
          <cell r="D247" t="str">
            <v>0322907</v>
          </cell>
          <cell r="F247">
            <v>0</v>
          </cell>
        </row>
        <row r="248">
          <cell r="D248" t="str">
            <v>0322899</v>
          </cell>
          <cell r="F248">
            <v>0</v>
          </cell>
        </row>
        <row r="249">
          <cell r="D249" t="str">
            <v>0320716</v>
          </cell>
          <cell r="F249">
            <v>0</v>
          </cell>
        </row>
        <row r="250">
          <cell r="D250" t="str">
            <v>0317638</v>
          </cell>
          <cell r="F250">
            <v>0</v>
          </cell>
        </row>
        <row r="251">
          <cell r="D251" t="str">
            <v>0320158</v>
          </cell>
          <cell r="F251">
            <v>0</v>
          </cell>
        </row>
        <row r="252">
          <cell r="D252" t="str">
            <v>0318107</v>
          </cell>
          <cell r="F252">
            <v>0</v>
          </cell>
        </row>
        <row r="253">
          <cell r="D253" t="str">
            <v>0322050</v>
          </cell>
          <cell r="F253">
            <v>0</v>
          </cell>
        </row>
        <row r="254">
          <cell r="D254" t="str">
            <v>0322907</v>
          </cell>
          <cell r="F254">
            <v>0</v>
          </cell>
        </row>
        <row r="255">
          <cell r="D255" t="str">
            <v>0322899</v>
          </cell>
          <cell r="F255">
            <v>0</v>
          </cell>
        </row>
        <row r="256">
          <cell r="D256" t="str">
            <v>0322633</v>
          </cell>
          <cell r="F256">
            <v>0</v>
          </cell>
        </row>
        <row r="257">
          <cell r="D257" t="str">
            <v>0317638</v>
          </cell>
          <cell r="F257">
            <v>0</v>
          </cell>
        </row>
        <row r="258">
          <cell r="D258" t="str">
            <v>0320158</v>
          </cell>
          <cell r="F258">
            <v>0</v>
          </cell>
        </row>
        <row r="260">
          <cell r="D260" t="str">
            <v>0318106</v>
          </cell>
          <cell r="F260">
            <v>0</v>
          </cell>
        </row>
        <row r="261">
          <cell r="D261" t="str">
            <v>0322907</v>
          </cell>
          <cell r="F261">
            <v>0</v>
          </cell>
        </row>
        <row r="262">
          <cell r="D262" t="str">
            <v>0317556</v>
          </cell>
          <cell r="F262">
            <v>0</v>
          </cell>
        </row>
        <row r="263">
          <cell r="D263" t="str">
            <v>0322899</v>
          </cell>
          <cell r="F263">
            <v>0</v>
          </cell>
        </row>
        <row r="264">
          <cell r="D264" t="str">
            <v>0317557</v>
          </cell>
          <cell r="F264">
            <v>0</v>
          </cell>
        </row>
        <row r="266">
          <cell r="D266" t="str">
            <v>0317638</v>
          </cell>
          <cell r="F266">
            <v>0</v>
          </cell>
        </row>
        <row r="267">
          <cell r="D267" t="str">
            <v>0320158</v>
          </cell>
          <cell r="F267">
            <v>0</v>
          </cell>
        </row>
        <row r="268">
          <cell r="D268" t="str">
            <v>0327416</v>
          </cell>
          <cell r="F268">
            <v>0</v>
          </cell>
        </row>
        <row r="269">
          <cell r="D269" t="str">
            <v>0327419</v>
          </cell>
          <cell r="F269">
            <v>0</v>
          </cell>
        </row>
        <row r="270">
          <cell r="D270" t="str">
            <v>0322907</v>
          </cell>
          <cell r="F270">
            <v>0</v>
          </cell>
        </row>
        <row r="271">
          <cell r="D271" t="str">
            <v>0317556</v>
          </cell>
          <cell r="F271">
            <v>0</v>
          </cell>
        </row>
        <row r="272">
          <cell r="D272" t="str">
            <v>0322899</v>
          </cell>
          <cell r="F272">
            <v>0</v>
          </cell>
        </row>
        <row r="273">
          <cell r="D273" t="str">
            <v>0317557</v>
          </cell>
          <cell r="F273">
            <v>0</v>
          </cell>
        </row>
        <row r="274">
          <cell r="D274" t="str">
            <v>0327414</v>
          </cell>
          <cell r="F274">
            <v>0</v>
          </cell>
        </row>
        <row r="275">
          <cell r="D275" t="str">
            <v>0317638</v>
          </cell>
          <cell r="F275">
            <v>0</v>
          </cell>
        </row>
        <row r="276">
          <cell r="D276" t="str">
            <v>0320158</v>
          </cell>
          <cell r="F276">
            <v>0</v>
          </cell>
        </row>
        <row r="279">
          <cell r="D279" t="str">
            <v>0322907</v>
          </cell>
          <cell r="F279">
            <v>0</v>
          </cell>
        </row>
        <row r="280">
          <cell r="D280" t="str">
            <v>0322902</v>
          </cell>
          <cell r="F280">
            <v>0</v>
          </cell>
        </row>
        <row r="281">
          <cell r="D281" t="str">
            <v>0327420</v>
          </cell>
          <cell r="F281">
            <v>0</v>
          </cell>
        </row>
        <row r="282">
          <cell r="D282" t="str">
            <v>0317638</v>
          </cell>
          <cell r="F282">
            <v>0</v>
          </cell>
        </row>
        <row r="283">
          <cell r="D283" t="str">
            <v>0320158</v>
          </cell>
          <cell r="F283">
            <v>0</v>
          </cell>
        </row>
        <row r="286">
          <cell r="D286" t="str">
            <v>0322907</v>
          </cell>
          <cell r="F286">
            <v>0</v>
          </cell>
        </row>
        <row r="287">
          <cell r="D287" t="str">
            <v>0322902</v>
          </cell>
          <cell r="F287">
            <v>0</v>
          </cell>
        </row>
        <row r="288">
          <cell r="D288" t="str">
            <v>0323947</v>
          </cell>
          <cell r="F288">
            <v>0</v>
          </cell>
        </row>
        <row r="289">
          <cell r="D289" t="str">
            <v>0317638</v>
          </cell>
          <cell r="F289">
            <v>0</v>
          </cell>
        </row>
        <row r="290">
          <cell r="D290" t="str">
            <v>0320158</v>
          </cell>
          <cell r="F290">
            <v>0</v>
          </cell>
        </row>
        <row r="292">
          <cell r="D292" t="str">
            <v>0318106</v>
          </cell>
          <cell r="F292">
            <v>0</v>
          </cell>
        </row>
        <row r="293">
          <cell r="D293" t="str">
            <v>0322907</v>
          </cell>
          <cell r="F293">
            <v>0</v>
          </cell>
        </row>
        <row r="294">
          <cell r="D294" t="str">
            <v>0322899</v>
          </cell>
          <cell r="F294">
            <v>0</v>
          </cell>
        </row>
        <row r="295">
          <cell r="D295" t="str">
            <v>0320933</v>
          </cell>
          <cell r="F295">
            <v>0</v>
          </cell>
        </row>
        <row r="296">
          <cell r="D296" t="str">
            <v>0322877</v>
          </cell>
          <cell r="F296">
            <v>0</v>
          </cell>
        </row>
        <row r="297">
          <cell r="D297" t="str">
            <v>0320720</v>
          </cell>
          <cell r="F297">
            <v>0</v>
          </cell>
        </row>
        <row r="298">
          <cell r="D298" t="str">
            <v>0317638</v>
          </cell>
          <cell r="F298">
            <v>0</v>
          </cell>
        </row>
        <row r="299">
          <cell r="D299" t="str">
            <v>0320158</v>
          </cell>
          <cell r="F299">
            <v>0</v>
          </cell>
        </row>
        <row r="300">
          <cell r="D300" t="str">
            <v>0315456</v>
          </cell>
          <cell r="F300">
            <v>0</v>
          </cell>
        </row>
        <row r="302">
          <cell r="D302" t="str">
            <v>0322907</v>
          </cell>
          <cell r="F302">
            <v>0</v>
          </cell>
        </row>
        <row r="303">
          <cell r="D303" t="str">
            <v>0322899</v>
          </cell>
          <cell r="F303">
            <v>0</v>
          </cell>
        </row>
        <row r="304">
          <cell r="D304" t="str">
            <v>0320933</v>
          </cell>
          <cell r="F304">
            <v>0</v>
          </cell>
        </row>
        <row r="305">
          <cell r="D305" t="str">
            <v>0322877</v>
          </cell>
          <cell r="F305">
            <v>0</v>
          </cell>
        </row>
        <row r="306">
          <cell r="D306" t="str">
            <v>0321944</v>
          </cell>
          <cell r="F306">
            <v>0</v>
          </cell>
        </row>
        <row r="307">
          <cell r="D307" t="str">
            <v>0317638</v>
          </cell>
          <cell r="F307">
            <v>0</v>
          </cell>
        </row>
        <row r="308">
          <cell r="D308" t="str">
            <v>0320158</v>
          </cell>
          <cell r="F308">
            <v>0</v>
          </cell>
        </row>
        <row r="311">
          <cell r="D311" t="str">
            <v>0326468</v>
          </cell>
          <cell r="F311">
            <v>0</v>
          </cell>
        </row>
        <row r="313">
          <cell r="D313" t="str">
            <v>0322882</v>
          </cell>
          <cell r="F313">
            <v>0</v>
          </cell>
        </row>
        <row r="314">
          <cell r="D314" t="str">
            <v>0322900</v>
          </cell>
          <cell r="F314">
            <v>0</v>
          </cell>
        </row>
        <row r="315">
          <cell r="D315" t="str">
            <v>0322050</v>
          </cell>
          <cell r="F315">
            <v>0</v>
          </cell>
        </row>
        <row r="316">
          <cell r="D316" t="str">
            <v>0317638</v>
          </cell>
          <cell r="F316">
            <v>0</v>
          </cell>
        </row>
        <row r="317">
          <cell r="D317" t="str">
            <v>0320158</v>
          </cell>
          <cell r="F317">
            <v>0</v>
          </cell>
        </row>
        <row r="318">
          <cell r="D318" t="str">
            <v>0318108</v>
          </cell>
          <cell r="F318">
            <v>0</v>
          </cell>
        </row>
        <row r="320">
          <cell r="D320" t="str">
            <v>0322899</v>
          </cell>
          <cell r="F320">
            <v>0</v>
          </cell>
        </row>
        <row r="322">
          <cell r="D322" t="str">
            <v>0317638</v>
          </cell>
          <cell r="F322">
            <v>0</v>
          </cell>
        </row>
        <row r="323">
          <cell r="D323" t="str">
            <v>0320158</v>
          </cell>
          <cell r="F323">
            <v>0</v>
          </cell>
        </row>
        <row r="325">
          <cell r="D325" t="str">
            <v>0320728</v>
          </cell>
          <cell r="F325">
            <v>0</v>
          </cell>
        </row>
        <row r="326">
          <cell r="D326" t="str">
            <v>0322927</v>
          </cell>
          <cell r="F326">
            <v>0</v>
          </cell>
        </row>
        <row r="327">
          <cell r="D327" t="str">
            <v>0322919</v>
          </cell>
          <cell r="F327">
            <v>0</v>
          </cell>
        </row>
        <row r="328">
          <cell r="D328" t="str">
            <v>0318106</v>
          </cell>
          <cell r="F328">
            <v>0</v>
          </cell>
        </row>
        <row r="329">
          <cell r="D329" t="str">
            <v>0315456</v>
          </cell>
          <cell r="F329">
            <v>0</v>
          </cell>
        </row>
        <row r="330">
          <cell r="D330" t="str">
            <v>0322899</v>
          </cell>
          <cell r="F330">
            <v>0</v>
          </cell>
        </row>
        <row r="331">
          <cell r="D331" t="str">
            <v>0322922</v>
          </cell>
          <cell r="F331">
            <v>0</v>
          </cell>
        </row>
        <row r="333">
          <cell r="D333" t="str">
            <v>0317638</v>
          </cell>
          <cell r="F333">
            <v>0</v>
          </cell>
        </row>
        <row r="334">
          <cell r="D334" t="str">
            <v>0320158</v>
          </cell>
          <cell r="F334">
            <v>0</v>
          </cell>
        </row>
        <row r="335">
          <cell r="D335" t="str">
            <v>0320728</v>
          </cell>
          <cell r="F335">
            <v>0</v>
          </cell>
        </row>
        <row r="336">
          <cell r="D336" t="str">
            <v>0320720</v>
          </cell>
          <cell r="F336">
            <v>0</v>
          </cell>
        </row>
        <row r="337">
          <cell r="D337" t="str">
            <v>0322900</v>
          </cell>
          <cell r="F337">
            <v>0</v>
          </cell>
        </row>
        <row r="338">
          <cell r="D338" t="str">
            <v>0318106</v>
          </cell>
          <cell r="F338">
            <v>0</v>
          </cell>
        </row>
        <row r="339">
          <cell r="D339" t="str">
            <v>0317638</v>
          </cell>
          <cell r="F339">
            <v>0</v>
          </cell>
        </row>
        <row r="340">
          <cell r="D340" t="str">
            <v>0320158</v>
          </cell>
          <cell r="F340">
            <v>0</v>
          </cell>
        </row>
        <row r="343">
          <cell r="D343" t="str">
            <v>0322921</v>
          </cell>
          <cell r="F343">
            <v>0</v>
          </cell>
        </row>
        <row r="344">
          <cell r="D344" t="str">
            <v>0322928</v>
          </cell>
          <cell r="F344">
            <v>0</v>
          </cell>
        </row>
        <row r="345">
          <cell r="D345" t="str">
            <v>0320722</v>
          </cell>
          <cell r="F345">
            <v>0</v>
          </cell>
        </row>
        <row r="347">
          <cell r="D347" t="str">
            <v>0322680</v>
          </cell>
          <cell r="F347">
            <v>0</v>
          </cell>
        </row>
        <row r="348">
          <cell r="D348" t="str">
            <v>0322922</v>
          </cell>
          <cell r="F348">
            <v>0</v>
          </cell>
        </row>
        <row r="349">
          <cell r="D349" t="str">
            <v>0322928</v>
          </cell>
          <cell r="F349">
            <v>0</v>
          </cell>
        </row>
        <row r="350">
          <cell r="D350" t="str">
            <v>0320722</v>
          </cell>
          <cell r="F350">
            <v>0</v>
          </cell>
        </row>
        <row r="352">
          <cell r="D352" t="str">
            <v>0320716</v>
          </cell>
          <cell r="F352">
            <v>0</v>
          </cell>
        </row>
        <row r="353">
          <cell r="D353" t="str">
            <v>0322929</v>
          </cell>
          <cell r="F353">
            <v>0</v>
          </cell>
        </row>
        <row r="354">
          <cell r="D354" t="str">
            <v>0322928</v>
          </cell>
          <cell r="F354">
            <v>0</v>
          </cell>
        </row>
        <row r="355">
          <cell r="D355" t="str">
            <v>0320722</v>
          </cell>
          <cell r="F355">
            <v>0</v>
          </cell>
        </row>
        <row r="356">
          <cell r="D356" t="str">
            <v>0322680</v>
          </cell>
          <cell r="F356">
            <v>0</v>
          </cell>
        </row>
        <row r="358">
          <cell r="D358" t="str">
            <v>0322899</v>
          </cell>
          <cell r="F358">
            <v>0</v>
          </cell>
        </row>
        <row r="359">
          <cell r="D359" t="str">
            <v>0322920</v>
          </cell>
          <cell r="F359">
            <v>0</v>
          </cell>
        </row>
        <row r="361">
          <cell r="D361" t="str">
            <v>0317638</v>
          </cell>
          <cell r="F361">
            <v>0</v>
          </cell>
        </row>
        <row r="362">
          <cell r="D362" t="str">
            <v>0320158</v>
          </cell>
          <cell r="F362">
            <v>0</v>
          </cell>
        </row>
        <row r="363">
          <cell r="D363" t="str">
            <v>0322652</v>
          </cell>
          <cell r="F363">
            <v>0</v>
          </cell>
        </row>
        <row r="365">
          <cell r="D365" t="str">
            <v>0322929</v>
          </cell>
          <cell r="F365">
            <v>0</v>
          </cell>
        </row>
        <row r="366">
          <cell r="D366" t="str">
            <v>0322887</v>
          </cell>
          <cell r="F366">
            <v>0</v>
          </cell>
        </row>
        <row r="368">
          <cell r="D368" t="str">
            <v>0325681</v>
          </cell>
          <cell r="F368">
            <v>0</v>
          </cell>
        </row>
        <row r="369">
          <cell r="D369" t="str">
            <v>0322929</v>
          </cell>
          <cell r="F369">
            <v>0</v>
          </cell>
        </row>
        <row r="370">
          <cell r="D370" t="str">
            <v>0322899</v>
          </cell>
          <cell r="F370">
            <v>0</v>
          </cell>
        </row>
        <row r="371">
          <cell r="D371" t="str">
            <v>0318107</v>
          </cell>
          <cell r="F371">
            <v>0</v>
          </cell>
        </row>
        <row r="372">
          <cell r="D372" t="str">
            <v>0317638</v>
          </cell>
          <cell r="F372">
            <v>0</v>
          </cell>
        </row>
        <row r="375">
          <cell r="D375" t="str">
            <v>0322924</v>
          </cell>
          <cell r="F375">
            <v>0</v>
          </cell>
        </row>
        <row r="376">
          <cell r="D376" t="str">
            <v>0322920</v>
          </cell>
          <cell r="F376">
            <v>0</v>
          </cell>
        </row>
        <row r="377">
          <cell r="D377" t="str">
            <v>0320718</v>
          </cell>
          <cell r="F377">
            <v>0</v>
          </cell>
        </row>
        <row r="379">
          <cell r="D379" t="str">
            <v>0322899</v>
          </cell>
          <cell r="F379">
            <v>0</v>
          </cell>
        </row>
        <row r="380">
          <cell r="D380" t="str">
            <v>0322924</v>
          </cell>
          <cell r="F380">
            <v>0</v>
          </cell>
        </row>
        <row r="381">
          <cell r="D381" t="str">
            <v>0322920</v>
          </cell>
          <cell r="F381">
            <v>0</v>
          </cell>
        </row>
        <row r="383">
          <cell r="D383" t="str">
            <v>0317638</v>
          </cell>
          <cell r="F383">
            <v>0</v>
          </cell>
        </row>
        <row r="384">
          <cell r="D384" t="str">
            <v>0320158</v>
          </cell>
          <cell r="F384">
            <v>0</v>
          </cell>
        </row>
        <row r="386">
          <cell r="D386" t="str">
            <v>0320716</v>
          </cell>
          <cell r="F386">
            <v>0</v>
          </cell>
        </row>
        <row r="387">
          <cell r="D387" t="str">
            <v>0322907</v>
          </cell>
          <cell r="F387">
            <v>0</v>
          </cell>
        </row>
        <row r="388">
          <cell r="D388" t="str">
            <v>0322899</v>
          </cell>
          <cell r="F388">
            <v>0</v>
          </cell>
        </row>
        <row r="389">
          <cell r="D389" t="str">
            <v>0318107</v>
          </cell>
          <cell r="F389">
            <v>0</v>
          </cell>
        </row>
        <row r="390">
          <cell r="D390" t="str">
            <v>0317638</v>
          </cell>
          <cell r="F390">
            <v>0</v>
          </cell>
        </row>
        <row r="391">
          <cell r="D391" t="str">
            <v>0320158</v>
          </cell>
          <cell r="F391">
            <v>0</v>
          </cell>
        </row>
        <row r="395">
          <cell r="D395" t="str">
            <v>0320715</v>
          </cell>
          <cell r="F395">
            <v>0</v>
          </cell>
        </row>
        <row r="396">
          <cell r="D396" t="str">
            <v>0322899</v>
          </cell>
          <cell r="F396">
            <v>0</v>
          </cell>
        </row>
        <row r="397">
          <cell r="D397" t="str">
            <v>0323947</v>
          </cell>
          <cell r="F397">
            <v>0</v>
          </cell>
        </row>
        <row r="398">
          <cell r="D398" t="str">
            <v>0317638</v>
          </cell>
          <cell r="F398">
            <v>0</v>
          </cell>
        </row>
        <row r="399">
          <cell r="D399" t="str">
            <v>0320158</v>
          </cell>
          <cell r="F399">
            <v>0</v>
          </cell>
        </row>
        <row r="400">
          <cell r="D400" t="str">
            <v>0318108</v>
          </cell>
          <cell r="F400">
            <v>0</v>
          </cell>
        </row>
        <row r="402">
          <cell r="D402" t="str">
            <v>0322927</v>
          </cell>
          <cell r="F402">
            <v>0</v>
          </cell>
        </row>
        <row r="403">
          <cell r="D403" t="str">
            <v>0322919</v>
          </cell>
          <cell r="F403">
            <v>0</v>
          </cell>
        </row>
        <row r="404">
          <cell r="D404" t="str">
            <v>0323084</v>
          </cell>
          <cell r="F404">
            <v>0</v>
          </cell>
        </row>
        <row r="406">
          <cell r="D406" t="str">
            <v>0322899</v>
          </cell>
          <cell r="F406">
            <v>0</v>
          </cell>
        </row>
        <row r="407">
          <cell r="D407" t="str">
            <v>0322922</v>
          </cell>
          <cell r="F407">
            <v>0</v>
          </cell>
        </row>
        <row r="409">
          <cell r="D409" t="str">
            <v>0317638</v>
          </cell>
          <cell r="F409">
            <v>0</v>
          </cell>
        </row>
        <row r="410">
          <cell r="D410" t="str">
            <v>0320158</v>
          </cell>
          <cell r="F410">
            <v>0</v>
          </cell>
        </row>
        <row r="411">
          <cell r="D411" t="str">
            <v>0323084</v>
          </cell>
          <cell r="F411">
            <v>0</v>
          </cell>
        </row>
        <row r="412">
          <cell r="D412" t="str">
            <v>0323947</v>
          </cell>
          <cell r="F412">
            <v>0</v>
          </cell>
        </row>
        <row r="413">
          <cell r="D413" t="str">
            <v>0322921</v>
          </cell>
          <cell r="F413">
            <v>0</v>
          </cell>
        </row>
        <row r="414">
          <cell r="D414" t="str">
            <v>0322928</v>
          </cell>
          <cell r="F414">
            <v>0</v>
          </cell>
        </row>
        <row r="415">
          <cell r="D415" t="str">
            <v>0320722</v>
          </cell>
          <cell r="F415">
            <v>0</v>
          </cell>
        </row>
        <row r="418">
          <cell r="D418" t="str">
            <v>0322922</v>
          </cell>
          <cell r="F418">
            <v>0</v>
          </cell>
        </row>
        <row r="419">
          <cell r="D419" t="str">
            <v>0322928</v>
          </cell>
          <cell r="F419">
            <v>0</v>
          </cell>
        </row>
        <row r="420">
          <cell r="D420" t="str">
            <v>0320722</v>
          </cell>
          <cell r="F420">
            <v>0</v>
          </cell>
        </row>
        <row r="421">
          <cell r="D421" t="str">
            <v>0318106</v>
          </cell>
          <cell r="F421">
            <v>0</v>
          </cell>
        </row>
        <row r="422">
          <cell r="D422" t="str">
            <v>0318108</v>
          </cell>
          <cell r="F422">
            <v>0</v>
          </cell>
        </row>
        <row r="423">
          <cell r="D423" t="str">
            <v>0322929</v>
          </cell>
          <cell r="F423">
            <v>0</v>
          </cell>
        </row>
        <row r="424">
          <cell r="D424" t="str">
            <v>0322928</v>
          </cell>
          <cell r="F424">
            <v>0</v>
          </cell>
        </row>
        <row r="425">
          <cell r="D425" t="str">
            <v>0320722</v>
          </cell>
          <cell r="F425">
            <v>0</v>
          </cell>
        </row>
        <row r="427">
          <cell r="D427" t="str">
            <v>0326467</v>
          </cell>
          <cell r="F427">
            <v>0</v>
          </cell>
        </row>
        <row r="428">
          <cell r="D428" t="str">
            <v>0322899</v>
          </cell>
          <cell r="F428">
            <v>0</v>
          </cell>
        </row>
        <row r="429">
          <cell r="D429" t="str">
            <v>0322920</v>
          </cell>
          <cell r="F429">
            <v>0</v>
          </cell>
        </row>
        <row r="430">
          <cell r="D430" t="str">
            <v>0322054</v>
          </cell>
          <cell r="F430">
            <v>0</v>
          </cell>
        </row>
        <row r="431">
          <cell r="D431" t="str">
            <v>0317638</v>
          </cell>
          <cell r="F431">
            <v>0</v>
          </cell>
        </row>
        <row r="432">
          <cell r="D432" t="str">
            <v>0320158</v>
          </cell>
          <cell r="F432">
            <v>0</v>
          </cell>
        </row>
        <row r="433">
          <cell r="D433" t="str">
            <v>0322051</v>
          </cell>
          <cell r="F433">
            <v>0</v>
          </cell>
        </row>
        <row r="434">
          <cell r="D434" t="str">
            <v>0318106</v>
          </cell>
          <cell r="F434">
            <v>0</v>
          </cell>
        </row>
        <row r="435">
          <cell r="D435" t="str">
            <v>0322899</v>
          </cell>
          <cell r="F435">
            <v>0</v>
          </cell>
        </row>
        <row r="436">
          <cell r="D436" t="str">
            <v>0322929</v>
          </cell>
          <cell r="F436">
            <v>0</v>
          </cell>
        </row>
        <row r="438">
          <cell r="D438" t="str">
            <v>0320158</v>
          </cell>
          <cell r="F438">
            <v>0</v>
          </cell>
        </row>
        <row r="439">
          <cell r="D439" t="str">
            <v>0317638</v>
          </cell>
          <cell r="F439">
            <v>0</v>
          </cell>
        </row>
        <row r="440">
          <cell r="D440" t="str">
            <v>0326457</v>
          </cell>
          <cell r="F440">
            <v>0</v>
          </cell>
        </row>
        <row r="442">
          <cell r="D442" t="str">
            <v>0322899</v>
          </cell>
          <cell r="F442">
            <v>0</v>
          </cell>
        </row>
        <row r="443">
          <cell r="D443" t="str">
            <v>0322929</v>
          </cell>
          <cell r="F443">
            <v>0</v>
          </cell>
        </row>
        <row r="444">
          <cell r="D444" t="str">
            <v>0318106</v>
          </cell>
          <cell r="F444">
            <v>0</v>
          </cell>
        </row>
        <row r="445">
          <cell r="D445" t="str">
            <v>0320158</v>
          </cell>
          <cell r="F445">
            <v>0</v>
          </cell>
        </row>
        <row r="446">
          <cell r="D446" t="str">
            <v>0317638</v>
          </cell>
          <cell r="F446">
            <v>0</v>
          </cell>
        </row>
        <row r="448">
          <cell r="D448" t="str">
            <v>0326467</v>
          </cell>
          <cell r="F448">
            <v>0</v>
          </cell>
        </row>
        <row r="449">
          <cell r="D449" t="str">
            <v>0322899</v>
          </cell>
          <cell r="F449">
            <v>0</v>
          </cell>
        </row>
        <row r="450">
          <cell r="D450" t="str">
            <v>0322924</v>
          </cell>
          <cell r="F450">
            <v>0</v>
          </cell>
        </row>
        <row r="451">
          <cell r="D451" t="str">
            <v>0322920</v>
          </cell>
          <cell r="F451">
            <v>0</v>
          </cell>
        </row>
        <row r="453">
          <cell r="D453" t="str">
            <v>0317638</v>
          </cell>
          <cell r="F453">
            <v>0</v>
          </cell>
        </row>
        <row r="454">
          <cell r="D454" t="str">
            <v>0320158</v>
          </cell>
          <cell r="F454">
            <v>0</v>
          </cell>
        </row>
        <row r="455">
          <cell r="D455" t="str">
            <v>0318106</v>
          </cell>
          <cell r="F455">
            <v>0</v>
          </cell>
        </row>
        <row r="456">
          <cell r="D456" t="str">
            <v>0318108</v>
          </cell>
          <cell r="F456">
            <v>0</v>
          </cell>
        </row>
        <row r="457">
          <cell r="D457" t="str">
            <v>0322899</v>
          </cell>
          <cell r="F457">
            <v>0</v>
          </cell>
        </row>
        <row r="458">
          <cell r="D458" t="str">
            <v>0322927</v>
          </cell>
          <cell r="F458">
            <v>0</v>
          </cell>
        </row>
        <row r="459">
          <cell r="D459" t="str">
            <v>0322919</v>
          </cell>
          <cell r="F459">
            <v>0</v>
          </cell>
        </row>
        <row r="461">
          <cell r="D461" t="str">
            <v>0317638</v>
          </cell>
          <cell r="F461">
            <v>0</v>
          </cell>
        </row>
        <row r="462">
          <cell r="D462" t="str">
            <v>0320158</v>
          </cell>
          <cell r="F462">
            <v>0</v>
          </cell>
        </row>
        <row r="464">
          <cell r="D464" t="str">
            <v>0324936</v>
          </cell>
          <cell r="F464">
            <v>0</v>
          </cell>
        </row>
        <row r="465">
          <cell r="D465" t="str">
            <v>0322899</v>
          </cell>
          <cell r="F465">
            <v>0</v>
          </cell>
        </row>
        <row r="466">
          <cell r="D466" t="str">
            <v>0317557</v>
          </cell>
          <cell r="F466">
            <v>0</v>
          </cell>
        </row>
        <row r="467">
          <cell r="D467" t="str">
            <v>0324937</v>
          </cell>
          <cell r="F467">
            <v>0</v>
          </cell>
        </row>
        <row r="468">
          <cell r="D468" t="str">
            <v>0317638</v>
          </cell>
          <cell r="F468">
            <v>0</v>
          </cell>
        </row>
        <row r="469">
          <cell r="D469" t="str">
            <v>0320158</v>
          </cell>
          <cell r="F469">
            <v>0</v>
          </cell>
        </row>
        <row r="470">
          <cell r="D470" t="str">
            <v>0327015</v>
          </cell>
          <cell r="F470">
            <v>0</v>
          </cell>
        </row>
        <row r="472">
          <cell r="D472" t="str">
            <v>0322899</v>
          </cell>
          <cell r="F472">
            <v>0</v>
          </cell>
        </row>
        <row r="473">
          <cell r="D473" t="str">
            <v>0318108</v>
          </cell>
          <cell r="F473">
            <v>0</v>
          </cell>
        </row>
        <row r="474">
          <cell r="D474" t="str">
            <v>0317638</v>
          </cell>
          <cell r="F474">
            <v>0</v>
          </cell>
        </row>
        <row r="475">
          <cell r="D475" t="str">
            <v>0320158</v>
          </cell>
          <cell r="F475">
            <v>0</v>
          </cell>
        </row>
        <row r="478">
          <cell r="D478" t="str">
            <v>0322927</v>
          </cell>
          <cell r="F478">
            <v>0</v>
          </cell>
        </row>
        <row r="479">
          <cell r="D479" t="str">
            <v>0322919</v>
          </cell>
          <cell r="F479">
            <v>0</v>
          </cell>
        </row>
        <row r="480">
          <cell r="D480" t="str">
            <v>0326457</v>
          </cell>
          <cell r="F480">
            <v>0</v>
          </cell>
        </row>
        <row r="482">
          <cell r="D482" t="str">
            <v>0322899</v>
          </cell>
          <cell r="F482">
            <v>0</v>
          </cell>
        </row>
        <row r="483">
          <cell r="D483" t="str">
            <v>0322922</v>
          </cell>
          <cell r="F483">
            <v>0</v>
          </cell>
        </row>
        <row r="484">
          <cell r="D484" t="str">
            <v>0322050</v>
          </cell>
          <cell r="F484">
            <v>0</v>
          </cell>
        </row>
        <row r="485">
          <cell r="D485" t="str">
            <v>0317638</v>
          </cell>
          <cell r="F485">
            <v>0</v>
          </cell>
        </row>
        <row r="486">
          <cell r="D486" t="str">
            <v>0320158</v>
          </cell>
          <cell r="F486">
            <v>0</v>
          </cell>
        </row>
        <row r="488">
          <cell r="D488" t="str">
            <v>0326467</v>
          </cell>
          <cell r="F488">
            <v>0</v>
          </cell>
        </row>
        <row r="489">
          <cell r="D489" t="str">
            <v>0322921</v>
          </cell>
          <cell r="F489">
            <v>0</v>
          </cell>
        </row>
        <row r="490">
          <cell r="D490" t="str">
            <v>0322928</v>
          </cell>
          <cell r="F490">
            <v>0</v>
          </cell>
        </row>
        <row r="491">
          <cell r="D491" t="str">
            <v>0320722</v>
          </cell>
          <cell r="F491">
            <v>0</v>
          </cell>
        </row>
        <row r="493">
          <cell r="D493" t="str">
            <v>0324936</v>
          </cell>
          <cell r="F493">
            <v>0</v>
          </cell>
        </row>
        <row r="494">
          <cell r="D494" t="str">
            <v>0322922</v>
          </cell>
          <cell r="F494">
            <v>0</v>
          </cell>
        </row>
        <row r="495">
          <cell r="D495" t="str">
            <v>0322928</v>
          </cell>
          <cell r="F495">
            <v>0</v>
          </cell>
        </row>
        <row r="496">
          <cell r="D496" t="str">
            <v>0320722</v>
          </cell>
          <cell r="F496">
            <v>0</v>
          </cell>
        </row>
        <row r="497">
          <cell r="D497" t="str">
            <v>0324938</v>
          </cell>
          <cell r="F497">
            <v>0</v>
          </cell>
        </row>
        <row r="498">
          <cell r="D498" t="str">
            <v>0324933</v>
          </cell>
          <cell r="F498">
            <v>0</v>
          </cell>
        </row>
        <row r="499">
          <cell r="D499" t="str">
            <v>0322929</v>
          </cell>
          <cell r="F499">
            <v>0</v>
          </cell>
        </row>
        <row r="500">
          <cell r="D500" t="str">
            <v>0322928</v>
          </cell>
          <cell r="F500">
            <v>0</v>
          </cell>
        </row>
        <row r="501">
          <cell r="D501" t="str">
            <v>0320722</v>
          </cell>
          <cell r="F501">
            <v>0</v>
          </cell>
        </row>
        <row r="502">
          <cell r="D502" t="str">
            <v>0318108</v>
          </cell>
          <cell r="F502">
            <v>0</v>
          </cell>
        </row>
        <row r="503">
          <cell r="D503" t="str">
            <v>0320158</v>
          </cell>
          <cell r="F503">
            <v>0</v>
          </cell>
        </row>
        <row r="504">
          <cell r="D504" t="str">
            <v>0322899</v>
          </cell>
          <cell r="F504">
            <v>0</v>
          </cell>
        </row>
        <row r="505">
          <cell r="D505" t="str">
            <v>0322920</v>
          </cell>
          <cell r="F505">
            <v>0</v>
          </cell>
        </row>
        <row r="507">
          <cell r="D507" t="str">
            <v>0317638</v>
          </cell>
          <cell r="F507">
            <v>0</v>
          </cell>
        </row>
        <row r="508">
          <cell r="D508" t="str">
            <v>0320158</v>
          </cell>
          <cell r="F508">
            <v>0</v>
          </cell>
        </row>
        <row r="509">
          <cell r="D509" t="str">
            <v>0326457</v>
          </cell>
          <cell r="F509">
            <v>0</v>
          </cell>
        </row>
        <row r="511">
          <cell r="D511" t="str">
            <v>0322899</v>
          </cell>
          <cell r="F511">
            <v>0</v>
          </cell>
        </row>
        <row r="512">
          <cell r="D512" t="str">
            <v>0322929</v>
          </cell>
          <cell r="F512">
            <v>0</v>
          </cell>
        </row>
        <row r="513">
          <cell r="D513" t="str">
            <v>0322050</v>
          </cell>
          <cell r="F513">
            <v>0</v>
          </cell>
        </row>
        <row r="514">
          <cell r="D514" t="str">
            <v>0320158</v>
          </cell>
          <cell r="F514">
            <v>0</v>
          </cell>
        </row>
        <row r="515">
          <cell r="D515" t="str">
            <v>0317638</v>
          </cell>
          <cell r="F515">
            <v>0</v>
          </cell>
        </row>
        <row r="518">
          <cell r="D518" t="str">
            <v>0322899</v>
          </cell>
          <cell r="F518">
            <v>0</v>
          </cell>
        </row>
        <row r="519">
          <cell r="D519" t="str">
            <v>0322929</v>
          </cell>
          <cell r="F519">
            <v>0</v>
          </cell>
        </row>
        <row r="521">
          <cell r="D521" t="str">
            <v>0320158</v>
          </cell>
          <cell r="F521">
            <v>0</v>
          </cell>
        </row>
        <row r="522">
          <cell r="D522" t="str">
            <v>0317638</v>
          </cell>
          <cell r="F522">
            <v>0</v>
          </cell>
        </row>
        <row r="524">
          <cell r="D524" t="str">
            <v>0324936</v>
          </cell>
          <cell r="F524">
            <v>0</v>
          </cell>
        </row>
        <row r="525">
          <cell r="D525" t="str">
            <v>0322899</v>
          </cell>
          <cell r="F525">
            <v>0</v>
          </cell>
        </row>
        <row r="526">
          <cell r="D526" t="str">
            <v>0322924</v>
          </cell>
          <cell r="F526">
            <v>0</v>
          </cell>
        </row>
        <row r="527">
          <cell r="D527" t="str">
            <v>0322920</v>
          </cell>
          <cell r="F527">
            <v>0</v>
          </cell>
        </row>
        <row r="528">
          <cell r="D528" t="str">
            <v>0324938</v>
          </cell>
          <cell r="F528">
            <v>0</v>
          </cell>
        </row>
        <row r="529">
          <cell r="D529" t="str">
            <v>0317638</v>
          </cell>
          <cell r="F529">
            <v>0</v>
          </cell>
        </row>
        <row r="530">
          <cell r="D530" t="str">
            <v>0320158</v>
          </cell>
          <cell r="F530">
            <v>0</v>
          </cell>
        </row>
        <row r="532">
          <cell r="D532" t="str">
            <v>0318106</v>
          </cell>
          <cell r="F532">
            <v>0</v>
          </cell>
        </row>
        <row r="533">
          <cell r="D533" t="str">
            <v>0322899</v>
          </cell>
          <cell r="F533">
            <v>0</v>
          </cell>
        </row>
        <row r="534">
          <cell r="D534" t="str">
            <v>0322927</v>
          </cell>
          <cell r="F534">
            <v>0</v>
          </cell>
        </row>
        <row r="535">
          <cell r="D535" t="str">
            <v>0322919</v>
          </cell>
          <cell r="F535">
            <v>0</v>
          </cell>
        </row>
        <row r="537">
          <cell r="D537" t="str">
            <v>0317638</v>
          </cell>
          <cell r="F537">
            <v>0</v>
          </cell>
        </row>
        <row r="538">
          <cell r="D538" t="str">
            <v>0320158</v>
          </cell>
          <cell r="F538">
            <v>0</v>
          </cell>
        </row>
        <row r="540">
          <cell r="D540" t="str">
            <v>0326457</v>
          </cell>
          <cell r="F540">
            <v>0</v>
          </cell>
        </row>
        <row r="541">
          <cell r="D541" t="str">
            <v>0322899</v>
          </cell>
          <cell r="F541">
            <v>0</v>
          </cell>
        </row>
        <row r="542">
          <cell r="D542" t="str">
            <v>0317557</v>
          </cell>
          <cell r="F542">
            <v>0</v>
          </cell>
        </row>
        <row r="543">
          <cell r="D543" t="str">
            <v>0318108</v>
          </cell>
          <cell r="F543">
            <v>0</v>
          </cell>
        </row>
        <row r="544">
          <cell r="D544" t="str">
            <v>0317638</v>
          </cell>
          <cell r="F544">
            <v>0</v>
          </cell>
        </row>
        <row r="545">
          <cell r="D545" t="str">
            <v>0320158</v>
          </cell>
          <cell r="F545">
            <v>0</v>
          </cell>
        </row>
        <row r="548">
          <cell r="D548" t="str">
            <v>0322907</v>
          </cell>
          <cell r="F548">
            <v>0</v>
          </cell>
        </row>
        <row r="549">
          <cell r="D549" t="str">
            <v>0322899</v>
          </cell>
          <cell r="F549">
            <v>0</v>
          </cell>
        </row>
        <row r="550">
          <cell r="D550" t="str">
            <v>0326457</v>
          </cell>
          <cell r="F550">
            <v>0</v>
          </cell>
        </row>
        <row r="551">
          <cell r="D551" t="str">
            <v>0317638</v>
          </cell>
          <cell r="F551">
            <v>0</v>
          </cell>
        </row>
        <row r="552">
          <cell r="D552" t="str">
            <v>0320158</v>
          </cell>
          <cell r="F552">
            <v>0</v>
          </cell>
        </row>
        <row r="553">
          <cell r="D553" t="str">
            <v>0318108</v>
          </cell>
          <cell r="F553">
            <v>0</v>
          </cell>
        </row>
        <row r="555">
          <cell r="D555" t="str">
            <v>0322907</v>
          </cell>
          <cell r="F555">
            <v>0</v>
          </cell>
        </row>
        <row r="556">
          <cell r="D556" t="str">
            <v>0322899</v>
          </cell>
          <cell r="F556">
            <v>0</v>
          </cell>
        </row>
        <row r="558">
          <cell r="D558" t="str">
            <v>0317638</v>
          </cell>
          <cell r="F558">
            <v>0</v>
          </cell>
        </row>
        <row r="559">
          <cell r="D559" t="str">
            <v>0320158</v>
          </cell>
          <cell r="F559">
            <v>0</v>
          </cell>
        </row>
        <row r="560">
          <cell r="D560" t="str">
            <v>0324936</v>
          </cell>
          <cell r="F560">
            <v>0</v>
          </cell>
        </row>
        <row r="561">
          <cell r="D561" t="str">
            <v>0324934</v>
          </cell>
          <cell r="F561">
            <v>0</v>
          </cell>
        </row>
        <row r="562">
          <cell r="D562" t="str">
            <v>0322907</v>
          </cell>
          <cell r="F562">
            <v>0</v>
          </cell>
        </row>
        <row r="563">
          <cell r="D563" t="str">
            <v>0322899</v>
          </cell>
          <cell r="F563">
            <v>0</v>
          </cell>
        </row>
        <row r="564">
          <cell r="D564" t="str">
            <v>0317557</v>
          </cell>
          <cell r="F564">
            <v>0</v>
          </cell>
        </row>
        <row r="565">
          <cell r="D565" t="str">
            <v>0324933</v>
          </cell>
          <cell r="F565">
            <v>0</v>
          </cell>
        </row>
        <row r="566">
          <cell r="D566" t="str">
            <v>0317638</v>
          </cell>
          <cell r="F566">
            <v>0</v>
          </cell>
        </row>
        <row r="567">
          <cell r="D567" t="str">
            <v>0320158</v>
          </cell>
          <cell r="F567">
            <v>0</v>
          </cell>
        </row>
        <row r="568">
          <cell r="D568" t="str">
            <v>0320158</v>
          </cell>
          <cell r="F568">
            <v>0</v>
          </cell>
        </row>
        <row r="569">
          <cell r="D569" t="str">
            <v>0327487</v>
          </cell>
          <cell r="F569">
            <v>0</v>
          </cell>
        </row>
        <row r="570">
          <cell r="D570" t="str">
            <v>0322907</v>
          </cell>
          <cell r="F570">
            <v>0</v>
          </cell>
        </row>
        <row r="571">
          <cell r="D571" t="str">
            <v>0322899</v>
          </cell>
          <cell r="F571">
            <v>0</v>
          </cell>
        </row>
        <row r="572">
          <cell r="D572" t="str">
            <v>0317557</v>
          </cell>
          <cell r="F572">
            <v>0</v>
          </cell>
        </row>
        <row r="574">
          <cell r="D574" t="str">
            <v>0317638</v>
          </cell>
          <cell r="F574">
            <v>0</v>
          </cell>
        </row>
        <row r="575">
          <cell r="D575" t="str">
            <v>0320158</v>
          </cell>
          <cell r="F575">
            <v>0</v>
          </cell>
        </row>
        <row r="576">
          <cell r="D576" t="str">
            <v>0325685</v>
          </cell>
        </row>
        <row r="577">
          <cell r="D577" t="str">
            <v>0323947</v>
          </cell>
        </row>
        <row r="579">
          <cell r="D579" t="str">
            <v>0327414</v>
          </cell>
        </row>
        <row r="580">
          <cell r="D580" t="str">
            <v>0322899</v>
          </cell>
          <cell r="F580">
            <v>0</v>
          </cell>
        </row>
        <row r="581">
          <cell r="D581" t="str">
            <v>0327417</v>
          </cell>
        </row>
        <row r="582">
          <cell r="D582" t="str">
            <v>0317638</v>
          </cell>
          <cell r="F582">
            <v>0</v>
          </cell>
        </row>
        <row r="583">
          <cell r="D583" t="str">
            <v>0320158</v>
          </cell>
          <cell r="F583">
            <v>0</v>
          </cell>
        </row>
        <row r="584">
          <cell r="D584" t="str">
            <v>0325683</v>
          </cell>
        </row>
        <row r="586">
          <cell r="D586" t="str">
            <v>0322899</v>
          </cell>
          <cell r="F586">
            <v>0</v>
          </cell>
        </row>
        <row r="587">
          <cell r="D587" t="str">
            <v>0322632</v>
          </cell>
        </row>
        <row r="588">
          <cell r="D588" t="str">
            <v>0317638</v>
          </cell>
          <cell r="F588">
            <v>0</v>
          </cell>
        </row>
        <row r="589">
          <cell r="D589" t="str">
            <v>0320158</v>
          </cell>
          <cell r="F589">
            <v>0</v>
          </cell>
        </row>
        <row r="590">
          <cell r="D590" t="str">
            <v>0322640</v>
          </cell>
        </row>
        <row r="591">
          <cell r="D591" t="str">
            <v>0323116</v>
          </cell>
        </row>
        <row r="592">
          <cell r="D592" t="str">
            <v>0322899</v>
          </cell>
          <cell r="F592">
            <v>0</v>
          </cell>
        </row>
        <row r="593">
          <cell r="D593" t="str">
            <v>0322638</v>
          </cell>
        </row>
        <row r="594">
          <cell r="D594" t="str">
            <v>0317638</v>
          </cell>
          <cell r="F594">
            <v>0</v>
          </cell>
        </row>
        <row r="595">
          <cell r="D595" t="str">
            <v>0320158</v>
          </cell>
          <cell r="F595">
            <v>0</v>
          </cell>
        </row>
        <row r="598">
          <cell r="D598" t="str">
            <v>0322899</v>
          </cell>
          <cell r="F598">
            <v>0</v>
          </cell>
        </row>
        <row r="599">
          <cell r="D599" t="str">
            <v>0327414</v>
          </cell>
        </row>
        <row r="600">
          <cell r="D600" t="str">
            <v>0317638</v>
          </cell>
          <cell r="F600">
            <v>0</v>
          </cell>
        </row>
        <row r="601">
          <cell r="D601" t="str">
            <v>0320158</v>
          </cell>
          <cell r="F601">
            <v>0</v>
          </cell>
        </row>
        <row r="602">
          <cell r="D602" t="str">
            <v>0327420</v>
          </cell>
        </row>
        <row r="603">
          <cell r="D603" t="str">
            <v>0325682</v>
          </cell>
        </row>
        <row r="604">
          <cell r="D604" t="str">
            <v>0325683</v>
          </cell>
        </row>
        <row r="606">
          <cell r="D606" t="str">
            <v>0325688</v>
          </cell>
          <cell r="F606">
            <v>0</v>
          </cell>
        </row>
        <row r="607">
          <cell r="D607" t="str">
            <v>0323125</v>
          </cell>
        </row>
        <row r="608">
          <cell r="D608" t="str">
            <v>0326310</v>
          </cell>
          <cell r="F608">
            <v>0</v>
          </cell>
        </row>
        <row r="609">
          <cell r="D609" t="str">
            <v>0326311</v>
          </cell>
          <cell r="F609">
            <v>0</v>
          </cell>
        </row>
        <row r="610">
          <cell r="D610" t="str">
            <v>0326312</v>
          </cell>
          <cell r="F610">
            <v>0</v>
          </cell>
        </row>
        <row r="611">
          <cell r="D611" t="str">
            <v>0320724</v>
          </cell>
          <cell r="F611">
            <v>0</v>
          </cell>
        </row>
        <row r="612">
          <cell r="D612" t="str">
            <v>0326313</v>
          </cell>
          <cell r="F612">
            <v>0</v>
          </cell>
        </row>
        <row r="613">
          <cell r="D613" t="str">
            <v>0326308</v>
          </cell>
          <cell r="F613">
            <v>0</v>
          </cell>
        </row>
        <row r="614">
          <cell r="D614" t="str">
            <v>0326309</v>
          </cell>
          <cell r="F614">
            <v>0</v>
          </cell>
        </row>
        <row r="615">
          <cell r="D615" t="str">
            <v>0327486</v>
          </cell>
        </row>
        <row r="616">
          <cell r="D616" t="str">
            <v>0327487</v>
          </cell>
        </row>
        <row r="617">
          <cell r="D617" t="str">
            <v>0325687</v>
          </cell>
          <cell r="F617">
            <v>0</v>
          </cell>
        </row>
        <row r="619">
          <cell r="D619" t="str">
            <v>0326304</v>
          </cell>
          <cell r="F619">
            <v>0</v>
          </cell>
        </row>
        <row r="620">
          <cell r="D620" t="str">
            <v>0326305</v>
          </cell>
          <cell r="F620">
            <v>0</v>
          </cell>
        </row>
        <row r="621">
          <cell r="D621" t="str">
            <v>0326306</v>
          </cell>
          <cell r="F621">
            <v>0</v>
          </cell>
        </row>
        <row r="622">
          <cell r="D622" t="str">
            <v>0320724</v>
          </cell>
          <cell r="F622">
            <v>0</v>
          </cell>
        </row>
        <row r="623">
          <cell r="D623" t="str">
            <v>0326307</v>
          </cell>
          <cell r="F623">
            <v>0</v>
          </cell>
        </row>
        <row r="624">
          <cell r="D624" t="str">
            <v>0326308</v>
          </cell>
          <cell r="F624">
            <v>0</v>
          </cell>
        </row>
        <row r="625">
          <cell r="D625" t="str">
            <v>0326309</v>
          </cell>
          <cell r="F625">
            <v>0</v>
          </cell>
        </row>
        <row r="630">
          <cell r="D630" t="str">
            <v>0320747</v>
          </cell>
          <cell r="F630">
            <v>0</v>
          </cell>
        </row>
        <row r="632">
          <cell r="D632" t="str">
            <v>0323776</v>
          </cell>
          <cell r="F632">
            <v>0</v>
          </cell>
        </row>
        <row r="633">
          <cell r="D633" t="str">
            <v>0322180</v>
          </cell>
          <cell r="F633">
            <v>0</v>
          </cell>
        </row>
        <row r="634">
          <cell r="D634" t="str">
            <v>0320722</v>
          </cell>
          <cell r="F634">
            <v>0</v>
          </cell>
        </row>
        <row r="635">
          <cell r="D635" t="str">
            <v>0320721</v>
          </cell>
          <cell r="F635">
            <v>0</v>
          </cell>
        </row>
        <row r="636">
          <cell r="D636" t="str">
            <v>0322155</v>
          </cell>
          <cell r="F636">
            <v>0</v>
          </cell>
        </row>
        <row r="638">
          <cell r="D638" t="str">
            <v>0322652</v>
          </cell>
          <cell r="F638">
            <v>0</v>
          </cell>
        </row>
        <row r="641">
          <cell r="D641" t="str">
            <v>0320748</v>
          </cell>
          <cell r="F641">
            <v>0</v>
          </cell>
        </row>
        <row r="643">
          <cell r="D643" t="str">
            <v>0322180</v>
          </cell>
          <cell r="F643">
            <v>0</v>
          </cell>
        </row>
        <row r="644">
          <cell r="D644" t="str">
            <v>0320722</v>
          </cell>
          <cell r="F644">
            <v>0</v>
          </cell>
        </row>
        <row r="645">
          <cell r="D645" t="str">
            <v>0320721</v>
          </cell>
          <cell r="F645">
            <v>0</v>
          </cell>
        </row>
        <row r="646">
          <cell r="D646" t="str">
            <v>0322155</v>
          </cell>
          <cell r="F646">
            <v>0</v>
          </cell>
        </row>
        <row r="648">
          <cell r="D648" t="str">
            <v>0322652</v>
          </cell>
          <cell r="F648">
            <v>0</v>
          </cell>
        </row>
        <row r="651">
          <cell r="D651" t="str">
            <v>0320749</v>
          </cell>
          <cell r="F651">
            <v>0</v>
          </cell>
        </row>
        <row r="653">
          <cell r="D653" t="str">
            <v>0323776</v>
          </cell>
          <cell r="F653">
            <v>0</v>
          </cell>
        </row>
        <row r="654">
          <cell r="D654" t="str">
            <v>0320722</v>
          </cell>
          <cell r="F654">
            <v>0</v>
          </cell>
        </row>
        <row r="655">
          <cell r="D655" t="str">
            <v>0320721</v>
          </cell>
          <cell r="F655">
            <v>0</v>
          </cell>
        </row>
        <row r="656">
          <cell r="D656" t="str">
            <v>0322155</v>
          </cell>
          <cell r="F656">
            <v>0</v>
          </cell>
        </row>
        <row r="658">
          <cell r="D658" t="str">
            <v>0322652</v>
          </cell>
          <cell r="F658">
            <v>0</v>
          </cell>
        </row>
        <row r="661">
          <cell r="D661" t="str">
            <v>0320750</v>
          </cell>
          <cell r="F661">
            <v>0</v>
          </cell>
        </row>
        <row r="663">
          <cell r="D663" t="str">
            <v>0323776</v>
          </cell>
          <cell r="F663">
            <v>0</v>
          </cell>
        </row>
        <row r="664">
          <cell r="D664" t="str">
            <v>0320722</v>
          </cell>
          <cell r="F664">
            <v>0</v>
          </cell>
        </row>
        <row r="666">
          <cell r="D666" t="str">
            <v>0322652</v>
          </cell>
          <cell r="F666">
            <v>0</v>
          </cell>
        </row>
        <row r="669">
          <cell r="D669" t="str">
            <v>0320754</v>
          </cell>
          <cell r="F669">
            <v>0</v>
          </cell>
        </row>
        <row r="671">
          <cell r="D671" t="str">
            <v>0323776</v>
          </cell>
          <cell r="F671">
            <v>0</v>
          </cell>
        </row>
        <row r="672">
          <cell r="D672" t="str">
            <v>0320722</v>
          </cell>
          <cell r="F672">
            <v>0</v>
          </cell>
        </row>
        <row r="674">
          <cell r="D674" t="str">
            <v>0322652</v>
          </cell>
          <cell r="F674">
            <v>0</v>
          </cell>
        </row>
        <row r="677">
          <cell r="D677" t="str">
            <v>0320753</v>
          </cell>
          <cell r="F677">
            <v>0</v>
          </cell>
        </row>
        <row r="679">
          <cell r="D679" t="str">
            <v>0322180</v>
          </cell>
          <cell r="F679">
            <v>0</v>
          </cell>
        </row>
        <row r="680">
          <cell r="D680" t="str">
            <v>0320722</v>
          </cell>
          <cell r="F680">
            <v>0</v>
          </cell>
        </row>
        <row r="682">
          <cell r="D682" t="str">
            <v>0322652</v>
          </cell>
          <cell r="F682">
            <v>0</v>
          </cell>
        </row>
        <row r="685">
          <cell r="D685" t="str">
            <v>0320752</v>
          </cell>
          <cell r="F685">
            <v>0</v>
          </cell>
        </row>
        <row r="687">
          <cell r="D687" t="str">
            <v>0320722</v>
          </cell>
          <cell r="F687">
            <v>0</v>
          </cell>
        </row>
        <row r="689">
          <cell r="D689" t="str">
            <v>0322652</v>
          </cell>
          <cell r="F689">
            <v>0</v>
          </cell>
        </row>
        <row r="692">
          <cell r="D692" t="str">
            <v>0325692</v>
          </cell>
          <cell r="F692">
            <v>0</v>
          </cell>
        </row>
        <row r="694">
          <cell r="D694" t="str">
            <v>0322180</v>
          </cell>
          <cell r="F694">
            <v>0</v>
          </cell>
        </row>
        <row r="695">
          <cell r="D695" t="str">
            <v>0320722</v>
          </cell>
          <cell r="F695">
            <v>0</v>
          </cell>
        </row>
        <row r="697">
          <cell r="D697" t="str">
            <v>0322652</v>
          </cell>
          <cell r="F697">
            <v>0</v>
          </cell>
        </row>
        <row r="700">
          <cell r="D700" t="str">
            <v>0322157</v>
          </cell>
          <cell r="F700">
            <v>0</v>
          </cell>
        </row>
        <row r="702">
          <cell r="D702" t="str">
            <v>0322181</v>
          </cell>
          <cell r="F702">
            <v>0</v>
          </cell>
        </row>
        <row r="703">
          <cell r="D703" t="str">
            <v>0320722</v>
          </cell>
          <cell r="F703">
            <v>0</v>
          </cell>
        </row>
        <row r="704">
          <cell r="D704" t="str">
            <v>0322155</v>
          </cell>
          <cell r="F704">
            <v>0</v>
          </cell>
        </row>
        <row r="706">
          <cell r="D706" t="str">
            <v>0322652</v>
          </cell>
          <cell r="F706">
            <v>0</v>
          </cell>
        </row>
        <row r="709">
          <cell r="D709" t="str">
            <v>0320751</v>
          </cell>
          <cell r="F709">
            <v>0</v>
          </cell>
        </row>
        <row r="711">
          <cell r="D711" t="str">
            <v>0322181</v>
          </cell>
          <cell r="F711">
            <v>0</v>
          </cell>
        </row>
        <row r="712">
          <cell r="D712" t="str">
            <v>0320722</v>
          </cell>
          <cell r="F712">
            <v>0</v>
          </cell>
        </row>
        <row r="713">
          <cell r="D713" t="str">
            <v>0322155</v>
          </cell>
          <cell r="F713">
            <v>0</v>
          </cell>
        </row>
        <row r="718">
          <cell r="D718" t="str">
            <v>0322910</v>
          </cell>
          <cell r="F718">
            <v>0</v>
          </cell>
        </row>
        <row r="719">
          <cell r="D719" t="str">
            <v>0321808</v>
          </cell>
          <cell r="F719">
            <v>0</v>
          </cell>
        </row>
        <row r="721">
          <cell r="D721" t="str">
            <v>0320158</v>
          </cell>
          <cell r="F721">
            <v>0</v>
          </cell>
        </row>
        <row r="724">
          <cell r="D724" t="str">
            <v>0323184</v>
          </cell>
          <cell r="F724">
            <v>0</v>
          </cell>
        </row>
        <row r="725">
          <cell r="D725" t="str">
            <v>0322910</v>
          </cell>
          <cell r="F725">
            <v>0</v>
          </cell>
        </row>
        <row r="726">
          <cell r="D726" t="str">
            <v>0322911</v>
          </cell>
          <cell r="F726">
            <v>0</v>
          </cell>
        </row>
        <row r="727">
          <cell r="D727" t="str">
            <v>0321808</v>
          </cell>
          <cell r="F727">
            <v>0</v>
          </cell>
        </row>
        <row r="730">
          <cell r="D730" t="str">
            <v>0323184</v>
          </cell>
          <cell r="F730">
            <v>0</v>
          </cell>
        </row>
        <row r="731">
          <cell r="D731" t="str">
            <v>0322910</v>
          </cell>
          <cell r="F731">
            <v>0</v>
          </cell>
        </row>
        <row r="732">
          <cell r="D732" t="str">
            <v>0321808</v>
          </cell>
          <cell r="F732">
            <v>0</v>
          </cell>
        </row>
        <row r="735">
          <cell r="D735" t="str">
            <v>0323184</v>
          </cell>
          <cell r="F735">
            <v>0</v>
          </cell>
        </row>
        <row r="736">
          <cell r="D736" t="str">
            <v>0322899</v>
          </cell>
          <cell r="F736">
            <v>0</v>
          </cell>
        </row>
        <row r="739">
          <cell r="D739" t="str">
            <v>0322899</v>
          </cell>
          <cell r="F739">
            <v>0</v>
          </cell>
        </row>
        <row r="740">
          <cell r="D740" t="str">
            <v>0322915</v>
          </cell>
          <cell r="F740">
            <v>0</v>
          </cell>
        </row>
        <row r="741">
          <cell r="D741" t="str">
            <v>0322910</v>
          </cell>
          <cell r="F741">
            <v>0</v>
          </cell>
        </row>
        <row r="742">
          <cell r="D742" t="str">
            <v>0321808</v>
          </cell>
          <cell r="F742">
            <v>0</v>
          </cell>
        </row>
        <row r="745">
          <cell r="D745" t="str">
            <v>0321029</v>
          </cell>
          <cell r="F745">
            <v>0</v>
          </cell>
        </row>
        <row r="746">
          <cell r="D746" t="str">
            <v>0322910</v>
          </cell>
          <cell r="F746">
            <v>0</v>
          </cell>
        </row>
        <row r="747">
          <cell r="D747" t="str">
            <v>0321808</v>
          </cell>
          <cell r="F747">
            <v>0</v>
          </cell>
        </row>
        <row r="750">
          <cell r="D750" t="str">
            <v>0327088</v>
          </cell>
          <cell r="F750">
            <v>0</v>
          </cell>
        </row>
        <row r="751">
          <cell r="D751" t="str">
            <v>0322924</v>
          </cell>
          <cell r="F751">
            <v>0</v>
          </cell>
        </row>
        <row r="752">
          <cell r="D752" t="str">
            <v>0322920</v>
          </cell>
          <cell r="F752">
            <v>0</v>
          </cell>
        </row>
        <row r="754">
          <cell r="D754" t="str">
            <v>0317638</v>
          </cell>
          <cell r="F754">
            <v>0</v>
          </cell>
        </row>
        <row r="755">
          <cell r="D755" t="str">
            <v>0320158</v>
          </cell>
          <cell r="F755">
            <v>0</v>
          </cell>
        </row>
        <row r="760">
          <cell r="D760" t="str">
            <v>0322910</v>
          </cell>
          <cell r="F760">
            <v>0</v>
          </cell>
        </row>
        <row r="761">
          <cell r="D761" t="str">
            <v>0321808</v>
          </cell>
          <cell r="F761">
            <v>0</v>
          </cell>
        </row>
        <row r="764">
          <cell r="D764" t="str">
            <v>0323184</v>
          </cell>
          <cell r="F764">
            <v>0</v>
          </cell>
        </row>
        <row r="765">
          <cell r="D765" t="str">
            <v>0322910</v>
          </cell>
          <cell r="F765">
            <v>0</v>
          </cell>
        </row>
        <row r="766">
          <cell r="D766" t="str">
            <v>0321808</v>
          </cell>
          <cell r="F766">
            <v>0</v>
          </cell>
        </row>
        <row r="769">
          <cell r="D769" t="str">
            <v>0323184</v>
          </cell>
          <cell r="F769">
            <v>0</v>
          </cell>
        </row>
        <row r="770">
          <cell r="D770" t="str">
            <v>0322910</v>
          </cell>
          <cell r="F770">
            <v>0</v>
          </cell>
        </row>
        <row r="771">
          <cell r="D771" t="str">
            <v>0321808</v>
          </cell>
          <cell r="F771">
            <v>0</v>
          </cell>
        </row>
        <row r="774">
          <cell r="D774" t="str">
            <v>0323184</v>
          </cell>
          <cell r="F774">
            <v>0</v>
          </cell>
        </row>
        <row r="775">
          <cell r="D775" t="str">
            <v>0322899</v>
          </cell>
          <cell r="F775">
            <v>0</v>
          </cell>
        </row>
        <row r="776">
          <cell r="D776" t="str">
            <v>0321808</v>
          </cell>
          <cell r="F776">
            <v>0</v>
          </cell>
        </row>
        <row r="779">
          <cell r="D779" t="str">
            <v>0322899</v>
          </cell>
          <cell r="F779">
            <v>0</v>
          </cell>
        </row>
        <row r="780">
          <cell r="D780" t="str">
            <v>0322915</v>
          </cell>
          <cell r="F780">
            <v>0</v>
          </cell>
        </row>
        <row r="781">
          <cell r="D781" t="str">
            <v>0322910</v>
          </cell>
          <cell r="F781">
            <v>0</v>
          </cell>
        </row>
        <row r="782">
          <cell r="D782" t="str">
            <v>0321808</v>
          </cell>
          <cell r="F782">
            <v>0</v>
          </cell>
        </row>
        <row r="785">
          <cell r="D785" t="str">
            <v>0321029</v>
          </cell>
          <cell r="F785">
            <v>0</v>
          </cell>
        </row>
        <row r="786">
          <cell r="D786" t="str">
            <v>0322910</v>
          </cell>
          <cell r="F786">
            <v>0</v>
          </cell>
        </row>
        <row r="787">
          <cell r="D787" t="str">
            <v>0321808</v>
          </cell>
          <cell r="F787">
            <v>0</v>
          </cell>
        </row>
        <row r="790">
          <cell r="D790" t="str">
            <v>0322910</v>
          </cell>
          <cell r="F790">
            <v>0</v>
          </cell>
        </row>
        <row r="791">
          <cell r="D791" t="str">
            <v>0321808</v>
          </cell>
          <cell r="F791">
            <v>0</v>
          </cell>
        </row>
        <row r="794">
          <cell r="D794" t="str">
            <v>0323184</v>
          </cell>
          <cell r="F794">
            <v>0</v>
          </cell>
        </row>
        <row r="795">
          <cell r="D795" t="str">
            <v>0322910</v>
          </cell>
          <cell r="F795">
            <v>0</v>
          </cell>
        </row>
        <row r="796">
          <cell r="D796" t="str">
            <v>0321808</v>
          </cell>
          <cell r="F796">
            <v>0</v>
          </cell>
        </row>
        <row r="799">
          <cell r="D799" t="str">
            <v>0323184</v>
          </cell>
          <cell r="F799">
            <v>0</v>
          </cell>
        </row>
        <row r="800">
          <cell r="D800" t="str">
            <v>0322910</v>
          </cell>
          <cell r="F800">
            <v>0</v>
          </cell>
        </row>
        <row r="801">
          <cell r="D801" t="str">
            <v>0321808</v>
          </cell>
          <cell r="F801">
            <v>0</v>
          </cell>
        </row>
        <row r="804">
          <cell r="D804" t="str">
            <v>0323184</v>
          </cell>
          <cell r="F804">
            <v>0</v>
          </cell>
        </row>
        <row r="805">
          <cell r="D805" t="str">
            <v>0322899</v>
          </cell>
          <cell r="F805">
            <v>0</v>
          </cell>
        </row>
        <row r="806">
          <cell r="D806" t="str">
            <v>0321808</v>
          </cell>
          <cell r="F806">
            <v>0</v>
          </cell>
        </row>
        <row r="809">
          <cell r="D809" t="str">
            <v>0322899</v>
          </cell>
          <cell r="F809">
            <v>0</v>
          </cell>
        </row>
        <row r="810">
          <cell r="D810" t="str">
            <v>0322915</v>
          </cell>
          <cell r="F810">
            <v>0</v>
          </cell>
        </row>
        <row r="811">
          <cell r="D811" t="str">
            <v>0322910</v>
          </cell>
          <cell r="F811">
            <v>0</v>
          </cell>
        </row>
        <row r="812">
          <cell r="D812" t="str">
            <v>0321808</v>
          </cell>
          <cell r="F812">
            <v>0</v>
          </cell>
        </row>
        <row r="815">
          <cell r="D815" t="str">
            <v>0321029</v>
          </cell>
          <cell r="F815">
            <v>0</v>
          </cell>
        </row>
        <row r="816">
          <cell r="D816" t="str">
            <v>0322910</v>
          </cell>
          <cell r="F816">
            <v>0</v>
          </cell>
        </row>
        <row r="817">
          <cell r="D817" t="str">
            <v>0321808</v>
          </cell>
          <cell r="F817">
            <v>0</v>
          </cell>
        </row>
        <row r="820">
          <cell r="D820" t="str">
            <v>0322899</v>
          </cell>
          <cell r="F820">
            <v>0</v>
          </cell>
        </row>
        <row r="821">
          <cell r="D821" t="str">
            <v>0322924</v>
          </cell>
          <cell r="F821">
            <v>0</v>
          </cell>
        </row>
        <row r="822">
          <cell r="D822" t="str">
            <v>0322920</v>
          </cell>
          <cell r="F822">
            <v>0</v>
          </cell>
        </row>
        <row r="824">
          <cell r="D824" t="str">
            <v>0317638</v>
          </cell>
          <cell r="F824">
            <v>0</v>
          </cell>
        </row>
        <row r="825">
          <cell r="D825" t="str">
            <v>0320158</v>
          </cell>
          <cell r="F825">
            <v>0</v>
          </cell>
        </row>
        <row r="828">
          <cell r="D828" t="str">
            <v>0322899</v>
          </cell>
          <cell r="F828">
            <v>0</v>
          </cell>
        </row>
        <row r="829">
          <cell r="D829" t="str">
            <v>0322924</v>
          </cell>
          <cell r="F829">
            <v>0</v>
          </cell>
        </row>
        <row r="830">
          <cell r="D830" t="str">
            <v>0322920</v>
          </cell>
          <cell r="F830">
            <v>0</v>
          </cell>
        </row>
        <row r="832">
          <cell r="D832" t="str">
            <v>0317638</v>
          </cell>
          <cell r="F832">
            <v>0</v>
          </cell>
        </row>
        <row r="833">
          <cell r="D833" t="str">
            <v>0320158</v>
          </cell>
          <cell r="F833">
            <v>0</v>
          </cell>
        </row>
        <row r="838">
          <cell r="D838" t="str">
            <v>0321973</v>
          </cell>
          <cell r="F838">
            <v>0</v>
          </cell>
        </row>
        <row r="840">
          <cell r="D840" t="str">
            <v>0327088</v>
          </cell>
          <cell r="F840">
            <v>0</v>
          </cell>
        </row>
        <row r="841">
          <cell r="D841" t="str">
            <v>0326910</v>
          </cell>
          <cell r="F841">
            <v>0</v>
          </cell>
        </row>
        <row r="842">
          <cell r="D842" t="str">
            <v>0321996</v>
          </cell>
          <cell r="F842">
            <v>0</v>
          </cell>
        </row>
        <row r="843">
          <cell r="D843" t="str">
            <v>0321981</v>
          </cell>
          <cell r="F843">
            <v>0</v>
          </cell>
        </row>
        <row r="846">
          <cell r="D846" t="str">
            <v>0321974</v>
          </cell>
          <cell r="F846">
            <v>0</v>
          </cell>
        </row>
        <row r="848">
          <cell r="D848" t="str">
            <v>0327088</v>
          </cell>
          <cell r="F848">
            <v>0</v>
          </cell>
        </row>
        <row r="849">
          <cell r="D849" t="str">
            <v>0326910</v>
          </cell>
          <cell r="F849">
            <v>0</v>
          </cell>
        </row>
        <row r="850">
          <cell r="D850" t="str">
            <v>0321996</v>
          </cell>
          <cell r="F850">
            <v>0</v>
          </cell>
        </row>
        <row r="851">
          <cell r="D851" t="str">
            <v>0321981</v>
          </cell>
          <cell r="F851">
            <v>0</v>
          </cell>
        </row>
        <row r="854">
          <cell r="D854" t="str">
            <v>0321975</v>
          </cell>
          <cell r="F854">
            <v>0</v>
          </cell>
        </row>
        <row r="856">
          <cell r="D856" t="str">
            <v>0327088</v>
          </cell>
          <cell r="F856">
            <v>0</v>
          </cell>
        </row>
        <row r="857">
          <cell r="D857" t="str">
            <v>0326910</v>
          </cell>
          <cell r="F857">
            <v>0</v>
          </cell>
        </row>
        <row r="858">
          <cell r="D858" t="str">
            <v>0321996</v>
          </cell>
          <cell r="F858">
            <v>0</v>
          </cell>
        </row>
        <row r="859">
          <cell r="D859" t="str">
            <v>0321981</v>
          </cell>
          <cell r="F859">
            <v>0</v>
          </cell>
        </row>
        <row r="864">
          <cell r="D864" t="str">
            <v>0322863</v>
          </cell>
          <cell r="F864">
            <v>0</v>
          </cell>
        </row>
        <row r="866">
          <cell r="D866" t="str">
            <v>0322909</v>
          </cell>
          <cell r="F866">
            <v>0</v>
          </cell>
        </row>
        <row r="867">
          <cell r="D867" t="str">
            <v>0322901</v>
          </cell>
          <cell r="F867">
            <v>0</v>
          </cell>
        </row>
        <row r="868">
          <cell r="D868" t="str">
            <v>0322932</v>
          </cell>
          <cell r="F868">
            <v>0</v>
          </cell>
        </row>
        <row r="871">
          <cell r="D871" t="str">
            <v>0322861</v>
          </cell>
          <cell r="F871">
            <v>0</v>
          </cell>
        </row>
        <row r="873">
          <cell r="D873" t="str">
            <v>0322909</v>
          </cell>
          <cell r="F873">
            <v>0</v>
          </cell>
        </row>
        <row r="874">
          <cell r="D874" t="str">
            <v>0322901</v>
          </cell>
          <cell r="F874">
            <v>0</v>
          </cell>
        </row>
        <row r="875">
          <cell r="D875" t="str">
            <v>0322932</v>
          </cell>
          <cell r="F875">
            <v>0</v>
          </cell>
        </row>
        <row r="878">
          <cell r="D878" t="str">
            <v>0322864</v>
          </cell>
          <cell r="F878">
            <v>0</v>
          </cell>
        </row>
        <row r="880">
          <cell r="D880" t="str">
            <v>0322909</v>
          </cell>
          <cell r="F880">
            <v>0</v>
          </cell>
        </row>
        <row r="881">
          <cell r="D881" t="str">
            <v>0322901</v>
          </cell>
          <cell r="F881">
            <v>0</v>
          </cell>
        </row>
        <row r="882">
          <cell r="D882" t="str">
            <v>0322932</v>
          </cell>
          <cell r="F882">
            <v>0</v>
          </cell>
        </row>
        <row r="885">
          <cell r="D885" t="str">
            <v>0322862</v>
          </cell>
          <cell r="F885">
            <v>0</v>
          </cell>
        </row>
        <row r="887">
          <cell r="D887" t="str">
            <v>0322909</v>
          </cell>
          <cell r="F887">
            <v>0</v>
          </cell>
        </row>
        <row r="888">
          <cell r="D888" t="str">
            <v>0322901</v>
          </cell>
          <cell r="F888">
            <v>0</v>
          </cell>
        </row>
        <row r="889">
          <cell r="D889" t="str">
            <v>0322932</v>
          </cell>
          <cell r="F889">
            <v>0</v>
          </cell>
        </row>
        <row r="894">
          <cell r="D894" t="str">
            <v>0327088</v>
          </cell>
          <cell r="F894">
            <v>0</v>
          </cell>
        </row>
        <row r="895">
          <cell r="D895" t="str">
            <v>0326910</v>
          </cell>
          <cell r="F895">
            <v>0</v>
          </cell>
        </row>
        <row r="896">
          <cell r="D896" t="str">
            <v>0321996</v>
          </cell>
          <cell r="F896">
            <v>0</v>
          </cell>
        </row>
        <row r="898">
          <cell r="D898" t="str">
            <v>0327092</v>
          </cell>
          <cell r="F898">
            <v>0</v>
          </cell>
        </row>
        <row r="899">
          <cell r="D899" t="str">
            <v>0320158</v>
          </cell>
          <cell r="F899">
            <v>0</v>
          </cell>
        </row>
        <row r="902">
          <cell r="D902" t="str">
            <v>0327088</v>
          </cell>
          <cell r="F902">
            <v>0</v>
          </cell>
        </row>
        <row r="903">
          <cell r="D903" t="str">
            <v>0326910</v>
          </cell>
          <cell r="F903">
            <v>0</v>
          </cell>
        </row>
        <row r="904">
          <cell r="D904" t="str">
            <v>0321996</v>
          </cell>
          <cell r="F904">
            <v>0</v>
          </cell>
        </row>
        <row r="906">
          <cell r="D906" t="str">
            <v>0320158</v>
          </cell>
          <cell r="F906">
            <v>0</v>
          </cell>
        </row>
        <row r="907">
          <cell r="D907" t="str">
            <v>0320998</v>
          </cell>
          <cell r="F907">
            <v>0</v>
          </cell>
        </row>
        <row r="910">
          <cell r="D910" t="str">
            <v>0327088</v>
          </cell>
          <cell r="F910">
            <v>0</v>
          </cell>
        </row>
        <row r="911">
          <cell r="D911" t="str">
            <v>0326910</v>
          </cell>
          <cell r="F911">
            <v>0</v>
          </cell>
        </row>
        <row r="912">
          <cell r="D912" t="str">
            <v>0320730</v>
          </cell>
          <cell r="F912">
            <v>0</v>
          </cell>
        </row>
        <row r="913">
          <cell r="D913" t="str">
            <v>0322919</v>
          </cell>
          <cell r="F913">
            <v>0</v>
          </cell>
        </row>
        <row r="915">
          <cell r="D915" t="str">
            <v>0327092</v>
          </cell>
          <cell r="F915">
            <v>0</v>
          </cell>
        </row>
        <row r="918">
          <cell r="D918" t="str">
            <v>0327088</v>
          </cell>
          <cell r="F918">
            <v>0</v>
          </cell>
        </row>
        <row r="919">
          <cell r="D919" t="str">
            <v>0326910</v>
          </cell>
          <cell r="F919">
            <v>0</v>
          </cell>
        </row>
        <row r="921">
          <cell r="D921" t="str">
            <v>0327092</v>
          </cell>
          <cell r="F921">
            <v>0</v>
          </cell>
        </row>
        <row r="922">
          <cell r="D922" t="str">
            <v>0320158</v>
          </cell>
          <cell r="F922">
            <v>0</v>
          </cell>
        </row>
        <row r="925">
          <cell r="D925" t="str">
            <v>0320730</v>
          </cell>
          <cell r="F925">
            <v>0</v>
          </cell>
        </row>
        <row r="926">
          <cell r="D926" t="str">
            <v>0322917</v>
          </cell>
          <cell r="F926">
            <v>0</v>
          </cell>
        </row>
        <row r="929">
          <cell r="D929" t="str">
            <v>0320730</v>
          </cell>
          <cell r="F929">
            <v>0</v>
          </cell>
        </row>
        <row r="930">
          <cell r="D930" t="str">
            <v>0322917</v>
          </cell>
          <cell r="F930">
            <v>0</v>
          </cell>
        </row>
        <row r="931">
          <cell r="D931" t="str">
            <v>0327088</v>
          </cell>
          <cell r="F931">
            <v>0</v>
          </cell>
        </row>
        <row r="932">
          <cell r="D932" t="str">
            <v>0326910</v>
          </cell>
          <cell r="F932">
            <v>0</v>
          </cell>
        </row>
        <row r="934">
          <cell r="D934" t="str">
            <v>0327092</v>
          </cell>
          <cell r="F934">
            <v>0</v>
          </cell>
        </row>
        <row r="937">
          <cell r="D937" t="str">
            <v>0327088</v>
          </cell>
          <cell r="F937">
            <v>0</v>
          </cell>
        </row>
        <row r="938">
          <cell r="D938" t="str">
            <v>0326910</v>
          </cell>
          <cell r="F938">
            <v>0</v>
          </cell>
        </row>
        <row r="940">
          <cell r="D940" t="str">
            <v>0327092</v>
          </cell>
          <cell r="F940">
            <v>0</v>
          </cell>
        </row>
        <row r="941">
          <cell r="D941" t="str">
            <v>0320158</v>
          </cell>
          <cell r="F941">
            <v>0</v>
          </cell>
        </row>
        <row r="944">
          <cell r="D944" t="str">
            <v>0320730</v>
          </cell>
          <cell r="F944">
            <v>0</v>
          </cell>
        </row>
        <row r="945">
          <cell r="D945" t="str">
            <v>0322919</v>
          </cell>
          <cell r="F945">
            <v>0</v>
          </cell>
        </row>
        <row r="948">
          <cell r="D948" t="str">
            <v>0327088</v>
          </cell>
          <cell r="F948">
            <v>0</v>
          </cell>
        </row>
        <row r="949">
          <cell r="D949" t="str">
            <v>0326910</v>
          </cell>
          <cell r="F949">
            <v>0</v>
          </cell>
        </row>
        <row r="950">
          <cell r="D950" t="str">
            <v>0320712</v>
          </cell>
          <cell r="F950">
            <v>0</v>
          </cell>
        </row>
        <row r="952">
          <cell r="D952" t="str">
            <v>0327092</v>
          </cell>
          <cell r="F952">
            <v>0</v>
          </cell>
        </row>
        <row r="953">
          <cell r="D953" t="str">
            <v>0320158</v>
          </cell>
          <cell r="F953">
            <v>0</v>
          </cell>
        </row>
        <row r="956">
          <cell r="D956" t="str">
            <v>0327088</v>
          </cell>
          <cell r="F956">
            <v>0</v>
          </cell>
        </row>
        <row r="957">
          <cell r="D957" t="str">
            <v>0326910</v>
          </cell>
          <cell r="F957">
            <v>0</v>
          </cell>
        </row>
        <row r="958">
          <cell r="D958" t="str">
            <v>0322920</v>
          </cell>
          <cell r="F958">
            <v>0</v>
          </cell>
        </row>
        <row r="960">
          <cell r="D960" t="str">
            <v>0327092</v>
          </cell>
          <cell r="F960">
            <v>0</v>
          </cell>
        </row>
        <row r="961">
          <cell r="D961" t="str">
            <v>0320158</v>
          </cell>
          <cell r="F961">
            <v>0</v>
          </cell>
        </row>
        <row r="964">
          <cell r="D964" t="str">
            <v>0327088</v>
          </cell>
          <cell r="F964">
            <v>0</v>
          </cell>
        </row>
        <row r="965">
          <cell r="D965" t="str">
            <v>0326910</v>
          </cell>
          <cell r="F965">
            <v>0</v>
          </cell>
        </row>
        <row r="966">
          <cell r="D966" t="str">
            <v>0322924</v>
          </cell>
          <cell r="F966">
            <v>0</v>
          </cell>
        </row>
        <row r="967">
          <cell r="D967" t="str">
            <v>0322920</v>
          </cell>
          <cell r="F967">
            <v>0</v>
          </cell>
        </row>
        <row r="969">
          <cell r="D969" t="str">
            <v>0327092</v>
          </cell>
          <cell r="F969">
            <v>0</v>
          </cell>
        </row>
        <row r="970">
          <cell r="D970" t="str">
            <v>0320158</v>
          </cell>
          <cell r="F970">
            <v>0</v>
          </cell>
        </row>
        <row r="973">
          <cell r="D973" t="str">
            <v>0323722</v>
          </cell>
          <cell r="F973">
            <v>0</v>
          </cell>
        </row>
        <row r="974">
          <cell r="D974" t="str">
            <v>0321808</v>
          </cell>
          <cell r="F974">
            <v>0</v>
          </cell>
        </row>
        <row r="976">
          <cell r="D976" t="str">
            <v>0320158</v>
          </cell>
          <cell r="F976">
            <v>0</v>
          </cell>
        </row>
        <row r="979">
          <cell r="D979" t="str">
            <v>0323724</v>
          </cell>
          <cell r="F979">
            <v>0</v>
          </cell>
        </row>
        <row r="980">
          <cell r="D980" t="str">
            <v>0323722</v>
          </cell>
          <cell r="F980">
            <v>0</v>
          </cell>
        </row>
        <row r="981">
          <cell r="D981" t="str">
            <v>0323723</v>
          </cell>
          <cell r="F981">
            <v>0</v>
          </cell>
        </row>
        <row r="982">
          <cell r="D982" t="str">
            <v>0321808</v>
          </cell>
          <cell r="F982">
            <v>0</v>
          </cell>
        </row>
        <row r="985">
          <cell r="D985" t="str">
            <v>0323724</v>
          </cell>
          <cell r="F985">
            <v>0</v>
          </cell>
        </row>
        <row r="986">
          <cell r="D986" t="str">
            <v>0323722</v>
          </cell>
          <cell r="F986">
            <v>0</v>
          </cell>
        </row>
        <row r="987">
          <cell r="D987" t="str">
            <v>0321808</v>
          </cell>
          <cell r="F987">
            <v>0</v>
          </cell>
        </row>
        <row r="990">
          <cell r="D990" t="str">
            <v>0323724</v>
          </cell>
          <cell r="F990">
            <v>0</v>
          </cell>
        </row>
        <row r="991">
          <cell r="D991" t="str">
            <v>0327088</v>
          </cell>
          <cell r="F991">
            <v>0</v>
          </cell>
        </row>
        <row r="992">
          <cell r="D992" t="str">
            <v>0326910</v>
          </cell>
          <cell r="F992">
            <v>0</v>
          </cell>
        </row>
        <row r="995">
          <cell r="D995" t="str">
            <v>0327088</v>
          </cell>
          <cell r="F995">
            <v>0</v>
          </cell>
        </row>
        <row r="996">
          <cell r="D996" t="str">
            <v>0326910</v>
          </cell>
          <cell r="F996">
            <v>0</v>
          </cell>
        </row>
        <row r="997">
          <cell r="D997" t="str">
            <v>0322915</v>
          </cell>
          <cell r="F997">
            <v>0</v>
          </cell>
        </row>
        <row r="998">
          <cell r="D998" t="str">
            <v>0323722</v>
          </cell>
          <cell r="F998">
            <v>0</v>
          </cell>
        </row>
        <row r="999">
          <cell r="D999" t="str">
            <v>0321808</v>
          </cell>
          <cell r="F999">
            <v>0</v>
          </cell>
        </row>
        <row r="1002">
          <cell r="D1002" t="str">
            <v>0321029</v>
          </cell>
          <cell r="F1002">
            <v>0</v>
          </cell>
        </row>
        <row r="1003">
          <cell r="D1003" t="str">
            <v>0323722</v>
          </cell>
          <cell r="F1003">
            <v>0</v>
          </cell>
        </row>
        <row r="1004">
          <cell r="D1004" t="str">
            <v>0321808</v>
          </cell>
          <cell r="F1004">
            <v>0</v>
          </cell>
        </row>
        <row r="1007">
          <cell r="D1007" t="str">
            <v>0327088</v>
          </cell>
          <cell r="F1007">
            <v>0</v>
          </cell>
        </row>
        <row r="1008">
          <cell r="D1008" t="str">
            <v>0326910</v>
          </cell>
          <cell r="F1008">
            <v>0</v>
          </cell>
        </row>
        <row r="1009">
          <cell r="D1009" t="str">
            <v>0322924</v>
          </cell>
          <cell r="F1009">
            <v>0</v>
          </cell>
        </row>
        <row r="1010">
          <cell r="D1010" t="str">
            <v>0322920</v>
          </cell>
          <cell r="F1010">
            <v>0</v>
          </cell>
        </row>
        <row r="1012">
          <cell r="D1012" t="str">
            <v>0327092</v>
          </cell>
          <cell r="F1012">
            <v>0</v>
          </cell>
        </row>
        <row r="1013">
          <cell r="D1013" t="str">
            <v>0320158</v>
          </cell>
          <cell r="F1013">
            <v>0</v>
          </cell>
        </row>
        <row r="1018">
          <cell r="D1018" t="str">
            <v>0325693</v>
          </cell>
          <cell r="F1018">
            <v>0</v>
          </cell>
        </row>
        <row r="1019">
          <cell r="D1019" t="str">
            <v>0325696</v>
          </cell>
          <cell r="F1019">
            <v>0</v>
          </cell>
        </row>
        <row r="1022">
          <cell r="D1022" t="str">
            <v>0325694</v>
          </cell>
          <cell r="F1022">
            <v>0</v>
          </cell>
        </row>
        <row r="1023">
          <cell r="D1023" t="str">
            <v>0325696</v>
          </cell>
          <cell r="F1023">
            <v>0</v>
          </cell>
        </row>
        <row r="1024">
          <cell r="D1024" t="str">
            <v>0325695</v>
          </cell>
          <cell r="F1024">
            <v>0</v>
          </cell>
        </row>
        <row r="1029">
          <cell r="D1029" t="str">
            <v>0321971</v>
          </cell>
          <cell r="F1029">
            <v>0</v>
          </cell>
        </row>
        <row r="1030">
          <cell r="D1030" t="str">
            <v>0322884</v>
          </cell>
          <cell r="F1030">
            <v>0</v>
          </cell>
        </row>
        <row r="1031">
          <cell r="D1031" t="str">
            <v>0322891</v>
          </cell>
          <cell r="F1031">
            <v>0</v>
          </cell>
        </row>
        <row r="1034">
          <cell r="D1034" t="str">
            <v>0322892</v>
          </cell>
          <cell r="F1034">
            <v>0</v>
          </cell>
        </row>
        <row r="1035">
          <cell r="D1035" t="str">
            <v>0322884</v>
          </cell>
          <cell r="F1035">
            <v>0</v>
          </cell>
        </row>
        <row r="1036">
          <cell r="D1036" t="str">
            <v>0322891</v>
          </cell>
          <cell r="F1036">
            <v>0</v>
          </cell>
        </row>
        <row r="1039">
          <cell r="D1039" t="str">
            <v>0322893</v>
          </cell>
          <cell r="F1039">
            <v>0</v>
          </cell>
        </row>
        <row r="1040">
          <cell r="D1040" t="str">
            <v>0322884</v>
          </cell>
          <cell r="F1040">
            <v>0</v>
          </cell>
        </row>
        <row r="1041">
          <cell r="D1041" t="str">
            <v>0322891</v>
          </cell>
          <cell r="F1041">
            <v>0</v>
          </cell>
        </row>
        <row r="1045">
          <cell r="D1045" t="str">
            <v>0320747</v>
          </cell>
        </row>
        <row r="1046">
          <cell r="D1046" t="str">
            <v>0320748</v>
          </cell>
        </row>
        <row r="1047">
          <cell r="D1047" t="str">
            <v>0320749</v>
          </cell>
        </row>
        <row r="1048">
          <cell r="D1048" t="str">
            <v>0320750</v>
          </cell>
        </row>
        <row r="1049">
          <cell r="D1049" t="str">
            <v>0320754</v>
          </cell>
        </row>
        <row r="1050">
          <cell r="D1050" t="str">
            <v>0320753</v>
          </cell>
        </row>
        <row r="1051">
          <cell r="D1051" t="str">
            <v>0320752</v>
          </cell>
        </row>
        <row r="1052">
          <cell r="D1052" t="str">
            <v>0325692</v>
          </cell>
        </row>
        <row r="1053">
          <cell r="D1053" t="str">
            <v>0322157</v>
          </cell>
        </row>
        <row r="1054">
          <cell r="D1054" t="str">
            <v>0320751</v>
          </cell>
        </row>
        <row r="1055">
          <cell r="D1055" t="str">
            <v>0323105</v>
          </cell>
        </row>
        <row r="1059">
          <cell r="D1059" t="str">
            <v>0322181</v>
          </cell>
        </row>
        <row r="1060">
          <cell r="D1060" t="str">
            <v>0322180</v>
          </cell>
        </row>
        <row r="1061">
          <cell r="D1061" t="str">
            <v>0323776</v>
          </cell>
        </row>
        <row r="1062">
          <cell r="D1062" t="str">
            <v>0322652</v>
          </cell>
        </row>
        <row r="1063">
          <cell r="D1063" t="str">
            <v>0322177</v>
          </cell>
        </row>
        <row r="1064">
          <cell r="D1064" t="str">
            <v>0322179</v>
          </cell>
        </row>
        <row r="1065">
          <cell r="D1065" t="str">
            <v>0322155</v>
          </cell>
        </row>
        <row r="1066">
          <cell r="D1066" t="str">
            <v>0321066</v>
          </cell>
        </row>
        <row r="1067">
          <cell r="D1067" t="str">
            <v>0323777</v>
          </cell>
          <cell r="F1067">
            <v>0</v>
          </cell>
        </row>
        <row r="1071">
          <cell r="D1071" t="str">
            <v>0325693</v>
          </cell>
        </row>
        <row r="1072">
          <cell r="D1072" t="str">
            <v>0325694</v>
          </cell>
        </row>
        <row r="1073">
          <cell r="D1073" t="str">
            <v>0325695</v>
          </cell>
        </row>
        <row r="1074">
          <cell r="D1074" t="str">
            <v>0325696</v>
          </cell>
        </row>
        <row r="1078">
          <cell r="D1078" t="str">
            <v>0321973</v>
          </cell>
        </row>
        <row r="1079">
          <cell r="D1079" t="str">
            <v>0321974</v>
          </cell>
        </row>
        <row r="1080">
          <cell r="D1080" t="str">
            <v>0321975</v>
          </cell>
        </row>
        <row r="1084">
          <cell r="D1084" t="str">
            <v>0322857</v>
          </cell>
        </row>
        <row r="1085">
          <cell r="D1085" t="str">
            <v>0322856</v>
          </cell>
        </row>
        <row r="1086">
          <cell r="D1086" t="str">
            <v>0322933</v>
          </cell>
        </row>
        <row r="1087">
          <cell r="D1087" t="str">
            <v>0321953</v>
          </cell>
        </row>
        <row r="1088">
          <cell r="D1088" t="str">
            <v>0322859</v>
          </cell>
        </row>
        <row r="1089">
          <cell r="D1089" t="str">
            <v>0322858</v>
          </cell>
        </row>
        <row r="1090">
          <cell r="D1090" t="str">
            <v>0322935</v>
          </cell>
        </row>
        <row r="1091">
          <cell r="D1091" t="str">
            <v>0322860</v>
          </cell>
        </row>
        <row r="1092">
          <cell r="D1092" t="str">
            <v>0325688</v>
          </cell>
        </row>
        <row r="1093">
          <cell r="D1093" t="str">
            <v>0325687</v>
          </cell>
        </row>
        <row r="1094">
          <cell r="D1094" t="str">
            <v>0326300</v>
          </cell>
        </row>
        <row r="1095">
          <cell r="D1095" t="str">
            <v>0326302</v>
          </cell>
        </row>
        <row r="1096">
          <cell r="D1096" t="str">
            <v>0326301</v>
          </cell>
        </row>
        <row r="1097">
          <cell r="D1097" t="str">
            <v>0326303</v>
          </cell>
        </row>
        <row r="1098">
          <cell r="D1098" t="str">
            <v>0317576</v>
          </cell>
        </row>
        <row r="1099">
          <cell r="D1099" t="str">
            <v>0321955</v>
          </cell>
        </row>
        <row r="1100">
          <cell r="D1100" t="str">
            <v>0322656</v>
          </cell>
        </row>
        <row r="1101">
          <cell r="D1101" t="str">
            <v>0321956</v>
          </cell>
        </row>
        <row r="1102">
          <cell r="D1102" t="str">
            <v>0321958</v>
          </cell>
        </row>
        <row r="1103">
          <cell r="D1103" t="str">
            <v>0321959</v>
          </cell>
        </row>
        <row r="1107">
          <cell r="D1107" t="str">
            <v>0322866</v>
          </cell>
        </row>
        <row r="1108">
          <cell r="D1108" t="str">
            <v>0322865</v>
          </cell>
        </row>
        <row r="1112">
          <cell r="D1112" t="str">
            <v>0322929</v>
          </cell>
        </row>
        <row r="1113">
          <cell r="D1113" t="str">
            <v>0322930</v>
          </cell>
        </row>
        <row r="1114">
          <cell r="D1114" t="str">
            <v>0322928</v>
          </cell>
        </row>
        <row r="1115">
          <cell r="D1115" t="str">
            <v>0317620</v>
          </cell>
        </row>
        <row r="1116">
          <cell r="D1116" t="str">
            <v>0322882</v>
          </cell>
        </row>
        <row r="1117">
          <cell r="D1117" t="str">
            <v>0321981</v>
          </cell>
        </row>
        <row r="1118">
          <cell r="D1118" t="str">
            <v>0317619</v>
          </cell>
        </row>
        <row r="1122">
          <cell r="D1122" t="str">
            <v>0321971</v>
          </cell>
        </row>
        <row r="1123">
          <cell r="D1123" t="str">
            <v>0322892</v>
          </cell>
        </row>
        <row r="1124">
          <cell r="D1124" t="str">
            <v>0322893</v>
          </cell>
        </row>
        <row r="1125">
          <cell r="D1125" t="str">
            <v>0322894</v>
          </cell>
        </row>
        <row r="1126">
          <cell r="D1126" t="str">
            <v>0321042</v>
          </cell>
        </row>
        <row r="1127">
          <cell r="D1127" t="str">
            <v>0322896</v>
          </cell>
        </row>
        <row r="1128">
          <cell r="D1128" t="str">
            <v>0322884</v>
          </cell>
        </row>
        <row r="1129">
          <cell r="D1129" t="str">
            <v>0322891</v>
          </cell>
        </row>
        <row r="1133">
          <cell r="D1133" t="str">
            <v>0322873</v>
          </cell>
        </row>
        <row r="1134">
          <cell r="D1134" t="str">
            <v>0322874</v>
          </cell>
        </row>
        <row r="1135">
          <cell r="D1135" t="str">
            <v>0322875</v>
          </cell>
        </row>
        <row r="1136">
          <cell r="D1136" t="str">
            <v>0322154</v>
          </cell>
        </row>
        <row r="1137">
          <cell r="D1137" t="str">
            <v>0322895</v>
          </cell>
        </row>
        <row r="1141">
          <cell r="D1141" t="str">
            <v>0321980</v>
          </cell>
        </row>
        <row r="1142">
          <cell r="D1142" t="str">
            <v>0322937</v>
          </cell>
        </row>
        <row r="1143">
          <cell r="D1143" t="str">
            <v>0322870</v>
          </cell>
        </row>
        <row r="1144">
          <cell r="D1144" t="str">
            <v>0322907</v>
          </cell>
        </row>
        <row r="1145">
          <cell r="D1145" t="str">
            <v>0321037</v>
          </cell>
        </row>
        <row r="1146">
          <cell r="D1146" t="str">
            <v>0321039</v>
          </cell>
        </row>
        <row r="1150">
          <cell r="D1150" t="str">
            <v>0322864</v>
          </cell>
        </row>
        <row r="1151">
          <cell r="D1151" t="str">
            <v>0322863</v>
          </cell>
        </row>
        <row r="1152">
          <cell r="D1152" t="str">
            <v>0322862</v>
          </cell>
        </row>
        <row r="1153">
          <cell r="D1153" t="str">
            <v>0322861</v>
          </cell>
        </row>
        <row r="1154">
          <cell r="D1154" t="str">
            <v>0322901</v>
          </cell>
        </row>
        <row r="1155">
          <cell r="D1155" t="str">
            <v>0322909</v>
          </cell>
        </row>
        <row r="1159">
          <cell r="D1159" t="str">
            <v>0321969</v>
          </cell>
        </row>
        <row r="1163">
          <cell r="D1163" t="str">
            <v>0322899</v>
          </cell>
        </row>
        <row r="1164">
          <cell r="D1164" t="str">
            <v>0322905</v>
          </cell>
        </row>
        <row r="1165">
          <cell r="D1165" t="str">
            <v>0322906</v>
          </cell>
        </row>
        <row r="1166">
          <cell r="D1166" t="str">
            <v>0322910</v>
          </cell>
        </row>
        <row r="1167">
          <cell r="D1167" t="str">
            <v>0323722</v>
          </cell>
        </row>
        <row r="1168">
          <cell r="D1168" t="str">
            <v>0322911</v>
          </cell>
        </row>
        <row r="1169">
          <cell r="D1169" t="str">
            <v>0323723</v>
          </cell>
        </row>
        <row r="1170">
          <cell r="D1170" t="str">
            <v>0322900</v>
          </cell>
        </row>
        <row r="1171">
          <cell r="D1171" t="str">
            <v>0322902</v>
          </cell>
        </row>
        <row r="1172">
          <cell r="D1172" t="str">
            <v>0322914</v>
          </cell>
        </row>
        <row r="1173">
          <cell r="D1173" t="str">
            <v>0323184</v>
          </cell>
        </row>
        <row r="1174">
          <cell r="D1174" t="str">
            <v>0323724</v>
          </cell>
        </row>
        <row r="1178">
          <cell r="D1178" t="str">
            <v>0317638</v>
          </cell>
        </row>
        <row r="1179">
          <cell r="D1179" t="str">
            <v>0318347</v>
          </cell>
        </row>
        <row r="1180">
          <cell r="D1180" t="str">
            <v>0321805</v>
          </cell>
        </row>
        <row r="1181">
          <cell r="D1181" t="str">
            <v>0322867</v>
          </cell>
        </row>
        <row r="1182">
          <cell r="D1182" t="str">
            <v>0322869</v>
          </cell>
        </row>
        <row r="1183">
          <cell r="D1183" t="str">
            <v>0320998</v>
          </cell>
        </row>
        <row r="1184">
          <cell r="D1184" t="str">
            <v>0320160</v>
          </cell>
        </row>
        <row r="1185">
          <cell r="D1185" t="str">
            <v>0320282</v>
          </cell>
        </row>
        <row r="1186">
          <cell r="D1186" t="str">
            <v>0320281</v>
          </cell>
        </row>
        <row r="1190">
          <cell r="D1190" t="str">
            <v>0320933</v>
          </cell>
        </row>
        <row r="1191">
          <cell r="D1191" t="str">
            <v>0323775</v>
          </cell>
        </row>
        <row r="1192">
          <cell r="D1192" t="str">
            <v>0317556</v>
          </cell>
        </row>
        <row r="1193">
          <cell r="D1193" t="str">
            <v>0317557</v>
          </cell>
        </row>
        <row r="1194">
          <cell r="D1194" t="str">
            <v>0321997</v>
          </cell>
        </row>
        <row r="1195">
          <cell r="D1195" t="str">
            <v>0321811</v>
          </cell>
        </row>
        <row r="1196">
          <cell r="D1196" t="str">
            <v>0322917</v>
          </cell>
        </row>
        <row r="1197">
          <cell r="D1197" t="str">
            <v>0322927</v>
          </cell>
        </row>
        <row r="1198">
          <cell r="D1198" t="str">
            <v>0322925</v>
          </cell>
        </row>
        <row r="1199">
          <cell r="D1199" t="str">
            <v>0322919</v>
          </cell>
        </row>
        <row r="1200">
          <cell r="D1200" t="str">
            <v>0322924</v>
          </cell>
        </row>
        <row r="1201">
          <cell r="D1201" t="str">
            <v>0322920</v>
          </cell>
        </row>
        <row r="1202">
          <cell r="D1202" t="str">
            <v>0322926</v>
          </cell>
        </row>
        <row r="1203">
          <cell r="D1203" t="str">
            <v>0322921</v>
          </cell>
        </row>
        <row r="1204">
          <cell r="D1204" t="str">
            <v>0322922</v>
          </cell>
        </row>
        <row r="1205">
          <cell r="D1205" t="str">
            <v>0321807</v>
          </cell>
        </row>
        <row r="1206">
          <cell r="D1206" t="str">
            <v>0321806</v>
          </cell>
        </row>
        <row r="1207">
          <cell r="D1207" t="str">
            <v>0322932</v>
          </cell>
        </row>
        <row r="1208">
          <cell r="D1208" t="str">
            <v>0321993</v>
          </cell>
        </row>
        <row r="1209">
          <cell r="D1209" t="str">
            <v>0321996</v>
          </cell>
        </row>
        <row r="1210">
          <cell r="D1210" t="str">
            <v>0321555</v>
          </cell>
        </row>
        <row r="1211">
          <cell r="D1211" t="str">
            <v>0322915</v>
          </cell>
        </row>
        <row r="1212">
          <cell r="D1212" t="str">
            <v>0323185</v>
          </cell>
        </row>
        <row r="1213">
          <cell r="D1213" t="str">
            <v>0322872</v>
          </cell>
        </row>
        <row r="1214">
          <cell r="D1214" t="str">
            <v>0322871</v>
          </cell>
        </row>
        <row r="1215">
          <cell r="D1215" t="str">
            <v>0322880</v>
          </cell>
        </row>
        <row r="1216">
          <cell r="D1216" t="str">
            <v>0322881</v>
          </cell>
        </row>
        <row r="1217">
          <cell r="D1217" t="str">
            <v>0322876</v>
          </cell>
        </row>
        <row r="1218">
          <cell r="D1218" t="str">
            <v>0322877</v>
          </cell>
        </row>
        <row r="1219">
          <cell r="D1219" t="str">
            <v>0322878</v>
          </cell>
        </row>
        <row r="1220">
          <cell r="D1220" t="str">
            <v>0322879</v>
          </cell>
        </row>
        <row r="1224">
          <cell r="D1224" t="str">
            <v>0322886</v>
          </cell>
        </row>
        <row r="1225">
          <cell r="D1225" t="str">
            <v>0322887</v>
          </cell>
        </row>
        <row r="1226">
          <cell r="D1226" t="str">
            <v>0322885</v>
          </cell>
        </row>
        <row r="1227">
          <cell r="D1227" t="str">
            <v>0317636</v>
          </cell>
        </row>
        <row r="1228">
          <cell r="D1228" t="str">
            <v>0318999</v>
          </cell>
        </row>
        <row r="1229">
          <cell r="D1229" t="str">
            <v>0321808</v>
          </cell>
        </row>
        <row r="1230">
          <cell r="D1230" t="str">
            <v>0322940</v>
          </cell>
        </row>
        <row r="1231">
          <cell r="D1231" t="str">
            <v>0322888</v>
          </cell>
        </row>
        <row r="1232">
          <cell r="D1232" t="str">
            <v>0322883</v>
          </cell>
        </row>
        <row r="1233">
          <cell r="D1233" t="str">
            <v>0322889</v>
          </cell>
        </row>
        <row r="1237">
          <cell r="D1237" t="str">
            <v>0317640</v>
          </cell>
        </row>
        <row r="1238">
          <cell r="D1238" t="str">
            <v>0317641</v>
          </cell>
        </row>
        <row r="1239">
          <cell r="D1239" t="str">
            <v>0317642</v>
          </cell>
        </row>
        <row r="1243">
          <cell r="D1243" t="str">
            <v>0324334</v>
          </cell>
        </row>
        <row r="1244">
          <cell r="D1244" t="str">
            <v>0324335</v>
          </cell>
        </row>
        <row r="1250">
          <cell r="D1250" t="str">
            <v>0325206</v>
          </cell>
        </row>
        <row r="1251">
          <cell r="D1251" t="str">
            <v>UPC TBC 025</v>
          </cell>
        </row>
        <row r="1252">
          <cell r="D1252" t="str">
            <v>UPC TBC 026</v>
          </cell>
        </row>
        <row r="1253">
          <cell r="D1253" t="str">
            <v>UPC TBC 027</v>
          </cell>
        </row>
        <row r="1254">
          <cell r="D1254" t="str">
            <v>0325205</v>
          </cell>
        </row>
        <row r="1257">
          <cell r="D1257" t="str">
            <v>0325207</v>
          </cell>
        </row>
        <row r="1258">
          <cell r="D1258" t="str">
            <v>0325208</v>
          </cell>
        </row>
        <row r="1261">
          <cell r="D1261" t="str">
            <v>0325201</v>
          </cell>
        </row>
        <row r="1262">
          <cell r="D1262" t="str">
            <v>0325192</v>
          </cell>
        </row>
        <row r="1265">
          <cell r="D1265" t="str">
            <v>0325191</v>
          </cell>
        </row>
        <row r="1266">
          <cell r="D1266" t="str">
            <v>UPC TBC 028</v>
          </cell>
        </row>
        <row r="1267">
          <cell r="D1267" t="str">
            <v>UPC TBC 029</v>
          </cell>
        </row>
        <row r="1270">
          <cell r="D1270" t="str">
            <v>0325199</v>
          </cell>
        </row>
        <row r="1271">
          <cell r="D1271" t="str">
            <v>0325202</v>
          </cell>
        </row>
        <row r="1272">
          <cell r="D1272" t="str">
            <v>0325203</v>
          </cell>
        </row>
        <row r="1275">
          <cell r="D1275" t="str">
            <v>0325193</v>
          </cell>
        </row>
        <row r="1276">
          <cell r="D1276" t="str">
            <v>0325194</v>
          </cell>
        </row>
        <row r="1277">
          <cell r="D1277" t="str">
            <v>0325195</v>
          </cell>
        </row>
        <row r="1278">
          <cell r="D1278" t="str">
            <v>0325196</v>
          </cell>
        </row>
        <row r="1279">
          <cell r="D1279" t="str">
            <v>0325197</v>
          </cell>
        </row>
        <row r="1280">
          <cell r="D1280" t="str">
            <v>0325198</v>
          </cell>
        </row>
        <row r="1287">
          <cell r="D1287" t="str">
            <v>0324995</v>
          </cell>
          <cell r="F1287">
            <v>0</v>
          </cell>
        </row>
        <row r="1289">
          <cell r="D1289" t="str">
            <v>0324936</v>
          </cell>
          <cell r="F1289">
            <v>0</v>
          </cell>
        </row>
        <row r="1290">
          <cell r="D1290" t="str">
            <v>0324934</v>
          </cell>
          <cell r="F1290">
            <v>0</v>
          </cell>
        </row>
        <row r="1291">
          <cell r="D1291" t="str">
            <v>0324935</v>
          </cell>
          <cell r="F1291">
            <v>0</v>
          </cell>
        </row>
        <row r="1292">
          <cell r="D1292" t="str">
            <v>0324937</v>
          </cell>
          <cell r="F1292">
            <v>0</v>
          </cell>
        </row>
        <row r="1293">
          <cell r="D1293" t="str">
            <v>0324932</v>
          </cell>
          <cell r="F1293">
            <v>0</v>
          </cell>
        </row>
        <row r="1294">
          <cell r="D1294" t="str">
            <v>0324933</v>
          </cell>
          <cell r="F1294">
            <v>0</v>
          </cell>
        </row>
        <row r="1295">
          <cell r="D1295" t="str">
            <v>0327015</v>
          </cell>
          <cell r="F1295">
            <v>0</v>
          </cell>
        </row>
        <row r="1298">
          <cell r="D1298" t="str">
            <v>0324996</v>
          </cell>
          <cell r="F1298">
            <v>0</v>
          </cell>
        </row>
        <row r="1300">
          <cell r="D1300" t="str">
            <v>0324936</v>
          </cell>
          <cell r="F1300">
            <v>0</v>
          </cell>
        </row>
        <row r="1301">
          <cell r="D1301" t="str">
            <v>0324934</v>
          </cell>
          <cell r="F1301">
            <v>0</v>
          </cell>
        </row>
        <row r="1302">
          <cell r="D1302" t="str">
            <v>0324935</v>
          </cell>
          <cell r="F1302">
            <v>0</v>
          </cell>
        </row>
        <row r="1303">
          <cell r="D1303" t="str">
            <v>0324937</v>
          </cell>
          <cell r="F1303">
            <v>0</v>
          </cell>
        </row>
        <row r="1304">
          <cell r="D1304" t="str">
            <v>0324938</v>
          </cell>
          <cell r="F1304">
            <v>0</v>
          </cell>
        </row>
        <row r="1305">
          <cell r="D1305" t="str">
            <v>0324933</v>
          </cell>
          <cell r="F1305">
            <v>0</v>
          </cell>
        </row>
        <row r="1306">
          <cell r="D1306" t="str">
            <v>0327015</v>
          </cell>
          <cell r="F1306">
            <v>0</v>
          </cell>
        </row>
        <row r="1309">
          <cell r="D1309" t="str">
            <v>0324997</v>
          </cell>
          <cell r="F1309">
            <v>0</v>
          </cell>
        </row>
        <row r="1311">
          <cell r="D1311" t="str">
            <v>0324936</v>
          </cell>
          <cell r="F1311">
            <v>0</v>
          </cell>
        </row>
        <row r="1312">
          <cell r="D1312" t="str">
            <v>0324934</v>
          </cell>
          <cell r="F1312">
            <v>0</v>
          </cell>
        </row>
        <row r="1313">
          <cell r="D1313" t="str">
            <v>0324935</v>
          </cell>
          <cell r="F1313">
            <v>0</v>
          </cell>
        </row>
        <row r="1314">
          <cell r="D1314" t="str">
            <v>0324937</v>
          </cell>
          <cell r="F1314">
            <v>0</v>
          </cell>
        </row>
        <row r="1315">
          <cell r="D1315" t="str">
            <v>0324939</v>
          </cell>
          <cell r="F1315">
            <v>0</v>
          </cell>
        </row>
        <row r="1316">
          <cell r="D1316" t="str">
            <v>0324933</v>
          </cell>
          <cell r="F1316">
            <v>0</v>
          </cell>
        </row>
        <row r="1317">
          <cell r="D1317" t="str">
            <v>0327015</v>
          </cell>
          <cell r="F1317">
            <v>0</v>
          </cell>
        </row>
        <row r="1323">
          <cell r="D1323" t="str">
            <v>0324993</v>
          </cell>
          <cell r="F1323">
            <v>0</v>
          </cell>
        </row>
        <row r="1325">
          <cell r="D1325" t="str">
            <v>0324928</v>
          </cell>
          <cell r="F1325">
            <v>0</v>
          </cell>
        </row>
        <row r="1326">
          <cell r="D1326" t="str">
            <v>0324929</v>
          </cell>
          <cell r="F1326">
            <v>0</v>
          </cell>
        </row>
        <row r="1327">
          <cell r="D1327" t="str">
            <v>0327014</v>
          </cell>
          <cell r="F1327">
            <v>0</v>
          </cell>
        </row>
        <row r="1328">
          <cell r="D1328" t="str">
            <v>0327015</v>
          </cell>
          <cell r="F1328">
            <v>0</v>
          </cell>
        </row>
        <row r="1330">
          <cell r="D1330" t="str">
            <v>0324925</v>
          </cell>
          <cell r="F1330">
            <v>0</v>
          </cell>
        </row>
        <row r="1331">
          <cell r="D1331" t="str">
            <v>0324927</v>
          </cell>
          <cell r="F1331">
            <v>0</v>
          </cell>
        </row>
        <row r="1332">
          <cell r="D1332" t="str">
            <v>0324926</v>
          </cell>
          <cell r="F1332">
            <v>0</v>
          </cell>
        </row>
        <row r="1335">
          <cell r="D1335" t="str">
            <v>0324993</v>
          </cell>
          <cell r="F1335">
            <v>0</v>
          </cell>
        </row>
        <row r="1337">
          <cell r="D1337" t="str">
            <v>0324928</v>
          </cell>
          <cell r="F1337">
            <v>0</v>
          </cell>
        </row>
        <row r="1338">
          <cell r="D1338" t="str">
            <v>0324929</v>
          </cell>
          <cell r="F1338">
            <v>0</v>
          </cell>
        </row>
        <row r="1339">
          <cell r="D1339" t="str">
            <v>0327014</v>
          </cell>
          <cell r="F1339">
            <v>0</v>
          </cell>
        </row>
        <row r="1340">
          <cell r="D1340" t="str">
            <v>0327015</v>
          </cell>
          <cell r="F1340">
            <v>0</v>
          </cell>
        </row>
        <row r="1342">
          <cell r="D1342" t="str">
            <v>0324925</v>
          </cell>
          <cell r="F1342">
            <v>0</v>
          </cell>
        </row>
        <row r="1343">
          <cell r="D1343" t="str">
            <v>0324927</v>
          </cell>
          <cell r="F1343">
            <v>0</v>
          </cell>
        </row>
        <row r="1344">
          <cell r="D1344" t="str">
            <v>0324926</v>
          </cell>
          <cell r="F1344">
            <v>0</v>
          </cell>
        </row>
        <row r="1345">
          <cell r="D1345" t="str">
            <v>0320720</v>
          </cell>
          <cell r="F1345">
            <v>0</v>
          </cell>
        </row>
        <row r="1346">
          <cell r="D1346" t="str">
            <v>0320727</v>
          </cell>
          <cell r="F1346">
            <v>0</v>
          </cell>
        </row>
        <row r="1347">
          <cell r="D1347" t="str">
            <v>0320730</v>
          </cell>
          <cell r="F1347">
            <v>0</v>
          </cell>
        </row>
        <row r="1350">
          <cell r="D1350" t="str">
            <v>0324993</v>
          </cell>
          <cell r="F1350">
            <v>0</v>
          </cell>
        </row>
        <row r="1352">
          <cell r="D1352" t="str">
            <v>0324928</v>
          </cell>
          <cell r="F1352">
            <v>0</v>
          </cell>
        </row>
        <row r="1353">
          <cell r="D1353" t="str">
            <v>0324929</v>
          </cell>
          <cell r="F1353">
            <v>0</v>
          </cell>
        </row>
        <row r="1354">
          <cell r="D1354" t="str">
            <v>0327014</v>
          </cell>
          <cell r="F1354">
            <v>0</v>
          </cell>
        </row>
        <row r="1355">
          <cell r="D1355" t="str">
            <v>0327015</v>
          </cell>
          <cell r="F1355">
            <v>0</v>
          </cell>
        </row>
        <row r="1357">
          <cell r="D1357" t="str">
            <v>0320720</v>
          </cell>
          <cell r="F1357">
            <v>0</v>
          </cell>
        </row>
        <row r="1358">
          <cell r="D1358" t="str">
            <v>0320727</v>
          </cell>
          <cell r="F1358">
            <v>0</v>
          </cell>
        </row>
        <row r="1359">
          <cell r="D1359" t="str">
            <v>0320730</v>
          </cell>
          <cell r="F1359">
            <v>0</v>
          </cell>
        </row>
        <row r="1362">
          <cell r="D1362" t="str">
            <v>0324992</v>
          </cell>
          <cell r="F1362">
            <v>0</v>
          </cell>
        </row>
        <row r="1364">
          <cell r="D1364" t="str">
            <v>0324923</v>
          </cell>
          <cell r="F1364">
            <v>0</v>
          </cell>
        </row>
        <row r="1365">
          <cell r="D1365" t="str">
            <v>0324924</v>
          </cell>
          <cell r="F1365">
            <v>0</v>
          </cell>
        </row>
        <row r="1366">
          <cell r="D1366" t="str">
            <v>0327014</v>
          </cell>
          <cell r="F1366">
            <v>0</v>
          </cell>
        </row>
        <row r="1367">
          <cell r="D1367" t="str">
            <v>0327015</v>
          </cell>
          <cell r="F1367">
            <v>0</v>
          </cell>
        </row>
        <row r="1369">
          <cell r="D1369" t="str">
            <v>0324925</v>
          </cell>
          <cell r="F1369">
            <v>0</v>
          </cell>
        </row>
        <row r="1370">
          <cell r="D1370" t="str">
            <v>0324927</v>
          </cell>
          <cell r="F1370">
            <v>0</v>
          </cell>
        </row>
        <row r="1371">
          <cell r="D1371" t="str">
            <v>0324926</v>
          </cell>
          <cell r="F1371">
            <v>0</v>
          </cell>
        </row>
        <row r="1377">
          <cell r="D1377" t="str">
            <v>0324992</v>
          </cell>
          <cell r="F1377">
            <v>0</v>
          </cell>
        </row>
        <row r="1379">
          <cell r="D1379" t="str">
            <v>0324923</v>
          </cell>
          <cell r="F1379">
            <v>0</v>
          </cell>
        </row>
        <row r="1380">
          <cell r="D1380" t="str">
            <v>0324924</v>
          </cell>
          <cell r="F1380">
            <v>0</v>
          </cell>
        </row>
        <row r="1381">
          <cell r="D1381" t="str">
            <v>0327014</v>
          </cell>
          <cell r="F1381">
            <v>0</v>
          </cell>
        </row>
        <row r="1382">
          <cell r="D1382" t="str">
            <v>0327015</v>
          </cell>
          <cell r="F1382">
            <v>0</v>
          </cell>
        </row>
        <row r="1384">
          <cell r="D1384" t="str">
            <v>0324925</v>
          </cell>
          <cell r="F1384">
            <v>0</v>
          </cell>
        </row>
        <row r="1385">
          <cell r="D1385" t="str">
            <v>0324927</v>
          </cell>
          <cell r="F1385">
            <v>0</v>
          </cell>
        </row>
        <row r="1386">
          <cell r="D1386" t="str">
            <v>0324926</v>
          </cell>
          <cell r="F1386">
            <v>0</v>
          </cell>
        </row>
        <row r="1387">
          <cell r="D1387" t="str">
            <v>0320720</v>
          </cell>
          <cell r="F1387">
            <v>0</v>
          </cell>
        </row>
        <row r="1388">
          <cell r="D1388" t="str">
            <v>0320727</v>
          </cell>
          <cell r="F1388">
            <v>0</v>
          </cell>
        </row>
        <row r="1389">
          <cell r="D1389" t="str">
            <v>0320730</v>
          </cell>
          <cell r="F1389">
            <v>0</v>
          </cell>
        </row>
        <row r="1392">
          <cell r="D1392" t="str">
            <v>0324992</v>
          </cell>
          <cell r="F1392">
            <v>0</v>
          </cell>
        </row>
        <row r="1394">
          <cell r="D1394" t="str">
            <v>0324923</v>
          </cell>
          <cell r="F1394">
            <v>0</v>
          </cell>
        </row>
        <row r="1395">
          <cell r="D1395" t="str">
            <v>0324924</v>
          </cell>
          <cell r="F1395">
            <v>0</v>
          </cell>
        </row>
        <row r="1396">
          <cell r="D1396" t="str">
            <v>0327014</v>
          </cell>
          <cell r="F1396">
            <v>0</v>
          </cell>
        </row>
        <row r="1397">
          <cell r="D1397" t="str">
            <v>0327015</v>
          </cell>
          <cell r="F1397">
            <v>0</v>
          </cell>
        </row>
        <row r="1399">
          <cell r="D1399" t="str">
            <v>0320720</v>
          </cell>
          <cell r="F1399">
            <v>0</v>
          </cell>
        </row>
        <row r="1400">
          <cell r="D1400" t="str">
            <v>0320727</v>
          </cell>
          <cell r="F1400">
            <v>0</v>
          </cell>
        </row>
        <row r="1401">
          <cell r="D1401" t="str">
            <v>0320730</v>
          </cell>
          <cell r="F1401">
            <v>0</v>
          </cell>
        </row>
        <row r="1406">
          <cell r="D1406" t="str">
            <v>0324741</v>
          </cell>
        </row>
        <row r="1407">
          <cell r="D1407" t="str">
            <v>0324742</v>
          </cell>
        </row>
        <row r="1408">
          <cell r="D1408" t="str">
            <v>0324736</v>
          </cell>
        </row>
        <row r="1409">
          <cell r="D1409" t="str">
            <v>0324737</v>
          </cell>
        </row>
        <row r="1410">
          <cell r="D1410" t="str">
            <v>0324740</v>
          </cell>
        </row>
        <row r="1411">
          <cell r="D1411" t="str">
            <v>0325149</v>
          </cell>
        </row>
        <row r="1412">
          <cell r="D1412" t="str">
            <v>0324732</v>
          </cell>
        </row>
        <row r="1414">
          <cell r="D1414" t="str">
            <v>0327014</v>
          </cell>
        </row>
        <row r="1415">
          <cell r="D1415" t="str">
            <v>0327015</v>
          </cell>
        </row>
        <row r="1420">
          <cell r="D1420" t="str">
            <v>0324925</v>
          </cell>
        </row>
        <row r="1421">
          <cell r="D1421" t="str">
            <v>0324927</v>
          </cell>
        </row>
        <row r="1422">
          <cell r="D1422" t="str">
            <v>0324926</v>
          </cell>
        </row>
        <row r="1427">
          <cell r="D1427" t="str">
            <v>0324936</v>
          </cell>
        </row>
        <row r="1428">
          <cell r="D1428" t="str">
            <v>0324934</v>
          </cell>
        </row>
        <row r="1429">
          <cell r="D1429" t="str">
            <v>0324935</v>
          </cell>
        </row>
        <row r="1430">
          <cell r="D1430" t="str">
            <v>0324937</v>
          </cell>
        </row>
        <row r="1431">
          <cell r="D1431" t="str">
            <v>0324932</v>
          </cell>
        </row>
        <row r="1432">
          <cell r="D1432" t="str">
            <v>0324938</v>
          </cell>
        </row>
        <row r="1433">
          <cell r="D1433" t="str">
            <v>0324939</v>
          </cell>
        </row>
        <row r="1434">
          <cell r="D1434" t="str">
            <v>0324933</v>
          </cell>
        </row>
        <row r="1437">
          <cell r="D1437" t="str">
            <v>0324928</v>
          </cell>
        </row>
        <row r="1438">
          <cell r="D1438" t="str">
            <v>0324929</v>
          </cell>
        </row>
        <row r="1439">
          <cell r="D1439" t="str">
            <v>0324923</v>
          </cell>
        </row>
        <row r="1440">
          <cell r="D1440" t="str">
            <v>0324924</v>
          </cell>
        </row>
        <row r="1441">
          <cell r="D1441" t="str">
            <v>0320720</v>
          </cell>
        </row>
        <row r="1442">
          <cell r="D1442" t="str">
            <v>0320727</v>
          </cell>
        </row>
        <row r="1443">
          <cell r="D1443" t="str">
            <v>0320730</v>
          </cell>
        </row>
        <row r="1444">
          <cell r="D1444" t="str">
            <v>0327014</v>
          </cell>
        </row>
        <row r="1445">
          <cell r="D1445" t="str">
            <v>0327015</v>
          </cell>
        </row>
      </sheetData>
      <sheetData sheetId="7">
        <row r="7">
          <cell r="D7" t="str">
            <v>0327218</v>
          </cell>
          <cell r="F7">
            <v>0</v>
          </cell>
        </row>
        <row r="8">
          <cell r="D8" t="str">
            <v>0320715</v>
          </cell>
          <cell r="F8">
            <v>0</v>
          </cell>
        </row>
        <row r="10">
          <cell r="D10" t="str">
            <v>0327339</v>
          </cell>
          <cell r="F10">
            <v>0</v>
          </cell>
        </row>
        <row r="11">
          <cell r="D11" t="str">
            <v>0318108</v>
          </cell>
          <cell r="F11">
            <v>0</v>
          </cell>
        </row>
        <row r="13">
          <cell r="D13" t="str">
            <v>0327222</v>
          </cell>
          <cell r="F13">
            <v>0</v>
          </cell>
        </row>
        <row r="14">
          <cell r="D14" t="str">
            <v>0320715</v>
          </cell>
          <cell r="F14">
            <v>0</v>
          </cell>
        </row>
        <row r="15">
          <cell r="D15" t="str">
            <v>0320712</v>
          </cell>
          <cell r="F15">
            <v>0</v>
          </cell>
        </row>
        <row r="16">
          <cell r="D16" t="str">
            <v>0327340</v>
          </cell>
          <cell r="F16">
            <v>0</v>
          </cell>
        </row>
        <row r="17">
          <cell r="D17" t="str">
            <v>0318106</v>
          </cell>
          <cell r="F17">
            <v>0</v>
          </cell>
        </row>
        <row r="18">
          <cell r="D18" t="str">
            <v>0318108</v>
          </cell>
          <cell r="F18">
            <v>0</v>
          </cell>
        </row>
        <row r="21">
          <cell r="D21" t="str">
            <v>0327232</v>
          </cell>
          <cell r="F21">
            <v>0</v>
          </cell>
        </row>
        <row r="22">
          <cell r="D22" t="str">
            <v>0327233</v>
          </cell>
          <cell r="F22">
            <v>0</v>
          </cell>
        </row>
        <row r="23">
          <cell r="D23" t="str">
            <v>0327234</v>
          </cell>
          <cell r="F23">
            <v>0</v>
          </cell>
        </row>
        <row r="24">
          <cell r="D24" t="str">
            <v>0318106</v>
          </cell>
          <cell r="F24">
            <v>0</v>
          </cell>
        </row>
        <row r="25">
          <cell r="D25" t="str">
            <v>0327129</v>
          </cell>
          <cell r="F25">
            <v>0</v>
          </cell>
        </row>
        <row r="28">
          <cell r="D28" t="str">
            <v>0327232</v>
          </cell>
          <cell r="F28">
            <v>0</v>
          </cell>
        </row>
        <row r="29">
          <cell r="D29" t="str">
            <v>0327233</v>
          </cell>
          <cell r="F29">
            <v>0</v>
          </cell>
        </row>
        <row r="30">
          <cell r="D30" t="str">
            <v>0327138</v>
          </cell>
          <cell r="F30">
            <v>0</v>
          </cell>
        </row>
        <row r="31">
          <cell r="D31" t="str">
            <v>0318106</v>
          </cell>
          <cell r="F31">
            <v>0</v>
          </cell>
        </row>
        <row r="32">
          <cell r="D32" t="str">
            <v>0315456</v>
          </cell>
          <cell r="F32">
            <v>0</v>
          </cell>
        </row>
        <row r="33">
          <cell r="D33" t="str">
            <v>0327074</v>
          </cell>
          <cell r="F33">
            <v>0</v>
          </cell>
        </row>
        <row r="35">
          <cell r="D35" t="str">
            <v>0320730</v>
          </cell>
          <cell r="F35">
            <v>0</v>
          </cell>
        </row>
        <row r="36">
          <cell r="D36" t="str">
            <v>0327068</v>
          </cell>
          <cell r="F36">
            <v>0</v>
          </cell>
        </row>
        <row r="37">
          <cell r="D37" t="str">
            <v>0327069</v>
          </cell>
          <cell r="F37">
            <v>0</v>
          </cell>
        </row>
        <row r="38">
          <cell r="D38" t="str">
            <v>0327070</v>
          </cell>
          <cell r="F38">
            <v>0</v>
          </cell>
        </row>
        <row r="39">
          <cell r="D39" t="str">
            <v>0327141</v>
          </cell>
          <cell r="F39">
            <v>0</v>
          </cell>
        </row>
        <row r="41">
          <cell r="D41" t="str">
            <v>0320282</v>
          </cell>
          <cell r="F41">
            <v>0</v>
          </cell>
        </row>
        <row r="42">
          <cell r="D42" t="str">
            <v>0327088</v>
          </cell>
          <cell r="F42">
            <v>0</v>
          </cell>
        </row>
        <row r="43">
          <cell r="D43" t="str">
            <v>0326910</v>
          </cell>
          <cell r="F43">
            <v>0</v>
          </cell>
        </row>
        <row r="44">
          <cell r="D44" t="str">
            <v>0327067</v>
          </cell>
          <cell r="F44">
            <v>0</v>
          </cell>
        </row>
        <row r="45">
          <cell r="D45" t="str">
            <v>0327069</v>
          </cell>
          <cell r="F45">
            <v>0</v>
          </cell>
        </row>
        <row r="46">
          <cell r="D46" t="str">
            <v>0327070</v>
          </cell>
          <cell r="F46">
            <v>0</v>
          </cell>
        </row>
        <row r="47">
          <cell r="D47" t="str">
            <v>0327141</v>
          </cell>
          <cell r="F47">
            <v>0</v>
          </cell>
        </row>
        <row r="49">
          <cell r="D49" t="str">
            <v>0320282</v>
          </cell>
          <cell r="F49">
            <v>0</v>
          </cell>
        </row>
        <row r="50">
          <cell r="D50" t="str">
            <v>0315012</v>
          </cell>
          <cell r="F50">
            <v>0</v>
          </cell>
        </row>
        <row r="51">
          <cell r="D51" t="str">
            <v>0323095</v>
          </cell>
          <cell r="F51">
            <v>0</v>
          </cell>
        </row>
        <row r="52">
          <cell r="D52" t="str">
            <v>0327066</v>
          </cell>
          <cell r="F52">
            <v>0</v>
          </cell>
        </row>
        <row r="53">
          <cell r="D53" t="str">
            <v>0327069</v>
          </cell>
          <cell r="F53">
            <v>0</v>
          </cell>
        </row>
        <row r="54">
          <cell r="D54" t="str">
            <v>0327141</v>
          </cell>
          <cell r="F54">
            <v>0</v>
          </cell>
        </row>
        <row r="56">
          <cell r="D56" t="str">
            <v>0320282</v>
          </cell>
          <cell r="F56">
            <v>0</v>
          </cell>
        </row>
        <row r="57">
          <cell r="D57" t="str">
            <v>0318108</v>
          </cell>
          <cell r="F57">
            <v>0</v>
          </cell>
        </row>
        <row r="60">
          <cell r="D60" t="str">
            <v>0322692</v>
          </cell>
          <cell r="F60">
            <v>0</v>
          </cell>
        </row>
        <row r="61">
          <cell r="D61" t="str">
            <v>0327260</v>
          </cell>
          <cell r="F61">
            <v>0</v>
          </cell>
        </row>
        <row r="62">
          <cell r="D62" t="str">
            <v>0323693</v>
          </cell>
          <cell r="F62">
            <v>0</v>
          </cell>
        </row>
        <row r="64">
          <cell r="D64" t="str">
            <v>0327261</v>
          </cell>
          <cell r="F64">
            <v>0</v>
          </cell>
        </row>
        <row r="67">
          <cell r="D67" t="str">
            <v>0327255</v>
          </cell>
          <cell r="F67">
            <v>0</v>
          </cell>
        </row>
        <row r="69">
          <cell r="D69" t="str">
            <v>0320282</v>
          </cell>
          <cell r="F69">
            <v>0</v>
          </cell>
        </row>
        <row r="72">
          <cell r="D72" t="str">
            <v>0327254</v>
          </cell>
          <cell r="F72">
            <v>0</v>
          </cell>
        </row>
        <row r="74">
          <cell r="D74" t="str">
            <v>0320282</v>
          </cell>
          <cell r="F74">
            <v>0</v>
          </cell>
        </row>
        <row r="77">
          <cell r="D77" t="str">
            <v>0327253</v>
          </cell>
          <cell r="F77">
            <v>0</v>
          </cell>
        </row>
        <row r="79">
          <cell r="D79" t="str">
            <v>0320282</v>
          </cell>
          <cell r="F79">
            <v>0</v>
          </cell>
        </row>
        <row r="82">
          <cell r="D82" t="str">
            <v>0327252</v>
          </cell>
          <cell r="F82">
            <v>0</v>
          </cell>
        </row>
        <row r="84">
          <cell r="D84" t="str">
            <v>0320282</v>
          </cell>
          <cell r="F84">
            <v>0</v>
          </cell>
        </row>
        <row r="87">
          <cell r="D87" t="str">
            <v>0327251</v>
          </cell>
          <cell r="F87">
            <v>0</v>
          </cell>
        </row>
        <row r="89">
          <cell r="D89" t="str">
            <v>0320282</v>
          </cell>
          <cell r="F89">
            <v>0</v>
          </cell>
        </row>
        <row r="91">
          <cell r="D91" t="str">
            <v>0320715</v>
          </cell>
          <cell r="F91">
            <v>0</v>
          </cell>
        </row>
        <row r="92">
          <cell r="D92" t="str">
            <v>0327250</v>
          </cell>
          <cell r="F92">
            <v>0</v>
          </cell>
        </row>
        <row r="93">
          <cell r="D93" t="str">
            <v>0327087</v>
          </cell>
          <cell r="F93">
            <v>0</v>
          </cell>
        </row>
        <row r="94">
          <cell r="D94" t="str">
            <v>0320282</v>
          </cell>
          <cell r="F94">
            <v>0</v>
          </cell>
        </row>
        <row r="95">
          <cell r="D95" t="str">
            <v>0321154</v>
          </cell>
          <cell r="F95">
            <v>0</v>
          </cell>
        </row>
        <row r="96">
          <cell r="D96" t="str">
            <v>0318106</v>
          </cell>
          <cell r="F96">
            <v>0</v>
          </cell>
        </row>
        <row r="97">
          <cell r="D97" t="str">
            <v>0327052</v>
          </cell>
          <cell r="F97">
            <v>0</v>
          </cell>
        </row>
        <row r="98">
          <cell r="D98" t="str">
            <v>0327058</v>
          </cell>
          <cell r="F98">
            <v>0</v>
          </cell>
        </row>
        <row r="99">
          <cell r="D99" t="str">
            <v>0327061</v>
          </cell>
          <cell r="F99">
            <v>0</v>
          </cell>
        </row>
        <row r="101">
          <cell r="D101" t="str">
            <v>0327124</v>
          </cell>
          <cell r="F101">
            <v>0</v>
          </cell>
        </row>
        <row r="102">
          <cell r="D102" t="str">
            <v>0327131</v>
          </cell>
          <cell r="F102">
            <v>0</v>
          </cell>
        </row>
        <row r="103">
          <cell r="D103" t="str">
            <v>0320715</v>
          </cell>
          <cell r="F103">
            <v>0</v>
          </cell>
        </row>
        <row r="104">
          <cell r="D104" t="str">
            <v>0327088</v>
          </cell>
          <cell r="F104">
            <v>0</v>
          </cell>
        </row>
        <row r="105">
          <cell r="D105" t="str">
            <v>0326910</v>
          </cell>
          <cell r="F105">
            <v>0</v>
          </cell>
        </row>
        <row r="106">
          <cell r="D106" t="str">
            <v>0320712</v>
          </cell>
          <cell r="F106">
            <v>0</v>
          </cell>
        </row>
        <row r="107">
          <cell r="D107" t="str">
            <v>0327289</v>
          </cell>
          <cell r="F107">
            <v>0</v>
          </cell>
        </row>
        <row r="108">
          <cell r="D108" t="str">
            <v>0321154</v>
          </cell>
          <cell r="F108">
            <v>0</v>
          </cell>
        </row>
        <row r="109">
          <cell r="D109" t="str">
            <v>0318106</v>
          </cell>
          <cell r="F109">
            <v>0</v>
          </cell>
        </row>
        <row r="110">
          <cell r="D110" t="str">
            <v>0327290</v>
          </cell>
          <cell r="F110">
            <v>0</v>
          </cell>
        </row>
        <row r="111">
          <cell r="D111" t="str">
            <v>0322050</v>
          </cell>
          <cell r="F111">
            <v>0</v>
          </cell>
        </row>
        <row r="113">
          <cell r="D113" t="str">
            <v>0327288</v>
          </cell>
          <cell r="F113">
            <v>0</v>
          </cell>
        </row>
        <row r="114">
          <cell r="D114" t="str">
            <v>0324175</v>
          </cell>
          <cell r="F114">
            <v>0</v>
          </cell>
        </row>
        <row r="116">
          <cell r="D116" t="str">
            <v>0327277</v>
          </cell>
          <cell r="F116">
            <v>0</v>
          </cell>
        </row>
        <row r="117">
          <cell r="D117" t="str">
            <v>0320730</v>
          </cell>
          <cell r="F117">
            <v>0</v>
          </cell>
        </row>
        <row r="118">
          <cell r="D118" t="str">
            <v>0320720</v>
          </cell>
          <cell r="F118">
            <v>0</v>
          </cell>
        </row>
        <row r="119">
          <cell r="D119" t="str">
            <v>0327278</v>
          </cell>
          <cell r="F119">
            <v>0</v>
          </cell>
        </row>
        <row r="120">
          <cell r="D120" t="str">
            <v>0318106</v>
          </cell>
          <cell r="F120">
            <v>0</v>
          </cell>
        </row>
        <row r="121">
          <cell r="D121" t="str">
            <v>0315456</v>
          </cell>
          <cell r="F121">
            <v>0</v>
          </cell>
        </row>
        <row r="122">
          <cell r="D122" t="str">
            <v>0322050</v>
          </cell>
          <cell r="F122">
            <v>0</v>
          </cell>
        </row>
        <row r="124">
          <cell r="D124" t="str">
            <v>0327241</v>
          </cell>
          <cell r="F124">
            <v>0</v>
          </cell>
        </row>
        <row r="125">
          <cell r="D125" t="str">
            <v>0327064</v>
          </cell>
          <cell r="F125">
            <v>0</v>
          </cell>
        </row>
        <row r="127">
          <cell r="D127" t="str">
            <v>0327128</v>
          </cell>
          <cell r="F127">
            <v>0</v>
          </cell>
        </row>
        <row r="128">
          <cell r="D128" t="str">
            <v>0320282</v>
          </cell>
          <cell r="F128">
            <v>0</v>
          </cell>
        </row>
        <row r="129">
          <cell r="D129" t="str">
            <v>0327132</v>
          </cell>
          <cell r="F129">
            <v>0</v>
          </cell>
        </row>
        <row r="130">
          <cell r="D130" t="str">
            <v>0318106</v>
          </cell>
          <cell r="F130">
            <v>0</v>
          </cell>
        </row>
        <row r="131">
          <cell r="D131" t="str">
            <v>0315456</v>
          </cell>
          <cell r="F131">
            <v>0</v>
          </cell>
        </row>
        <row r="132">
          <cell r="D132" t="str">
            <v>0327241</v>
          </cell>
          <cell r="F132">
            <v>0</v>
          </cell>
        </row>
        <row r="133">
          <cell r="D133" t="str">
            <v>0327060</v>
          </cell>
          <cell r="F133">
            <v>0</v>
          </cell>
        </row>
        <row r="134">
          <cell r="D134" t="str">
            <v>0327062</v>
          </cell>
          <cell r="F134">
            <v>0</v>
          </cell>
        </row>
        <row r="135">
          <cell r="D135" t="str">
            <v>0324178</v>
          </cell>
          <cell r="F135">
            <v>0</v>
          </cell>
        </row>
        <row r="136">
          <cell r="D136" t="str">
            <v>0327128</v>
          </cell>
          <cell r="F136">
            <v>0</v>
          </cell>
        </row>
        <row r="137">
          <cell r="D137" t="str">
            <v>0315012</v>
          </cell>
          <cell r="F137">
            <v>0</v>
          </cell>
        </row>
        <row r="138">
          <cell r="D138" t="str">
            <v>0323095</v>
          </cell>
          <cell r="F138">
            <v>0</v>
          </cell>
        </row>
        <row r="139">
          <cell r="D139" t="str">
            <v>0327241</v>
          </cell>
          <cell r="F139">
            <v>0</v>
          </cell>
        </row>
        <row r="140">
          <cell r="D140" t="str">
            <v>0327357</v>
          </cell>
          <cell r="F140">
            <v>0</v>
          </cell>
        </row>
        <row r="143">
          <cell r="D143" t="str">
            <v>0324175</v>
          </cell>
          <cell r="F143">
            <v>0</v>
          </cell>
        </row>
        <row r="145">
          <cell r="D145" t="str">
            <v>0327065</v>
          </cell>
          <cell r="F145">
            <v>0</v>
          </cell>
        </row>
        <row r="146">
          <cell r="D146" t="str">
            <v>0327338</v>
          </cell>
          <cell r="F146">
            <v>0</v>
          </cell>
        </row>
        <row r="147">
          <cell r="D147" t="str">
            <v>0327144</v>
          </cell>
          <cell r="F147">
            <v>0</v>
          </cell>
        </row>
        <row r="148">
          <cell r="D148" t="str">
            <v>0327337</v>
          </cell>
          <cell r="F148">
            <v>0</v>
          </cell>
        </row>
        <row r="149">
          <cell r="D149" t="str">
            <v>0327145</v>
          </cell>
          <cell r="F149">
            <v>0</v>
          </cell>
        </row>
        <row r="150">
          <cell r="D150" t="str">
            <v>0327072</v>
          </cell>
          <cell r="F150">
            <v>0</v>
          </cell>
        </row>
        <row r="152">
          <cell r="D152" t="str">
            <v>0327123</v>
          </cell>
          <cell r="F152">
            <v>0</v>
          </cell>
        </row>
        <row r="153">
          <cell r="D153" t="str">
            <v>0327130</v>
          </cell>
          <cell r="F153">
            <v>0</v>
          </cell>
        </row>
        <row r="155">
          <cell r="D155" t="str">
            <v>0327088</v>
          </cell>
          <cell r="F155">
            <v>0</v>
          </cell>
        </row>
        <row r="156">
          <cell r="D156" t="str">
            <v>0327215</v>
          </cell>
          <cell r="F156">
            <v>0</v>
          </cell>
        </row>
        <row r="157">
          <cell r="D157" t="str">
            <v>0327338</v>
          </cell>
          <cell r="F157">
            <v>0</v>
          </cell>
        </row>
        <row r="158">
          <cell r="D158" t="str">
            <v>0327144</v>
          </cell>
          <cell r="F158">
            <v>0</v>
          </cell>
        </row>
        <row r="159">
          <cell r="D159" t="str">
            <v>0327337</v>
          </cell>
          <cell r="F159">
            <v>0</v>
          </cell>
        </row>
        <row r="160">
          <cell r="D160" t="str">
            <v>0327063</v>
          </cell>
          <cell r="F160">
            <v>0</v>
          </cell>
        </row>
        <row r="161">
          <cell r="D161" t="str">
            <v>0327145</v>
          </cell>
          <cell r="F161">
            <v>0</v>
          </cell>
        </row>
        <row r="162">
          <cell r="D162" t="str">
            <v>0327072</v>
          </cell>
          <cell r="F162">
            <v>0</v>
          </cell>
        </row>
        <row r="164">
          <cell r="D164" t="str">
            <v>0327123</v>
          </cell>
          <cell r="F164">
            <v>0</v>
          </cell>
        </row>
        <row r="165">
          <cell r="D165" t="str">
            <v>0327130</v>
          </cell>
          <cell r="F165">
            <v>0</v>
          </cell>
        </row>
        <row r="166">
          <cell r="D166" t="str">
            <v>0327132</v>
          </cell>
          <cell r="F166">
            <v>0</v>
          </cell>
        </row>
        <row r="167">
          <cell r="D167" t="str">
            <v>0322050</v>
          </cell>
          <cell r="F167">
            <v>0</v>
          </cell>
        </row>
        <row r="169">
          <cell r="D169" t="str">
            <v>0327058</v>
          </cell>
          <cell r="F169">
            <v>0</v>
          </cell>
        </row>
        <row r="170">
          <cell r="D170" t="str">
            <v>0327061</v>
          </cell>
          <cell r="F170">
            <v>0</v>
          </cell>
        </row>
        <row r="171">
          <cell r="D171" t="str">
            <v>0327072</v>
          </cell>
          <cell r="F171">
            <v>0</v>
          </cell>
        </row>
        <row r="172">
          <cell r="D172" t="str">
            <v>0322690</v>
          </cell>
          <cell r="F172">
            <v>0</v>
          </cell>
        </row>
        <row r="173">
          <cell r="D173" t="str">
            <v>0327123</v>
          </cell>
          <cell r="F173">
            <v>0</v>
          </cell>
        </row>
        <row r="174">
          <cell r="D174" t="str">
            <v>0327131</v>
          </cell>
          <cell r="F174">
            <v>0</v>
          </cell>
        </row>
        <row r="175">
          <cell r="D175" t="str">
            <v>0324178</v>
          </cell>
          <cell r="F175">
            <v>0</v>
          </cell>
        </row>
        <row r="176">
          <cell r="D176" t="str">
            <v>0322691</v>
          </cell>
          <cell r="F176">
            <v>0</v>
          </cell>
        </row>
        <row r="177">
          <cell r="D177" t="str">
            <v>0322927</v>
          </cell>
          <cell r="F177">
            <v>0</v>
          </cell>
        </row>
        <row r="178">
          <cell r="D178" t="str">
            <v>0322919</v>
          </cell>
          <cell r="F178">
            <v>0</v>
          </cell>
        </row>
        <row r="179">
          <cell r="D179" t="str">
            <v>0327058</v>
          </cell>
          <cell r="F179">
            <v>0</v>
          </cell>
        </row>
        <row r="180">
          <cell r="D180" t="str">
            <v>0327061</v>
          </cell>
          <cell r="F180">
            <v>0</v>
          </cell>
        </row>
        <row r="181">
          <cell r="D181" t="str">
            <v>0327072</v>
          </cell>
          <cell r="F181">
            <v>0</v>
          </cell>
        </row>
        <row r="182">
          <cell r="F182">
            <v>0</v>
          </cell>
        </row>
        <row r="183">
          <cell r="D183" t="str">
            <v>0327123</v>
          </cell>
          <cell r="F183">
            <v>0</v>
          </cell>
        </row>
        <row r="184">
          <cell r="D184" t="str">
            <v>0318108</v>
          </cell>
          <cell r="F184">
            <v>0</v>
          </cell>
        </row>
        <row r="185">
          <cell r="D185" t="str">
            <v>0322050</v>
          </cell>
          <cell r="F185">
            <v>0</v>
          </cell>
        </row>
        <row r="186">
          <cell r="D186" t="str">
            <v>0327063</v>
          </cell>
          <cell r="F186">
            <v>0</v>
          </cell>
        </row>
        <row r="187">
          <cell r="D187" t="str">
            <v>0327072</v>
          </cell>
          <cell r="F187">
            <v>0</v>
          </cell>
        </row>
        <row r="188">
          <cell r="D188" t="str">
            <v>0324175</v>
          </cell>
          <cell r="F188">
            <v>0</v>
          </cell>
        </row>
        <row r="189">
          <cell r="D189" t="str">
            <v>0327123</v>
          </cell>
          <cell r="F189">
            <v>0</v>
          </cell>
        </row>
        <row r="190">
          <cell r="D190" t="str">
            <v>0327132</v>
          </cell>
          <cell r="F190">
            <v>0</v>
          </cell>
        </row>
        <row r="191">
          <cell r="F191">
            <v>0</v>
          </cell>
        </row>
        <row r="192">
          <cell r="D192" t="str">
            <v>0318106</v>
          </cell>
          <cell r="F192">
            <v>0</v>
          </cell>
        </row>
        <row r="193">
          <cell r="D193" t="str">
            <v>0318108</v>
          </cell>
          <cell r="F193">
            <v>0</v>
          </cell>
        </row>
        <row r="194">
          <cell r="D194" t="str">
            <v>0322050</v>
          </cell>
          <cell r="F194">
            <v>0</v>
          </cell>
        </row>
        <row r="195">
          <cell r="D195" t="str">
            <v>0327053</v>
          </cell>
          <cell r="F195">
            <v>0</v>
          </cell>
        </row>
        <row r="196">
          <cell r="D196" t="str">
            <v>0327058</v>
          </cell>
          <cell r="F196">
            <v>0</v>
          </cell>
        </row>
        <row r="197">
          <cell r="D197" t="str">
            <v>0327061</v>
          </cell>
          <cell r="F197">
            <v>0</v>
          </cell>
        </row>
        <row r="199">
          <cell r="D199" t="str">
            <v>0327124</v>
          </cell>
          <cell r="F199">
            <v>0</v>
          </cell>
        </row>
        <row r="200">
          <cell r="D200" t="str">
            <v>0327131</v>
          </cell>
          <cell r="F200">
            <v>0</v>
          </cell>
        </row>
        <row r="202">
          <cell r="D202" t="str">
            <v>0318106</v>
          </cell>
          <cell r="F202">
            <v>0</v>
          </cell>
        </row>
        <row r="203">
          <cell r="D203" t="str">
            <v>0327053</v>
          </cell>
          <cell r="F203">
            <v>0</v>
          </cell>
        </row>
        <row r="204">
          <cell r="D204" t="str">
            <v>0327063</v>
          </cell>
          <cell r="F204">
            <v>0</v>
          </cell>
        </row>
        <row r="206">
          <cell r="D206" t="str">
            <v>0327124</v>
          </cell>
          <cell r="F206">
            <v>0</v>
          </cell>
        </row>
        <row r="207">
          <cell r="D207" t="str">
            <v>0327132</v>
          </cell>
          <cell r="F207">
            <v>0</v>
          </cell>
        </row>
        <row r="209">
          <cell r="D209" t="str">
            <v>0320713</v>
          </cell>
          <cell r="F209">
            <v>0</v>
          </cell>
        </row>
        <row r="210">
          <cell r="D210" t="str">
            <v>0320715</v>
          </cell>
          <cell r="F210">
            <v>0</v>
          </cell>
        </row>
        <row r="212">
          <cell r="D212" t="str">
            <v>0327054</v>
          </cell>
          <cell r="F212">
            <v>0</v>
          </cell>
        </row>
        <row r="213">
          <cell r="D213" t="str">
            <v>0327063</v>
          </cell>
          <cell r="F213">
            <v>0</v>
          </cell>
        </row>
        <row r="214">
          <cell r="D214" t="str">
            <v>0322050</v>
          </cell>
          <cell r="F214">
            <v>0</v>
          </cell>
        </row>
        <row r="215">
          <cell r="D215" t="str">
            <v>0327124</v>
          </cell>
          <cell r="F215">
            <v>0</v>
          </cell>
        </row>
        <row r="216">
          <cell r="D216" t="str">
            <v>0327132</v>
          </cell>
          <cell r="F216">
            <v>0</v>
          </cell>
        </row>
        <row r="219">
          <cell r="D219" t="str">
            <v>0327054</v>
          </cell>
          <cell r="F219">
            <v>0</v>
          </cell>
        </row>
        <row r="220">
          <cell r="D220" t="str">
            <v>0327058</v>
          </cell>
          <cell r="F220">
            <v>0</v>
          </cell>
        </row>
        <row r="221">
          <cell r="D221" t="str">
            <v>0327061</v>
          </cell>
          <cell r="F221">
            <v>0</v>
          </cell>
        </row>
        <row r="223">
          <cell r="D223" t="str">
            <v>0327124</v>
          </cell>
          <cell r="F223">
            <v>0</v>
          </cell>
        </row>
        <row r="224">
          <cell r="D224" t="str">
            <v>0327131</v>
          </cell>
          <cell r="F224">
            <v>0</v>
          </cell>
        </row>
        <row r="225">
          <cell r="D225" t="str">
            <v>0318108</v>
          </cell>
          <cell r="F225">
            <v>0</v>
          </cell>
        </row>
        <row r="227">
          <cell r="D227" t="str">
            <v>0327054</v>
          </cell>
          <cell r="F227">
            <v>0</v>
          </cell>
        </row>
        <row r="228">
          <cell r="D228" t="str">
            <v>0327063</v>
          </cell>
          <cell r="F228">
            <v>0</v>
          </cell>
        </row>
        <row r="229">
          <cell r="D229" t="str">
            <v>0327216</v>
          </cell>
          <cell r="F229">
            <v>0</v>
          </cell>
        </row>
        <row r="230">
          <cell r="D230" t="str">
            <v>0327337</v>
          </cell>
          <cell r="F230">
            <v>0</v>
          </cell>
        </row>
        <row r="231">
          <cell r="D231" t="str">
            <v>0327145</v>
          </cell>
          <cell r="F231">
            <v>0</v>
          </cell>
        </row>
        <row r="232">
          <cell r="D232" t="str">
            <v>0318106</v>
          </cell>
          <cell r="F232">
            <v>0</v>
          </cell>
        </row>
        <row r="233">
          <cell r="D233" t="str">
            <v>0327124</v>
          </cell>
          <cell r="F233">
            <v>0</v>
          </cell>
        </row>
        <row r="234">
          <cell r="D234" t="str">
            <v>0327132</v>
          </cell>
          <cell r="F234">
            <v>0</v>
          </cell>
        </row>
        <row r="235">
          <cell r="D235" t="str">
            <v>0327130</v>
          </cell>
          <cell r="F235">
            <v>0</v>
          </cell>
        </row>
        <row r="236">
          <cell r="D236" t="str">
            <v>0322409</v>
          </cell>
          <cell r="F236">
            <v>0</v>
          </cell>
        </row>
        <row r="237">
          <cell r="D237" t="str">
            <v>0320713</v>
          </cell>
          <cell r="F237">
            <v>0</v>
          </cell>
        </row>
        <row r="238">
          <cell r="D238" t="str">
            <v>0327054</v>
          </cell>
          <cell r="F238">
            <v>0</v>
          </cell>
        </row>
        <row r="239">
          <cell r="D239" t="str">
            <v>0327058</v>
          </cell>
          <cell r="F239">
            <v>0</v>
          </cell>
        </row>
        <row r="240">
          <cell r="D240" t="str">
            <v>0327061</v>
          </cell>
          <cell r="F240">
            <v>0</v>
          </cell>
        </row>
        <row r="241">
          <cell r="D241" t="str">
            <v>0327216</v>
          </cell>
          <cell r="F241">
            <v>0</v>
          </cell>
        </row>
        <row r="242">
          <cell r="D242" t="str">
            <v>0327337</v>
          </cell>
          <cell r="F242">
            <v>0</v>
          </cell>
        </row>
        <row r="243">
          <cell r="D243" t="str">
            <v>0327145</v>
          </cell>
          <cell r="F243">
            <v>0</v>
          </cell>
        </row>
        <row r="245">
          <cell r="D245" t="str">
            <v>0327124</v>
          </cell>
          <cell r="F245">
            <v>0</v>
          </cell>
        </row>
        <row r="246">
          <cell r="D246" t="str">
            <v>0327131</v>
          </cell>
          <cell r="F246">
            <v>0</v>
          </cell>
        </row>
        <row r="247">
          <cell r="D247" t="str">
            <v>0327130</v>
          </cell>
          <cell r="F247">
            <v>0</v>
          </cell>
        </row>
        <row r="249">
          <cell r="D249" t="str">
            <v>0320158</v>
          </cell>
          <cell r="F249">
            <v>0</v>
          </cell>
        </row>
        <row r="250">
          <cell r="D250" t="str">
            <v>0321918</v>
          </cell>
          <cell r="F250">
            <v>0</v>
          </cell>
        </row>
        <row r="252">
          <cell r="D252" t="str">
            <v>0327055</v>
          </cell>
          <cell r="F252">
            <v>0</v>
          </cell>
        </row>
        <row r="253">
          <cell r="D253" t="str">
            <v>0327063</v>
          </cell>
          <cell r="F253">
            <v>0</v>
          </cell>
        </row>
        <row r="255">
          <cell r="D255" t="str">
            <v>0327124</v>
          </cell>
          <cell r="F255">
            <v>0</v>
          </cell>
        </row>
        <row r="256">
          <cell r="D256" t="str">
            <v>0327132</v>
          </cell>
          <cell r="F256">
            <v>0</v>
          </cell>
        </row>
        <row r="257">
          <cell r="D257" t="str">
            <v>0320158</v>
          </cell>
          <cell r="F257">
            <v>0</v>
          </cell>
        </row>
        <row r="258">
          <cell r="D258" t="str">
            <v>0321918</v>
          </cell>
          <cell r="F258">
            <v>0</v>
          </cell>
        </row>
        <row r="259">
          <cell r="D259" t="str">
            <v>0327055</v>
          </cell>
          <cell r="F259">
            <v>0</v>
          </cell>
        </row>
        <row r="260">
          <cell r="D260" t="str">
            <v>0327058</v>
          </cell>
          <cell r="F260">
            <v>0</v>
          </cell>
        </row>
        <row r="261">
          <cell r="D261" t="str">
            <v>0327061</v>
          </cell>
          <cell r="F261">
            <v>0</v>
          </cell>
        </row>
        <row r="263">
          <cell r="D263" t="str">
            <v>0327124</v>
          </cell>
          <cell r="F263">
            <v>0</v>
          </cell>
        </row>
        <row r="264">
          <cell r="D264" t="str">
            <v>0327131</v>
          </cell>
          <cell r="F264">
            <v>0</v>
          </cell>
        </row>
        <row r="265">
          <cell r="D265" t="str">
            <v>0321919</v>
          </cell>
          <cell r="F265">
            <v>0</v>
          </cell>
        </row>
        <row r="266">
          <cell r="D266" t="str">
            <v>0321918</v>
          </cell>
          <cell r="F266">
            <v>0</v>
          </cell>
        </row>
        <row r="267">
          <cell r="D267" t="str">
            <v>0327055</v>
          </cell>
          <cell r="F267">
            <v>0</v>
          </cell>
        </row>
        <row r="268">
          <cell r="D268" t="str">
            <v>0327058</v>
          </cell>
          <cell r="F268">
            <v>0</v>
          </cell>
        </row>
        <row r="269">
          <cell r="D269" t="str">
            <v>0327061</v>
          </cell>
          <cell r="F269">
            <v>0</v>
          </cell>
        </row>
        <row r="270">
          <cell r="D270" t="str">
            <v>0327216</v>
          </cell>
          <cell r="F270">
            <v>0</v>
          </cell>
        </row>
        <row r="271">
          <cell r="D271" t="str">
            <v>0327337</v>
          </cell>
          <cell r="F271">
            <v>0</v>
          </cell>
        </row>
        <row r="272">
          <cell r="D272" t="str">
            <v>0327145</v>
          </cell>
          <cell r="F272">
            <v>0</v>
          </cell>
        </row>
        <row r="274">
          <cell r="D274" t="str">
            <v>0327124</v>
          </cell>
          <cell r="F274">
            <v>0</v>
          </cell>
        </row>
        <row r="275">
          <cell r="D275" t="str">
            <v>0327130</v>
          </cell>
          <cell r="F275">
            <v>0</v>
          </cell>
        </row>
        <row r="276">
          <cell r="D276" t="str">
            <v>0321917</v>
          </cell>
          <cell r="F276">
            <v>0</v>
          </cell>
        </row>
        <row r="279">
          <cell r="D279" t="str">
            <v>0322394</v>
          </cell>
          <cell r="F279">
            <v>0</v>
          </cell>
        </row>
        <row r="280">
          <cell r="D280" t="str">
            <v>0327056</v>
          </cell>
          <cell r="F280">
            <v>0</v>
          </cell>
        </row>
        <row r="281">
          <cell r="D281" t="str">
            <v>0327063</v>
          </cell>
          <cell r="F281">
            <v>0</v>
          </cell>
        </row>
        <row r="283">
          <cell r="D283" t="str">
            <v>0327124</v>
          </cell>
          <cell r="F283">
            <v>0</v>
          </cell>
        </row>
        <row r="284">
          <cell r="D284" t="str">
            <v>0327132</v>
          </cell>
          <cell r="F284">
            <v>0</v>
          </cell>
        </row>
        <row r="285">
          <cell r="D285" t="str">
            <v>0321917</v>
          </cell>
          <cell r="F285">
            <v>0</v>
          </cell>
        </row>
        <row r="287">
          <cell r="D287" t="str">
            <v>0327056</v>
          </cell>
          <cell r="F287">
            <v>0</v>
          </cell>
        </row>
        <row r="288">
          <cell r="D288" t="str">
            <v>0327058</v>
          </cell>
          <cell r="F288">
            <v>0</v>
          </cell>
        </row>
        <row r="289">
          <cell r="D289" t="str">
            <v>0327061</v>
          </cell>
          <cell r="F289">
            <v>0</v>
          </cell>
        </row>
        <row r="290">
          <cell r="D290" t="str">
            <v>0321916</v>
          </cell>
          <cell r="F290">
            <v>0</v>
          </cell>
        </row>
        <row r="291">
          <cell r="D291" t="str">
            <v>0327124</v>
          </cell>
          <cell r="F291">
            <v>0</v>
          </cell>
        </row>
        <row r="292">
          <cell r="D292" t="str">
            <v>0327131</v>
          </cell>
          <cell r="F292">
            <v>0</v>
          </cell>
        </row>
        <row r="293">
          <cell r="D293" t="str">
            <v>0322386</v>
          </cell>
          <cell r="F293">
            <v>0</v>
          </cell>
        </row>
        <row r="295">
          <cell r="D295" t="str">
            <v>0321916</v>
          </cell>
          <cell r="F295">
            <v>0</v>
          </cell>
        </row>
        <row r="297">
          <cell r="D297" t="str">
            <v>0327057</v>
          </cell>
          <cell r="F297">
            <v>0</v>
          </cell>
        </row>
        <row r="298">
          <cell r="D298" t="str">
            <v>0327063</v>
          </cell>
          <cell r="F298">
            <v>0</v>
          </cell>
        </row>
        <row r="300">
          <cell r="D300" t="str">
            <v>0327124</v>
          </cell>
          <cell r="F300">
            <v>0</v>
          </cell>
        </row>
        <row r="301">
          <cell r="D301" t="str">
            <v>0327132</v>
          </cell>
          <cell r="F301">
            <v>0</v>
          </cell>
        </row>
        <row r="303">
          <cell r="D303" t="str">
            <v>0322388</v>
          </cell>
          <cell r="F303">
            <v>0</v>
          </cell>
        </row>
        <row r="304">
          <cell r="D304" t="str">
            <v>0327057</v>
          </cell>
          <cell r="F304">
            <v>0</v>
          </cell>
        </row>
        <row r="305">
          <cell r="D305" t="str">
            <v>0327058</v>
          </cell>
          <cell r="F305">
            <v>0</v>
          </cell>
        </row>
        <row r="306">
          <cell r="D306" t="str">
            <v>0327061</v>
          </cell>
          <cell r="F306">
            <v>0</v>
          </cell>
        </row>
        <row r="308">
          <cell r="D308" t="str">
            <v>0327124</v>
          </cell>
          <cell r="F308">
            <v>0</v>
          </cell>
        </row>
        <row r="309">
          <cell r="D309" t="str">
            <v>0327131</v>
          </cell>
          <cell r="F309">
            <v>0</v>
          </cell>
        </row>
        <row r="310">
          <cell r="D310" t="str">
            <v>0321915</v>
          </cell>
          <cell r="F310">
            <v>0</v>
          </cell>
        </row>
        <row r="312">
          <cell r="D312" t="str">
            <v>0327057</v>
          </cell>
          <cell r="F312">
            <v>0</v>
          </cell>
        </row>
        <row r="313">
          <cell r="D313" t="str">
            <v>0327215</v>
          </cell>
          <cell r="F313">
            <v>0</v>
          </cell>
        </row>
        <row r="314">
          <cell r="D314" t="str">
            <v>0327338</v>
          </cell>
          <cell r="F314">
            <v>0</v>
          </cell>
        </row>
        <row r="315">
          <cell r="D315" t="str">
            <v>0327144</v>
          </cell>
          <cell r="F315">
            <v>0</v>
          </cell>
        </row>
        <row r="316">
          <cell r="D316" t="str">
            <v>0327337</v>
          </cell>
          <cell r="F316">
            <v>0</v>
          </cell>
        </row>
        <row r="317">
          <cell r="D317" t="str">
            <v>0327058</v>
          </cell>
          <cell r="F317">
            <v>0</v>
          </cell>
        </row>
        <row r="318">
          <cell r="D318" t="str">
            <v>0327061</v>
          </cell>
          <cell r="F318">
            <v>0</v>
          </cell>
        </row>
        <row r="319">
          <cell r="D319" t="str">
            <v>0327145</v>
          </cell>
          <cell r="F319">
            <v>0</v>
          </cell>
        </row>
        <row r="320">
          <cell r="D320" t="str">
            <v>0322766</v>
          </cell>
          <cell r="F320">
            <v>0</v>
          </cell>
        </row>
        <row r="321">
          <cell r="D321" t="str">
            <v>0327124</v>
          </cell>
          <cell r="F321">
            <v>0</v>
          </cell>
        </row>
        <row r="322">
          <cell r="D322" t="str">
            <v>0327130</v>
          </cell>
          <cell r="F322">
            <v>0</v>
          </cell>
        </row>
        <row r="323">
          <cell r="D323" t="str">
            <v>0327131</v>
          </cell>
          <cell r="F323">
            <v>0</v>
          </cell>
        </row>
        <row r="324">
          <cell r="D324" t="str">
            <v>0323727</v>
          </cell>
          <cell r="F324">
            <v>0</v>
          </cell>
        </row>
        <row r="326">
          <cell r="D326" t="str">
            <v>0327057</v>
          </cell>
          <cell r="F326">
            <v>0</v>
          </cell>
        </row>
        <row r="327">
          <cell r="D327" t="str">
            <v>0327215</v>
          </cell>
          <cell r="F327">
            <v>0</v>
          </cell>
        </row>
        <row r="328">
          <cell r="D328" t="str">
            <v>0327338</v>
          </cell>
          <cell r="F328">
            <v>0</v>
          </cell>
        </row>
        <row r="329">
          <cell r="D329" t="str">
            <v>0327144</v>
          </cell>
          <cell r="F329">
            <v>0</v>
          </cell>
        </row>
        <row r="330">
          <cell r="D330" t="str">
            <v>0327337</v>
          </cell>
          <cell r="F330">
            <v>0</v>
          </cell>
        </row>
        <row r="331">
          <cell r="D331" t="str">
            <v>0327063</v>
          </cell>
          <cell r="F331">
            <v>0</v>
          </cell>
        </row>
        <row r="332">
          <cell r="D332" t="str">
            <v>0327145</v>
          </cell>
          <cell r="F332">
            <v>0</v>
          </cell>
        </row>
        <row r="334">
          <cell r="D334" t="str">
            <v>0327124</v>
          </cell>
          <cell r="F334">
            <v>0</v>
          </cell>
        </row>
        <row r="335">
          <cell r="D335" t="str">
            <v>0327132</v>
          </cell>
          <cell r="F335">
            <v>0</v>
          </cell>
        </row>
        <row r="336">
          <cell r="D336" t="str">
            <v>0327130</v>
          </cell>
          <cell r="F336">
            <v>0</v>
          </cell>
        </row>
        <row r="338">
          <cell r="D338" t="str">
            <v>0322765</v>
          </cell>
          <cell r="F338">
            <v>0</v>
          </cell>
        </row>
        <row r="339">
          <cell r="D339" t="str">
            <v>0327057</v>
          </cell>
          <cell r="F339">
            <v>0</v>
          </cell>
        </row>
        <row r="340">
          <cell r="D340" t="str">
            <v>0327063</v>
          </cell>
          <cell r="F340">
            <v>0</v>
          </cell>
        </row>
        <row r="341">
          <cell r="D341" t="str">
            <v>0327216</v>
          </cell>
          <cell r="F341">
            <v>0</v>
          </cell>
        </row>
        <row r="342">
          <cell r="D342" t="str">
            <v>0327337</v>
          </cell>
          <cell r="F342">
            <v>0</v>
          </cell>
        </row>
        <row r="343">
          <cell r="D343" t="str">
            <v>0327145</v>
          </cell>
          <cell r="F343">
            <v>0</v>
          </cell>
        </row>
        <row r="345">
          <cell r="D345" t="str">
            <v>0327124</v>
          </cell>
          <cell r="F345">
            <v>0</v>
          </cell>
        </row>
        <row r="346">
          <cell r="D346" t="str">
            <v>0327130</v>
          </cell>
          <cell r="F346">
            <v>0</v>
          </cell>
        </row>
        <row r="348">
          <cell r="D348" t="str">
            <v>0321918</v>
          </cell>
          <cell r="F348">
            <v>0</v>
          </cell>
        </row>
        <row r="349">
          <cell r="D349" t="str">
            <v>0327057</v>
          </cell>
          <cell r="F349">
            <v>0</v>
          </cell>
        </row>
        <row r="350">
          <cell r="D350" t="str">
            <v>0327058</v>
          </cell>
          <cell r="F350">
            <v>0</v>
          </cell>
        </row>
        <row r="351">
          <cell r="D351" t="str">
            <v>0327061</v>
          </cell>
          <cell r="F351">
            <v>0</v>
          </cell>
        </row>
        <row r="352">
          <cell r="D352" t="str">
            <v>0327216</v>
          </cell>
          <cell r="F352">
            <v>0</v>
          </cell>
        </row>
        <row r="353">
          <cell r="D353" t="str">
            <v>0327337</v>
          </cell>
          <cell r="F353">
            <v>0</v>
          </cell>
        </row>
        <row r="354">
          <cell r="D354" t="str">
            <v>0327145</v>
          </cell>
          <cell r="F354">
            <v>0</v>
          </cell>
        </row>
        <row r="356">
          <cell r="D356" t="str">
            <v>0327124</v>
          </cell>
          <cell r="F356">
            <v>0</v>
          </cell>
        </row>
        <row r="357">
          <cell r="D357" t="str">
            <v>0327130</v>
          </cell>
          <cell r="F357">
            <v>0</v>
          </cell>
        </row>
        <row r="358">
          <cell r="D358" t="str">
            <v>0326018</v>
          </cell>
          <cell r="F358">
            <v>0</v>
          </cell>
        </row>
        <row r="360">
          <cell r="D360" t="str">
            <v>0327057</v>
          </cell>
          <cell r="F360">
            <v>0</v>
          </cell>
        </row>
        <row r="361">
          <cell r="D361" t="str">
            <v>0327058</v>
          </cell>
          <cell r="F361">
            <v>0</v>
          </cell>
        </row>
        <row r="362">
          <cell r="D362" t="str">
            <v>0327061</v>
          </cell>
          <cell r="F362">
            <v>0</v>
          </cell>
        </row>
        <row r="363">
          <cell r="D363" t="str">
            <v>0327215</v>
          </cell>
          <cell r="F363">
            <v>0</v>
          </cell>
        </row>
        <row r="364">
          <cell r="D364" t="str">
            <v>0327337</v>
          </cell>
          <cell r="F364">
            <v>0</v>
          </cell>
        </row>
        <row r="365">
          <cell r="D365" t="str">
            <v>0323727</v>
          </cell>
          <cell r="F365">
            <v>0</v>
          </cell>
        </row>
        <row r="366">
          <cell r="D366" t="str">
            <v>0327124</v>
          </cell>
          <cell r="F366">
            <v>0</v>
          </cell>
        </row>
        <row r="367">
          <cell r="D367" t="str">
            <v>0327131</v>
          </cell>
          <cell r="F367">
            <v>0</v>
          </cell>
        </row>
        <row r="368">
          <cell r="D368" t="str">
            <v>0318108</v>
          </cell>
          <cell r="F368">
            <v>0</v>
          </cell>
        </row>
        <row r="369">
          <cell r="D369" t="str">
            <v>0323779</v>
          </cell>
          <cell r="F369">
            <v>0</v>
          </cell>
        </row>
        <row r="370">
          <cell r="D370" t="str">
            <v>0327422</v>
          </cell>
          <cell r="F370">
            <v>0</v>
          </cell>
        </row>
        <row r="372">
          <cell r="D372" t="str">
            <v>0327076</v>
          </cell>
          <cell r="F372">
            <v>0</v>
          </cell>
        </row>
        <row r="373">
          <cell r="D373" t="str">
            <v>0327077</v>
          </cell>
          <cell r="F373">
            <v>0</v>
          </cell>
        </row>
        <row r="374">
          <cell r="D374" t="str">
            <v>0327080</v>
          </cell>
          <cell r="F374">
            <v>0</v>
          </cell>
        </row>
        <row r="375">
          <cell r="D375" t="str">
            <v>0327081</v>
          </cell>
          <cell r="F375">
            <v>0</v>
          </cell>
        </row>
        <row r="376">
          <cell r="D376" t="str">
            <v>0327337</v>
          </cell>
          <cell r="F376">
            <v>0</v>
          </cell>
        </row>
        <row r="377">
          <cell r="D377" t="str">
            <v>0327140</v>
          </cell>
          <cell r="F377">
            <v>0</v>
          </cell>
        </row>
        <row r="378">
          <cell r="D378" t="str">
            <v>0320713</v>
          </cell>
          <cell r="F378">
            <v>0</v>
          </cell>
        </row>
        <row r="379">
          <cell r="D379" t="str">
            <v>0320282</v>
          </cell>
          <cell r="F379">
            <v>0</v>
          </cell>
        </row>
        <row r="380">
          <cell r="D380" t="str">
            <v>0327124</v>
          </cell>
          <cell r="F380">
            <v>0</v>
          </cell>
        </row>
        <row r="381">
          <cell r="D381" t="str">
            <v>0323780</v>
          </cell>
          <cell r="F381">
            <v>0</v>
          </cell>
        </row>
        <row r="382">
          <cell r="D382" t="str">
            <v>0318106</v>
          </cell>
          <cell r="F382">
            <v>0</v>
          </cell>
        </row>
        <row r="383">
          <cell r="D383" t="str">
            <v>0327076</v>
          </cell>
          <cell r="F383">
            <v>0</v>
          </cell>
        </row>
        <row r="384">
          <cell r="D384" t="str">
            <v>0327077</v>
          </cell>
          <cell r="F384">
            <v>0</v>
          </cell>
        </row>
        <row r="385">
          <cell r="D385" t="str">
            <v>0327080</v>
          </cell>
          <cell r="F385">
            <v>0</v>
          </cell>
        </row>
        <row r="386">
          <cell r="D386" t="str">
            <v>0327336</v>
          </cell>
          <cell r="F386">
            <v>0</v>
          </cell>
        </row>
        <row r="387">
          <cell r="D387" t="str">
            <v>0327058</v>
          </cell>
          <cell r="F387">
            <v>0</v>
          </cell>
        </row>
        <row r="389">
          <cell r="D389" t="str">
            <v>0320282</v>
          </cell>
          <cell r="F389">
            <v>0</v>
          </cell>
        </row>
        <row r="390">
          <cell r="D390" t="str">
            <v>0327124</v>
          </cell>
          <cell r="F390">
            <v>0</v>
          </cell>
        </row>
        <row r="391">
          <cell r="D391" t="str">
            <v>0327131</v>
          </cell>
          <cell r="F391">
            <v>0</v>
          </cell>
        </row>
        <row r="393">
          <cell r="D393" t="str">
            <v>0323780</v>
          </cell>
          <cell r="F393">
            <v>0</v>
          </cell>
        </row>
        <row r="394">
          <cell r="D394" t="str">
            <v>0318106</v>
          </cell>
          <cell r="F394">
            <v>0</v>
          </cell>
        </row>
        <row r="395">
          <cell r="D395" t="str">
            <v>0318108</v>
          </cell>
          <cell r="F395">
            <v>0</v>
          </cell>
        </row>
        <row r="396">
          <cell r="D396" t="str">
            <v>0327053</v>
          </cell>
          <cell r="F396">
            <v>0</v>
          </cell>
        </row>
        <row r="397">
          <cell r="D397" t="str">
            <v>0327063</v>
          </cell>
          <cell r="F397">
            <v>0</v>
          </cell>
        </row>
        <row r="398">
          <cell r="D398" t="str">
            <v>0327272</v>
          </cell>
          <cell r="F398">
            <v>0</v>
          </cell>
        </row>
        <row r="399">
          <cell r="D399" t="str">
            <v>0322643</v>
          </cell>
          <cell r="F399">
            <v>0</v>
          </cell>
        </row>
        <row r="400">
          <cell r="D400" t="str">
            <v>0327124</v>
          </cell>
          <cell r="F400">
            <v>0</v>
          </cell>
        </row>
        <row r="401">
          <cell r="D401" t="str">
            <v>0327132</v>
          </cell>
          <cell r="F401">
            <v>0</v>
          </cell>
        </row>
        <row r="402">
          <cell r="D402" t="str">
            <v>0320713</v>
          </cell>
          <cell r="F402">
            <v>0</v>
          </cell>
        </row>
        <row r="403">
          <cell r="D403" t="str">
            <v>0327087</v>
          </cell>
          <cell r="F403">
            <v>0</v>
          </cell>
        </row>
        <row r="404">
          <cell r="D404" t="str">
            <v>0327054</v>
          </cell>
          <cell r="F404">
            <v>0</v>
          </cell>
        </row>
        <row r="405">
          <cell r="D405" t="str">
            <v>0327063</v>
          </cell>
          <cell r="F405">
            <v>0</v>
          </cell>
        </row>
        <row r="406">
          <cell r="D406" t="str">
            <v>0327272</v>
          </cell>
          <cell r="F406">
            <v>0</v>
          </cell>
        </row>
        <row r="407">
          <cell r="D407" t="str">
            <v>0318108</v>
          </cell>
          <cell r="F407">
            <v>0</v>
          </cell>
        </row>
        <row r="408">
          <cell r="D408" t="str">
            <v>0327124</v>
          </cell>
          <cell r="F408">
            <v>0</v>
          </cell>
        </row>
        <row r="409">
          <cell r="D409" t="str">
            <v>0327132</v>
          </cell>
          <cell r="F409">
            <v>0</v>
          </cell>
        </row>
        <row r="411">
          <cell r="D411" t="str">
            <v>0322592</v>
          </cell>
          <cell r="F411">
            <v>0</v>
          </cell>
        </row>
        <row r="413">
          <cell r="D413" t="str">
            <v>0320715</v>
          </cell>
          <cell r="F413">
            <v>0</v>
          </cell>
        </row>
        <row r="414">
          <cell r="D414" t="str">
            <v>0327055</v>
          </cell>
          <cell r="F414">
            <v>0</v>
          </cell>
        </row>
        <row r="415">
          <cell r="D415" t="str">
            <v>0327063</v>
          </cell>
          <cell r="F415">
            <v>0</v>
          </cell>
        </row>
        <row r="416">
          <cell r="D416" t="str">
            <v>0327272</v>
          </cell>
          <cell r="F416">
            <v>0</v>
          </cell>
        </row>
        <row r="417">
          <cell r="D417" t="str">
            <v>0323780</v>
          </cell>
          <cell r="F417">
            <v>0</v>
          </cell>
        </row>
        <row r="418">
          <cell r="D418" t="str">
            <v>0327124</v>
          </cell>
          <cell r="F418">
            <v>0</v>
          </cell>
        </row>
        <row r="419">
          <cell r="D419" t="str">
            <v>0327132</v>
          </cell>
          <cell r="F419">
            <v>0</v>
          </cell>
        </row>
        <row r="420">
          <cell r="D420" t="str">
            <v>0327424</v>
          </cell>
          <cell r="F420">
            <v>0</v>
          </cell>
        </row>
        <row r="422">
          <cell r="D422" t="str">
            <v>0327056</v>
          </cell>
          <cell r="F422">
            <v>0</v>
          </cell>
        </row>
        <row r="423">
          <cell r="D423" t="str">
            <v>0327063</v>
          </cell>
          <cell r="F423">
            <v>0</v>
          </cell>
        </row>
        <row r="424">
          <cell r="D424" t="str">
            <v>0327272</v>
          </cell>
          <cell r="F424">
            <v>0</v>
          </cell>
        </row>
        <row r="425">
          <cell r="D425" t="str">
            <v>0320715</v>
          </cell>
          <cell r="F425">
            <v>0</v>
          </cell>
        </row>
        <row r="426">
          <cell r="D426" t="str">
            <v>0327124</v>
          </cell>
          <cell r="F426">
            <v>0</v>
          </cell>
        </row>
        <row r="427">
          <cell r="D427" t="str">
            <v>0327132</v>
          </cell>
          <cell r="F427">
            <v>0</v>
          </cell>
        </row>
        <row r="428">
          <cell r="D428" t="str">
            <v>0318106</v>
          </cell>
          <cell r="F428">
            <v>0</v>
          </cell>
        </row>
        <row r="429">
          <cell r="D429" t="str">
            <v>0318108</v>
          </cell>
          <cell r="F429">
            <v>0</v>
          </cell>
        </row>
        <row r="430">
          <cell r="D430" t="str">
            <v>0327424</v>
          </cell>
          <cell r="F430">
            <v>0</v>
          </cell>
        </row>
        <row r="432">
          <cell r="D432" t="str">
            <v>0327057</v>
          </cell>
          <cell r="F432">
            <v>0</v>
          </cell>
        </row>
        <row r="433">
          <cell r="D433" t="str">
            <v>0327063</v>
          </cell>
          <cell r="F433">
            <v>0</v>
          </cell>
        </row>
        <row r="434">
          <cell r="D434" t="str">
            <v>0327272</v>
          </cell>
          <cell r="F434">
            <v>0</v>
          </cell>
        </row>
        <row r="435">
          <cell r="D435" t="str">
            <v>0322606</v>
          </cell>
          <cell r="F435">
            <v>0</v>
          </cell>
        </row>
        <row r="436">
          <cell r="D436" t="str">
            <v>0327124</v>
          </cell>
          <cell r="F436">
            <v>0</v>
          </cell>
        </row>
        <row r="437">
          <cell r="D437" t="str">
            <v>0327132</v>
          </cell>
          <cell r="F437">
            <v>0</v>
          </cell>
        </row>
        <row r="438">
          <cell r="D438" t="str">
            <v>0320713</v>
          </cell>
          <cell r="F438">
            <v>0</v>
          </cell>
        </row>
        <row r="439">
          <cell r="D439" t="str">
            <v>0327087</v>
          </cell>
          <cell r="F439">
            <v>0</v>
          </cell>
        </row>
        <row r="440">
          <cell r="D440" t="str">
            <v>0320720</v>
          </cell>
          <cell r="F440">
            <v>0</v>
          </cell>
        </row>
        <row r="441">
          <cell r="D441" t="str">
            <v>0320727</v>
          </cell>
          <cell r="F441">
            <v>0</v>
          </cell>
        </row>
        <row r="442">
          <cell r="D442" t="str">
            <v>0327275</v>
          </cell>
          <cell r="F442">
            <v>0</v>
          </cell>
        </row>
        <row r="443">
          <cell r="D443" t="str">
            <v>0323780</v>
          </cell>
          <cell r="F443">
            <v>0</v>
          </cell>
        </row>
        <row r="444">
          <cell r="D444" t="str">
            <v>0320282</v>
          </cell>
          <cell r="F444">
            <v>0</v>
          </cell>
        </row>
        <row r="445">
          <cell r="D445" t="str">
            <v>0318108</v>
          </cell>
          <cell r="F445">
            <v>0</v>
          </cell>
        </row>
        <row r="447">
          <cell r="D447" t="str">
            <v>0327271</v>
          </cell>
          <cell r="F447">
            <v>0</v>
          </cell>
        </row>
        <row r="448">
          <cell r="D448" t="str">
            <v>0322601</v>
          </cell>
          <cell r="F448">
            <v>0</v>
          </cell>
        </row>
        <row r="450">
          <cell r="D450" t="str">
            <v>0327218</v>
          </cell>
          <cell r="F450">
            <v>0</v>
          </cell>
        </row>
        <row r="451">
          <cell r="D451" t="str">
            <v>0327276</v>
          </cell>
          <cell r="F451">
            <v>0</v>
          </cell>
        </row>
        <row r="452">
          <cell r="D452" t="str">
            <v>0318108</v>
          </cell>
          <cell r="F452">
            <v>0</v>
          </cell>
        </row>
        <row r="454">
          <cell r="D454" t="str">
            <v>0323128</v>
          </cell>
          <cell r="F454">
            <v>0</v>
          </cell>
        </row>
        <row r="456">
          <cell r="D456" t="str">
            <v>0327240</v>
          </cell>
          <cell r="F456">
            <v>0</v>
          </cell>
        </row>
        <row r="457">
          <cell r="D457" t="str">
            <v>0327229</v>
          </cell>
          <cell r="F457">
            <v>0</v>
          </cell>
        </row>
        <row r="458">
          <cell r="D458" t="str">
            <v>0327062</v>
          </cell>
          <cell r="F458">
            <v>0</v>
          </cell>
        </row>
        <row r="459">
          <cell r="D459" t="str">
            <v>0323128</v>
          </cell>
          <cell r="F459">
            <v>0</v>
          </cell>
        </row>
        <row r="460">
          <cell r="D460" t="str">
            <v>0327128</v>
          </cell>
          <cell r="F460">
            <v>0</v>
          </cell>
        </row>
        <row r="461">
          <cell r="D461" t="str">
            <v>0324282</v>
          </cell>
          <cell r="F461">
            <v>0</v>
          </cell>
        </row>
        <row r="463">
          <cell r="D463" t="str">
            <v>0327286</v>
          </cell>
          <cell r="F463">
            <v>0</v>
          </cell>
        </row>
        <row r="464">
          <cell r="D464" t="str">
            <v>0327088</v>
          </cell>
          <cell r="F464">
            <v>0</v>
          </cell>
        </row>
        <row r="465">
          <cell r="D465" t="str">
            <v>0327059</v>
          </cell>
          <cell r="F465">
            <v>0</v>
          </cell>
        </row>
        <row r="466">
          <cell r="D466" t="str">
            <v>0327061</v>
          </cell>
          <cell r="F466">
            <v>0</v>
          </cell>
        </row>
        <row r="467">
          <cell r="D467" t="str">
            <v>0327258</v>
          </cell>
          <cell r="F467">
            <v>0</v>
          </cell>
        </row>
        <row r="468">
          <cell r="D468" t="str">
            <v>0321942</v>
          </cell>
          <cell r="F468">
            <v>0</v>
          </cell>
        </row>
        <row r="469">
          <cell r="D469" t="str">
            <v>0327136</v>
          </cell>
          <cell r="F469">
            <v>0</v>
          </cell>
        </row>
        <row r="472">
          <cell r="D472" t="str">
            <v>0327256</v>
          </cell>
          <cell r="F472">
            <v>0</v>
          </cell>
        </row>
        <row r="474">
          <cell r="D474" t="str">
            <v>0323780</v>
          </cell>
          <cell r="F474">
            <v>0</v>
          </cell>
        </row>
        <row r="475">
          <cell r="D475" t="str">
            <v>0327257</v>
          </cell>
          <cell r="F475">
            <v>0</v>
          </cell>
        </row>
        <row r="477">
          <cell r="D477" t="str">
            <v>0324205</v>
          </cell>
          <cell r="F477">
            <v>0</v>
          </cell>
        </row>
        <row r="479">
          <cell r="D479" t="str">
            <v>0324282</v>
          </cell>
          <cell r="F479">
            <v>0</v>
          </cell>
        </row>
        <row r="480">
          <cell r="D480" t="str">
            <v>0327285</v>
          </cell>
          <cell r="F480">
            <v>0</v>
          </cell>
        </row>
        <row r="481">
          <cell r="D481" t="str">
            <v>0327059</v>
          </cell>
          <cell r="F481">
            <v>0</v>
          </cell>
        </row>
        <row r="482">
          <cell r="D482" t="str">
            <v>0327061</v>
          </cell>
          <cell r="F482">
            <v>0</v>
          </cell>
        </row>
        <row r="484">
          <cell r="D484" t="str">
            <v>0327124</v>
          </cell>
          <cell r="F484">
            <v>0</v>
          </cell>
        </row>
        <row r="485">
          <cell r="D485" t="str">
            <v>0327136</v>
          </cell>
          <cell r="F485">
            <v>0</v>
          </cell>
        </row>
        <row r="486">
          <cell r="D486" t="str">
            <v>0324178</v>
          </cell>
          <cell r="F486">
            <v>0</v>
          </cell>
        </row>
        <row r="488">
          <cell r="D488" t="str">
            <v>0327284</v>
          </cell>
          <cell r="F488">
            <v>0</v>
          </cell>
        </row>
        <row r="489">
          <cell r="D489" t="str">
            <v>0327059</v>
          </cell>
          <cell r="F489">
            <v>0</v>
          </cell>
        </row>
        <row r="490">
          <cell r="D490" t="str">
            <v>0327061</v>
          </cell>
          <cell r="F490">
            <v>0</v>
          </cell>
        </row>
        <row r="491">
          <cell r="D491" t="str">
            <v>0320715</v>
          </cell>
          <cell r="F491">
            <v>0</v>
          </cell>
        </row>
        <row r="492">
          <cell r="D492" t="str">
            <v>0327124</v>
          </cell>
          <cell r="F492">
            <v>0</v>
          </cell>
        </row>
        <row r="493">
          <cell r="D493" t="str">
            <v>0327136</v>
          </cell>
          <cell r="F493">
            <v>0</v>
          </cell>
        </row>
        <row r="494">
          <cell r="D494" t="str">
            <v>0318106</v>
          </cell>
          <cell r="F494">
            <v>0</v>
          </cell>
        </row>
        <row r="495">
          <cell r="D495" t="str">
            <v>0318108</v>
          </cell>
          <cell r="F495">
            <v>0</v>
          </cell>
        </row>
        <row r="498">
          <cell r="D498" t="str">
            <v>0327058</v>
          </cell>
          <cell r="F498">
            <v>0</v>
          </cell>
        </row>
        <row r="499">
          <cell r="D499" t="str">
            <v>0327061</v>
          </cell>
          <cell r="F499">
            <v>0</v>
          </cell>
        </row>
        <row r="500">
          <cell r="D500" t="str">
            <v>0327072</v>
          </cell>
          <cell r="F500">
            <v>0</v>
          </cell>
        </row>
        <row r="501">
          <cell r="D501" t="str">
            <v>0323674</v>
          </cell>
          <cell r="F501">
            <v>0</v>
          </cell>
        </row>
        <row r="502">
          <cell r="D502" t="str">
            <v>0327123</v>
          </cell>
          <cell r="F502">
            <v>0</v>
          </cell>
        </row>
        <row r="503">
          <cell r="D503" t="str">
            <v>0327131</v>
          </cell>
          <cell r="F503">
            <v>0</v>
          </cell>
        </row>
        <row r="505">
          <cell r="D505" t="str">
            <v>0321154</v>
          </cell>
          <cell r="F505">
            <v>0</v>
          </cell>
        </row>
        <row r="506">
          <cell r="D506" t="str">
            <v>0327219</v>
          </cell>
          <cell r="F506">
            <v>0</v>
          </cell>
        </row>
        <row r="507">
          <cell r="D507" t="str">
            <v>0327072</v>
          </cell>
          <cell r="F507">
            <v>0</v>
          </cell>
        </row>
        <row r="508">
          <cell r="D508" t="str">
            <v>0327058</v>
          </cell>
          <cell r="F508">
            <v>0</v>
          </cell>
        </row>
        <row r="509">
          <cell r="D509" t="str">
            <v>0327061</v>
          </cell>
          <cell r="F509">
            <v>0</v>
          </cell>
        </row>
        <row r="510">
          <cell r="D510" t="str">
            <v>0323824</v>
          </cell>
          <cell r="F510">
            <v>0</v>
          </cell>
        </row>
        <row r="511">
          <cell r="D511" t="str">
            <v>0327131</v>
          </cell>
          <cell r="F511">
            <v>0</v>
          </cell>
        </row>
        <row r="512">
          <cell r="D512" t="str">
            <v>0323673</v>
          </cell>
          <cell r="F512">
            <v>0</v>
          </cell>
        </row>
        <row r="514">
          <cell r="D514" t="str">
            <v>0327341</v>
          </cell>
          <cell r="F514">
            <v>0</v>
          </cell>
        </row>
        <row r="515">
          <cell r="D515" t="str">
            <v>0327072</v>
          </cell>
          <cell r="F515">
            <v>0</v>
          </cell>
        </row>
        <row r="516">
          <cell r="D516" t="str">
            <v>0327058</v>
          </cell>
          <cell r="F516">
            <v>0</v>
          </cell>
        </row>
        <row r="517">
          <cell r="D517" t="str">
            <v>0327061</v>
          </cell>
          <cell r="F517">
            <v>0</v>
          </cell>
        </row>
        <row r="519">
          <cell r="D519" t="str">
            <v>0327131</v>
          </cell>
          <cell r="F519">
            <v>0</v>
          </cell>
        </row>
        <row r="520">
          <cell r="D520" t="str">
            <v>0323807</v>
          </cell>
          <cell r="F520">
            <v>0</v>
          </cell>
        </row>
        <row r="521">
          <cell r="D521" t="str">
            <v>0323706</v>
          </cell>
          <cell r="F521">
            <v>0</v>
          </cell>
        </row>
        <row r="523">
          <cell r="D523" t="str">
            <v>0326018</v>
          </cell>
          <cell r="F523">
            <v>0</v>
          </cell>
        </row>
        <row r="524">
          <cell r="D524" t="str">
            <v>0327241</v>
          </cell>
          <cell r="F524">
            <v>0</v>
          </cell>
        </row>
        <row r="525">
          <cell r="D525" t="str">
            <v>0327060</v>
          </cell>
          <cell r="F525">
            <v>0</v>
          </cell>
        </row>
        <row r="526">
          <cell r="D526" t="str">
            <v>0327062</v>
          </cell>
          <cell r="F526">
            <v>0</v>
          </cell>
        </row>
        <row r="528">
          <cell r="D528" t="str">
            <v>0327128</v>
          </cell>
          <cell r="F528">
            <v>0</v>
          </cell>
        </row>
        <row r="529">
          <cell r="D529" t="str">
            <v>0323679</v>
          </cell>
          <cell r="F529">
            <v>0</v>
          </cell>
        </row>
        <row r="531">
          <cell r="D531" t="str">
            <v>0327078</v>
          </cell>
          <cell r="F531">
            <v>0</v>
          </cell>
        </row>
        <row r="532">
          <cell r="D532" t="str">
            <v>0327079</v>
          </cell>
          <cell r="F532">
            <v>0</v>
          </cell>
        </row>
        <row r="533">
          <cell r="D533" t="str">
            <v>0327080</v>
          </cell>
          <cell r="F533">
            <v>0</v>
          </cell>
        </row>
        <row r="534">
          <cell r="D534" t="str">
            <v>0327336</v>
          </cell>
          <cell r="F534">
            <v>0</v>
          </cell>
        </row>
        <row r="535">
          <cell r="D535" t="str">
            <v>0327058</v>
          </cell>
          <cell r="F535">
            <v>0</v>
          </cell>
        </row>
        <row r="536">
          <cell r="D536" t="str">
            <v>0327074</v>
          </cell>
          <cell r="F536">
            <v>0</v>
          </cell>
        </row>
        <row r="538">
          <cell r="D538" t="str">
            <v>0320282</v>
          </cell>
          <cell r="F538">
            <v>0</v>
          </cell>
        </row>
        <row r="539">
          <cell r="D539" t="str">
            <v>0327124</v>
          </cell>
          <cell r="F539">
            <v>0</v>
          </cell>
        </row>
        <row r="540">
          <cell r="D540" t="str">
            <v>0327131</v>
          </cell>
          <cell r="F540">
            <v>0</v>
          </cell>
        </row>
        <row r="541">
          <cell r="D541" t="str">
            <v>0323816</v>
          </cell>
          <cell r="F541">
            <v>0</v>
          </cell>
        </row>
        <row r="544">
          <cell r="D544" t="str">
            <v>0323818</v>
          </cell>
          <cell r="F544">
            <v>0</v>
          </cell>
        </row>
        <row r="545">
          <cell r="D545" t="str">
            <v>0327053</v>
          </cell>
          <cell r="F545">
            <v>0</v>
          </cell>
        </row>
        <row r="546">
          <cell r="D546" t="str">
            <v>0327058</v>
          </cell>
          <cell r="F546">
            <v>0</v>
          </cell>
        </row>
        <row r="547">
          <cell r="D547" t="str">
            <v>0327061</v>
          </cell>
          <cell r="F547">
            <v>0</v>
          </cell>
        </row>
        <row r="549">
          <cell r="D549" t="str">
            <v>0327124</v>
          </cell>
          <cell r="F549">
            <v>0</v>
          </cell>
        </row>
        <row r="550">
          <cell r="D550" t="str">
            <v>0327131</v>
          </cell>
          <cell r="F550">
            <v>0</v>
          </cell>
        </row>
        <row r="553">
          <cell r="D553" t="str">
            <v>0327054</v>
          </cell>
          <cell r="F553">
            <v>0</v>
          </cell>
        </row>
        <row r="554">
          <cell r="D554" t="str">
            <v>0327058</v>
          </cell>
          <cell r="F554">
            <v>0</v>
          </cell>
        </row>
        <row r="555">
          <cell r="D555" t="str">
            <v>0327061</v>
          </cell>
          <cell r="F555">
            <v>0</v>
          </cell>
        </row>
        <row r="556">
          <cell r="D556" t="str">
            <v>0323813</v>
          </cell>
          <cell r="F556">
            <v>0</v>
          </cell>
        </row>
        <row r="557">
          <cell r="D557" t="str">
            <v>0327124</v>
          </cell>
          <cell r="F557">
            <v>0</v>
          </cell>
        </row>
        <row r="558">
          <cell r="D558" t="str">
            <v>0327131</v>
          </cell>
          <cell r="F558">
            <v>0</v>
          </cell>
        </row>
        <row r="559">
          <cell r="D559" t="str">
            <v>0323808</v>
          </cell>
          <cell r="F559">
            <v>0</v>
          </cell>
        </row>
        <row r="562">
          <cell r="D562" t="str">
            <v>0323809</v>
          </cell>
          <cell r="F562">
            <v>0</v>
          </cell>
        </row>
        <row r="563">
          <cell r="D563" t="str">
            <v>0327055</v>
          </cell>
          <cell r="F563">
            <v>0</v>
          </cell>
        </row>
        <row r="564">
          <cell r="D564" t="str">
            <v>0327058</v>
          </cell>
          <cell r="F564">
            <v>0</v>
          </cell>
        </row>
        <row r="565">
          <cell r="D565" t="str">
            <v>0327061</v>
          </cell>
          <cell r="F565">
            <v>0</v>
          </cell>
        </row>
        <row r="567">
          <cell r="D567" t="str">
            <v>0327124</v>
          </cell>
          <cell r="F567">
            <v>0</v>
          </cell>
        </row>
        <row r="568">
          <cell r="D568" t="str">
            <v>0327131</v>
          </cell>
          <cell r="F568">
            <v>0</v>
          </cell>
        </row>
        <row r="570">
          <cell r="D570" t="str">
            <v>0324175</v>
          </cell>
          <cell r="F570">
            <v>0</v>
          </cell>
        </row>
        <row r="571">
          <cell r="D571" t="str">
            <v>0327056</v>
          </cell>
          <cell r="F571">
            <v>0</v>
          </cell>
        </row>
        <row r="572">
          <cell r="D572" t="str">
            <v>0327058</v>
          </cell>
          <cell r="F572">
            <v>0</v>
          </cell>
        </row>
        <row r="573">
          <cell r="D573" t="str">
            <v>0327061</v>
          </cell>
          <cell r="F573">
            <v>0</v>
          </cell>
        </row>
        <row r="575">
          <cell r="D575" t="str">
            <v>0327124</v>
          </cell>
          <cell r="F575">
            <v>0</v>
          </cell>
        </row>
        <row r="576">
          <cell r="D576" t="str">
            <v>0327131</v>
          </cell>
          <cell r="F576">
            <v>0</v>
          </cell>
        </row>
        <row r="577">
          <cell r="D577" t="str">
            <v>0323820</v>
          </cell>
          <cell r="F577">
            <v>0</v>
          </cell>
        </row>
        <row r="579">
          <cell r="D579" t="str">
            <v>0327056</v>
          </cell>
          <cell r="F579">
            <v>0</v>
          </cell>
        </row>
        <row r="580">
          <cell r="D580" t="str">
            <v>0327228</v>
          </cell>
          <cell r="F580">
            <v>0</v>
          </cell>
        </row>
        <row r="581">
          <cell r="D581" t="str">
            <v>0327058</v>
          </cell>
          <cell r="F581">
            <v>0</v>
          </cell>
        </row>
        <row r="582">
          <cell r="D582" t="str">
            <v>0327061</v>
          </cell>
          <cell r="F582">
            <v>0</v>
          </cell>
        </row>
        <row r="583">
          <cell r="D583" t="str">
            <v>0327408</v>
          </cell>
          <cell r="F583">
            <v>0</v>
          </cell>
        </row>
        <row r="584">
          <cell r="D584" t="str">
            <v>0327124</v>
          </cell>
          <cell r="F584">
            <v>0</v>
          </cell>
        </row>
        <row r="585">
          <cell r="D585" t="str">
            <v>0327131</v>
          </cell>
          <cell r="F585">
            <v>0</v>
          </cell>
        </row>
        <row r="586">
          <cell r="D586" t="str">
            <v>0320712</v>
          </cell>
          <cell r="F586">
            <v>0</v>
          </cell>
        </row>
        <row r="589">
          <cell r="D589" t="str">
            <v>0325409</v>
          </cell>
          <cell r="F589">
            <v>0</v>
          </cell>
        </row>
        <row r="590">
          <cell r="D590" t="str">
            <v>0327057</v>
          </cell>
          <cell r="F590">
            <v>0</v>
          </cell>
        </row>
        <row r="591">
          <cell r="D591" t="str">
            <v>0327058</v>
          </cell>
          <cell r="F591">
            <v>0</v>
          </cell>
        </row>
        <row r="592">
          <cell r="D592" t="str">
            <v>0327061</v>
          </cell>
          <cell r="F592">
            <v>0</v>
          </cell>
        </row>
        <row r="594">
          <cell r="D594" t="str">
            <v>0327124</v>
          </cell>
          <cell r="F594">
            <v>0</v>
          </cell>
        </row>
        <row r="595">
          <cell r="D595" t="str">
            <v>0327131</v>
          </cell>
          <cell r="F595">
            <v>0</v>
          </cell>
        </row>
        <row r="597">
          <cell r="D597" t="str">
            <v>0323825</v>
          </cell>
          <cell r="F597">
            <v>0</v>
          </cell>
        </row>
        <row r="600">
          <cell r="D600" t="str">
            <v>0327245</v>
          </cell>
          <cell r="F600">
            <v>0</v>
          </cell>
        </row>
        <row r="601">
          <cell r="D601" t="str">
            <v>0327247</v>
          </cell>
          <cell r="F601">
            <v>0</v>
          </cell>
        </row>
        <row r="602">
          <cell r="D602" t="str">
            <v>0327125</v>
          </cell>
          <cell r="F602">
            <v>0</v>
          </cell>
        </row>
        <row r="603">
          <cell r="D603" t="str">
            <v>0327249</v>
          </cell>
          <cell r="F603">
            <v>0</v>
          </cell>
        </row>
        <row r="604">
          <cell r="D604" t="str">
            <v>0327343</v>
          </cell>
          <cell r="F604">
            <v>0</v>
          </cell>
        </row>
        <row r="606">
          <cell r="D606" t="str">
            <v>0327135</v>
          </cell>
          <cell r="F606">
            <v>0</v>
          </cell>
        </row>
        <row r="607">
          <cell r="D607" t="str">
            <v>0318108</v>
          </cell>
          <cell r="F607">
            <v>0</v>
          </cell>
        </row>
        <row r="611">
          <cell r="D611" t="str">
            <v>0327058</v>
          </cell>
          <cell r="F611">
            <v>0</v>
          </cell>
        </row>
        <row r="612">
          <cell r="D612" t="str">
            <v>0327061</v>
          </cell>
          <cell r="F612">
            <v>0</v>
          </cell>
        </row>
        <row r="613">
          <cell r="D613" t="str">
            <v>0327072</v>
          </cell>
          <cell r="F613">
            <v>0</v>
          </cell>
        </row>
        <row r="614">
          <cell r="D614" t="str">
            <v>0322616</v>
          </cell>
          <cell r="F614">
            <v>0</v>
          </cell>
        </row>
        <row r="615">
          <cell r="D615" t="str">
            <v>0327123</v>
          </cell>
          <cell r="F615">
            <v>0</v>
          </cell>
        </row>
        <row r="616">
          <cell r="D616" t="str">
            <v>0327131</v>
          </cell>
          <cell r="F616">
            <v>0</v>
          </cell>
        </row>
        <row r="617">
          <cell r="D617" t="str">
            <v>0324299</v>
          </cell>
          <cell r="F617">
            <v>0</v>
          </cell>
        </row>
        <row r="619">
          <cell r="D619" t="str">
            <v>0327219</v>
          </cell>
          <cell r="F619">
            <v>0</v>
          </cell>
        </row>
        <row r="620">
          <cell r="D620" t="str">
            <v>0327072</v>
          </cell>
          <cell r="F620">
            <v>0</v>
          </cell>
        </row>
        <row r="621">
          <cell r="D621" t="str">
            <v>0327058</v>
          </cell>
          <cell r="F621">
            <v>0</v>
          </cell>
        </row>
        <row r="622">
          <cell r="D622" t="str">
            <v>0327061</v>
          </cell>
          <cell r="F622">
            <v>0</v>
          </cell>
        </row>
        <row r="624">
          <cell r="D624" t="str">
            <v>0327131</v>
          </cell>
          <cell r="F624">
            <v>0</v>
          </cell>
        </row>
        <row r="625">
          <cell r="D625" t="str">
            <v>0324299</v>
          </cell>
          <cell r="F625">
            <v>0</v>
          </cell>
        </row>
        <row r="627">
          <cell r="D627" t="str">
            <v>0327341</v>
          </cell>
          <cell r="F627">
            <v>0</v>
          </cell>
        </row>
        <row r="628">
          <cell r="D628" t="str">
            <v>0327072</v>
          </cell>
          <cell r="F628">
            <v>0</v>
          </cell>
        </row>
        <row r="629">
          <cell r="D629" t="str">
            <v>0327058</v>
          </cell>
          <cell r="F629">
            <v>0</v>
          </cell>
        </row>
        <row r="630">
          <cell r="D630" t="str">
            <v>0327061</v>
          </cell>
          <cell r="F630">
            <v>0</v>
          </cell>
        </row>
        <row r="631">
          <cell r="D631" t="str">
            <v>0322616</v>
          </cell>
          <cell r="F631">
            <v>0</v>
          </cell>
        </row>
        <row r="632">
          <cell r="D632" t="str">
            <v>0327131</v>
          </cell>
          <cell r="F632">
            <v>0</v>
          </cell>
        </row>
        <row r="633">
          <cell r="D633" t="str">
            <v>0320158</v>
          </cell>
          <cell r="F633">
            <v>0</v>
          </cell>
        </row>
        <row r="634">
          <cell r="D634" t="str">
            <v>0324299</v>
          </cell>
          <cell r="F634">
            <v>0</v>
          </cell>
        </row>
        <row r="635">
          <cell r="D635" t="str">
            <v>0327218</v>
          </cell>
          <cell r="F635">
            <v>0</v>
          </cell>
        </row>
        <row r="636">
          <cell r="D636" t="str">
            <v>0327074</v>
          </cell>
          <cell r="F636">
            <v>0</v>
          </cell>
        </row>
        <row r="637">
          <cell r="D637" t="str">
            <v>0323795</v>
          </cell>
          <cell r="F637">
            <v>0</v>
          </cell>
        </row>
        <row r="639">
          <cell r="D639" t="str">
            <v>0327222</v>
          </cell>
          <cell r="F639">
            <v>0</v>
          </cell>
        </row>
        <row r="640">
          <cell r="D640" t="str">
            <v>0327074</v>
          </cell>
          <cell r="F640">
            <v>0</v>
          </cell>
        </row>
        <row r="641">
          <cell r="D641" t="str">
            <v>0322615</v>
          </cell>
          <cell r="F641">
            <v>0</v>
          </cell>
        </row>
        <row r="643">
          <cell r="D643" t="str">
            <v>0324299</v>
          </cell>
          <cell r="F643">
            <v>0</v>
          </cell>
        </row>
        <row r="645">
          <cell r="D645" t="str">
            <v>0327242</v>
          </cell>
          <cell r="F645">
            <v>0</v>
          </cell>
        </row>
        <row r="646">
          <cell r="D646" t="str">
            <v>0327060</v>
          </cell>
          <cell r="F646">
            <v>0</v>
          </cell>
        </row>
        <row r="647">
          <cell r="D647" t="str">
            <v>0327062</v>
          </cell>
          <cell r="F647">
            <v>0</v>
          </cell>
        </row>
        <row r="648">
          <cell r="D648" t="str">
            <v>0323797</v>
          </cell>
          <cell r="F648">
            <v>0</v>
          </cell>
        </row>
        <row r="649">
          <cell r="D649" t="str">
            <v>0327128</v>
          </cell>
          <cell r="F649">
            <v>0</v>
          </cell>
        </row>
        <row r="650">
          <cell r="D650" t="str">
            <v>0322615</v>
          </cell>
          <cell r="F650">
            <v>0</v>
          </cell>
        </row>
        <row r="652">
          <cell r="D652" t="str">
            <v>0327242</v>
          </cell>
          <cell r="F652">
            <v>0</v>
          </cell>
        </row>
        <row r="653">
          <cell r="D653" t="str">
            <v>0327287</v>
          </cell>
          <cell r="F653">
            <v>0</v>
          </cell>
        </row>
        <row r="654">
          <cell r="D654" t="str">
            <v>0327060</v>
          </cell>
          <cell r="F654">
            <v>0</v>
          </cell>
        </row>
        <row r="655">
          <cell r="D655" t="str">
            <v>0327062</v>
          </cell>
          <cell r="F655">
            <v>0</v>
          </cell>
        </row>
        <row r="657">
          <cell r="D657" t="str">
            <v>0327128</v>
          </cell>
          <cell r="F657">
            <v>0</v>
          </cell>
        </row>
        <row r="660">
          <cell r="D660" t="str">
            <v>0322395</v>
          </cell>
        </row>
        <row r="661">
          <cell r="D661" t="str">
            <v>0321917</v>
          </cell>
        </row>
        <row r="662">
          <cell r="D662" t="str">
            <v>0327213</v>
          </cell>
          <cell r="F662">
            <v>0</v>
          </cell>
        </row>
        <row r="663">
          <cell r="D663" t="str">
            <v>0327358</v>
          </cell>
          <cell r="F663">
            <v>0</v>
          </cell>
        </row>
        <row r="664">
          <cell r="D664" t="str">
            <v>0327072</v>
          </cell>
          <cell r="F664">
            <v>0</v>
          </cell>
        </row>
        <row r="665">
          <cell r="D665" t="str">
            <v>0322394</v>
          </cell>
        </row>
        <row r="666">
          <cell r="D666" t="str">
            <v>0327134</v>
          </cell>
          <cell r="F666">
            <v>0</v>
          </cell>
        </row>
        <row r="667">
          <cell r="D667" t="str">
            <v>0327133</v>
          </cell>
          <cell r="F667">
            <v>0</v>
          </cell>
        </row>
        <row r="670">
          <cell r="D670" t="str">
            <v>0327057</v>
          </cell>
          <cell r="F670">
            <v>0</v>
          </cell>
        </row>
        <row r="671">
          <cell r="D671" t="str">
            <v>0327213</v>
          </cell>
          <cell r="F671">
            <v>0</v>
          </cell>
        </row>
        <row r="672">
          <cell r="D672" t="str">
            <v>0327072</v>
          </cell>
          <cell r="F672">
            <v>0</v>
          </cell>
        </row>
        <row r="673">
          <cell r="D673" t="str">
            <v>0326661</v>
          </cell>
        </row>
        <row r="674">
          <cell r="D674" t="str">
            <v>0327134</v>
          </cell>
          <cell r="F674">
            <v>0</v>
          </cell>
        </row>
        <row r="675">
          <cell r="D675" t="str">
            <v>0327133</v>
          </cell>
          <cell r="F675">
            <v>0</v>
          </cell>
        </row>
        <row r="676">
          <cell r="D676" t="str">
            <v>0327124</v>
          </cell>
          <cell r="F676">
            <v>0</v>
          </cell>
        </row>
        <row r="677">
          <cell r="D677" t="str">
            <v>0322391</v>
          </cell>
        </row>
        <row r="678">
          <cell r="D678" t="str">
            <v>0322390</v>
          </cell>
        </row>
        <row r="679">
          <cell r="D679" t="str">
            <v>0322392</v>
          </cell>
        </row>
        <row r="681">
          <cell r="D681" t="str">
            <v>0327053</v>
          </cell>
          <cell r="F681">
            <v>0</v>
          </cell>
        </row>
        <row r="682">
          <cell r="D682" t="str">
            <v>0327058</v>
          </cell>
          <cell r="F682">
            <v>0</v>
          </cell>
        </row>
        <row r="683">
          <cell r="D683" t="str">
            <v>0327061</v>
          </cell>
          <cell r="F683">
            <v>0</v>
          </cell>
        </row>
        <row r="684">
          <cell r="D684" t="str">
            <v>0321919</v>
          </cell>
        </row>
        <row r="685">
          <cell r="D685" t="str">
            <v>0327124</v>
          </cell>
          <cell r="F685">
            <v>0</v>
          </cell>
        </row>
        <row r="686">
          <cell r="D686" t="str">
            <v>0327131</v>
          </cell>
          <cell r="F686">
            <v>0</v>
          </cell>
        </row>
        <row r="687">
          <cell r="D687" t="str">
            <v>0323096</v>
          </cell>
        </row>
        <row r="688">
          <cell r="D688" t="str">
            <v>0322386</v>
          </cell>
        </row>
        <row r="689">
          <cell r="D689" t="str">
            <v>0327053</v>
          </cell>
          <cell r="F689">
            <v>0</v>
          </cell>
        </row>
        <row r="690">
          <cell r="D690" t="str">
            <v>0322927</v>
          </cell>
          <cell r="F690">
            <v>0</v>
          </cell>
        </row>
        <row r="691">
          <cell r="D691" t="str">
            <v>0327282</v>
          </cell>
          <cell r="F691">
            <v>0</v>
          </cell>
        </row>
        <row r="692">
          <cell r="D692" t="str">
            <v>0327058</v>
          </cell>
          <cell r="F692">
            <v>0</v>
          </cell>
        </row>
        <row r="693">
          <cell r="D693" t="str">
            <v>0327061</v>
          </cell>
          <cell r="F693">
            <v>0</v>
          </cell>
        </row>
        <row r="695">
          <cell r="D695" t="str">
            <v>0327124</v>
          </cell>
          <cell r="F695">
            <v>0</v>
          </cell>
        </row>
        <row r="696">
          <cell r="D696" t="str">
            <v>0327131</v>
          </cell>
          <cell r="F696">
            <v>0</v>
          </cell>
        </row>
        <row r="698">
          <cell r="D698" t="str">
            <v>0324327</v>
          </cell>
        </row>
        <row r="699">
          <cell r="D699" t="str">
            <v>0323727</v>
          </cell>
        </row>
        <row r="700">
          <cell r="D700" t="str">
            <v>0323728</v>
          </cell>
        </row>
        <row r="701">
          <cell r="D701" t="str">
            <v>0327054</v>
          </cell>
          <cell r="F701">
            <v>0</v>
          </cell>
        </row>
        <row r="702">
          <cell r="D702" t="str">
            <v>0322927</v>
          </cell>
          <cell r="F702">
            <v>0</v>
          </cell>
        </row>
        <row r="703">
          <cell r="D703" t="str">
            <v>0327282</v>
          </cell>
          <cell r="F703">
            <v>0</v>
          </cell>
        </row>
        <row r="704">
          <cell r="D704" t="str">
            <v>0327058</v>
          </cell>
          <cell r="F704">
            <v>0</v>
          </cell>
        </row>
        <row r="705">
          <cell r="D705" t="str">
            <v>0327061</v>
          </cell>
          <cell r="F705">
            <v>0</v>
          </cell>
        </row>
        <row r="706">
          <cell r="D706" t="str">
            <v>0322600</v>
          </cell>
        </row>
        <row r="707">
          <cell r="D707" t="str">
            <v>0327124</v>
          </cell>
          <cell r="F707">
            <v>0</v>
          </cell>
        </row>
        <row r="708">
          <cell r="D708" t="str">
            <v>0327131</v>
          </cell>
          <cell r="F708">
            <v>0</v>
          </cell>
        </row>
        <row r="711">
          <cell r="D711" t="str">
            <v>0327054</v>
          </cell>
          <cell r="F711">
            <v>0</v>
          </cell>
        </row>
        <row r="712">
          <cell r="D712" t="str">
            <v>0327058</v>
          </cell>
          <cell r="F712">
            <v>0</v>
          </cell>
        </row>
        <row r="713">
          <cell r="D713" t="str">
            <v>0327061</v>
          </cell>
          <cell r="F713">
            <v>0</v>
          </cell>
        </row>
        <row r="714">
          <cell r="D714" t="str">
            <v>0327424</v>
          </cell>
        </row>
        <row r="715">
          <cell r="D715" t="str">
            <v>0327124</v>
          </cell>
          <cell r="F715">
            <v>0</v>
          </cell>
        </row>
        <row r="716">
          <cell r="D716" t="str">
            <v>0327131</v>
          </cell>
          <cell r="F716">
            <v>0</v>
          </cell>
        </row>
        <row r="717">
          <cell r="D717" t="str">
            <v>0322643</v>
          </cell>
        </row>
        <row r="718">
          <cell r="D718" t="str">
            <v>0327488</v>
          </cell>
        </row>
        <row r="719">
          <cell r="D719" t="str">
            <v>0327054</v>
          </cell>
          <cell r="F719">
            <v>0</v>
          </cell>
        </row>
        <row r="720">
          <cell r="D720" t="str">
            <v>0322927</v>
          </cell>
          <cell r="F720">
            <v>0</v>
          </cell>
        </row>
        <row r="721">
          <cell r="D721" t="str">
            <v>0322919</v>
          </cell>
          <cell r="F721">
            <v>0</v>
          </cell>
        </row>
        <row r="722">
          <cell r="D722" t="str">
            <v>0322601</v>
          </cell>
        </row>
        <row r="723">
          <cell r="D723" t="str">
            <v>0327124</v>
          </cell>
          <cell r="F723">
            <v>0</v>
          </cell>
        </row>
        <row r="724">
          <cell r="D724" t="str">
            <v>0324282</v>
          </cell>
        </row>
        <row r="725">
          <cell r="D725" t="str">
            <v>0323780</v>
          </cell>
        </row>
        <row r="728">
          <cell r="D728" t="str">
            <v>0327055</v>
          </cell>
          <cell r="F728">
            <v>0</v>
          </cell>
        </row>
        <row r="729">
          <cell r="D729" t="str">
            <v>0327058</v>
          </cell>
          <cell r="F729">
            <v>0</v>
          </cell>
        </row>
        <row r="730">
          <cell r="D730" t="str">
            <v>0327061</v>
          </cell>
          <cell r="F730">
            <v>0</v>
          </cell>
        </row>
        <row r="731">
          <cell r="D731" t="str">
            <v>0323825</v>
          </cell>
        </row>
        <row r="732">
          <cell r="D732" t="str">
            <v>0327124</v>
          </cell>
          <cell r="F732">
            <v>0</v>
          </cell>
        </row>
        <row r="733">
          <cell r="D733" t="str">
            <v>0327131</v>
          </cell>
          <cell r="F733">
            <v>0</v>
          </cell>
        </row>
        <row r="734">
          <cell r="D734" t="str">
            <v>0323819</v>
          </cell>
        </row>
        <row r="735">
          <cell r="D735" t="str">
            <v>0323820</v>
          </cell>
        </row>
        <row r="736">
          <cell r="D736" t="str">
            <v>0327056</v>
          </cell>
          <cell r="F736">
            <v>0</v>
          </cell>
        </row>
        <row r="737">
          <cell r="D737" t="str">
            <v>0327058</v>
          </cell>
          <cell r="F737">
            <v>0</v>
          </cell>
        </row>
        <row r="738">
          <cell r="D738" t="str">
            <v>0327061</v>
          </cell>
          <cell r="F738">
            <v>0</v>
          </cell>
        </row>
        <row r="739">
          <cell r="D739" t="str">
            <v>0323693</v>
          </cell>
        </row>
        <row r="740">
          <cell r="D740" t="str">
            <v>0327124</v>
          </cell>
          <cell r="F740">
            <v>0</v>
          </cell>
        </row>
        <row r="741">
          <cell r="D741" t="str">
            <v>0327131</v>
          </cell>
          <cell r="F741">
            <v>0</v>
          </cell>
        </row>
        <row r="742">
          <cell r="D742" t="str">
            <v>0325409</v>
          </cell>
        </row>
        <row r="743">
          <cell r="D743" t="str">
            <v>0323909</v>
          </cell>
        </row>
        <row r="744">
          <cell r="D744" t="str">
            <v>0326524</v>
          </cell>
        </row>
        <row r="745">
          <cell r="D745" t="str">
            <v>0323708</v>
          </cell>
        </row>
        <row r="746">
          <cell r="D746" t="str">
            <v>0327057</v>
          </cell>
          <cell r="F746">
            <v>0</v>
          </cell>
        </row>
        <row r="747">
          <cell r="D747" t="str">
            <v>0322927</v>
          </cell>
          <cell r="F747">
            <v>0</v>
          </cell>
        </row>
        <row r="748">
          <cell r="D748" t="str">
            <v>0327282</v>
          </cell>
          <cell r="F748">
            <v>0</v>
          </cell>
        </row>
        <row r="749">
          <cell r="D749" t="str">
            <v>0326168</v>
          </cell>
        </row>
        <row r="750">
          <cell r="D750" t="str">
            <v>0327124</v>
          </cell>
          <cell r="F750">
            <v>0</v>
          </cell>
        </row>
        <row r="752">
          <cell r="D752" t="str">
            <v>0327407</v>
          </cell>
        </row>
        <row r="753">
          <cell r="D753" t="str">
            <v>0327057</v>
          </cell>
          <cell r="F753">
            <v>0</v>
          </cell>
        </row>
        <row r="754">
          <cell r="D754" t="str">
            <v>0327058</v>
          </cell>
          <cell r="F754">
            <v>0</v>
          </cell>
        </row>
        <row r="755">
          <cell r="D755" t="str">
            <v>0327061</v>
          </cell>
          <cell r="F755">
            <v>0</v>
          </cell>
        </row>
        <row r="756">
          <cell r="D756" t="str">
            <v>0323674</v>
          </cell>
        </row>
        <row r="757">
          <cell r="D757" t="str">
            <v>0327124</v>
          </cell>
          <cell r="F757">
            <v>0</v>
          </cell>
        </row>
        <row r="758">
          <cell r="D758" t="str">
            <v>0327131</v>
          </cell>
          <cell r="F758">
            <v>0</v>
          </cell>
        </row>
        <row r="759">
          <cell r="D759" t="str">
            <v>0323671</v>
          </cell>
        </row>
        <row r="760">
          <cell r="D760" t="str">
            <v>0323807</v>
          </cell>
        </row>
        <row r="761">
          <cell r="D761" t="str">
            <v>0327057</v>
          </cell>
          <cell r="F761">
            <v>0</v>
          </cell>
        </row>
        <row r="762">
          <cell r="D762" t="str">
            <v>0322927</v>
          </cell>
          <cell r="F762">
            <v>0</v>
          </cell>
        </row>
        <row r="763">
          <cell r="D763" t="str">
            <v>0327282</v>
          </cell>
          <cell r="F763">
            <v>0</v>
          </cell>
        </row>
        <row r="764">
          <cell r="D764" t="str">
            <v>0327058</v>
          </cell>
          <cell r="F764">
            <v>0</v>
          </cell>
        </row>
        <row r="765">
          <cell r="D765" t="str">
            <v>0327061</v>
          </cell>
          <cell r="F765">
            <v>0</v>
          </cell>
        </row>
        <row r="766">
          <cell r="D766" t="str">
            <v>0326969</v>
          </cell>
        </row>
        <row r="767">
          <cell r="D767" t="str">
            <v>0327124</v>
          </cell>
          <cell r="F767">
            <v>0</v>
          </cell>
        </row>
        <row r="768">
          <cell r="D768" t="str">
            <v>0327131</v>
          </cell>
          <cell r="F768">
            <v>0</v>
          </cell>
        </row>
        <row r="769">
          <cell r="D769" t="str">
            <v>0326972</v>
          </cell>
        </row>
        <row r="771">
          <cell r="D771" t="str">
            <v>0323793</v>
          </cell>
        </row>
        <row r="772">
          <cell r="D772" t="str">
            <v>0323794</v>
          </cell>
        </row>
        <row r="773">
          <cell r="D773" t="str">
            <v>0327074</v>
          </cell>
          <cell r="F773">
            <v>0</v>
          </cell>
        </row>
        <row r="774">
          <cell r="D774" t="str">
            <v>0322900</v>
          </cell>
          <cell r="F774">
            <v>0</v>
          </cell>
        </row>
        <row r="776">
          <cell r="D776" t="str">
            <v>0327123</v>
          </cell>
          <cell r="F776">
            <v>0</v>
          </cell>
        </row>
        <row r="777">
          <cell r="D777" t="str">
            <v>0327132</v>
          </cell>
          <cell r="F777">
            <v>0</v>
          </cell>
        </row>
        <row r="778">
          <cell r="D778" t="str">
            <v>0323799</v>
          </cell>
        </row>
        <row r="779">
          <cell r="D779" t="str">
            <v>0324298</v>
          </cell>
        </row>
        <row r="780">
          <cell r="D780" t="str">
            <v>0327072</v>
          </cell>
          <cell r="F780">
            <v>0</v>
          </cell>
        </row>
        <row r="781">
          <cell r="D781" t="str">
            <v>0327058</v>
          </cell>
          <cell r="F781">
            <v>0</v>
          </cell>
        </row>
        <row r="782">
          <cell r="D782" t="str">
            <v>0327061</v>
          </cell>
          <cell r="F782">
            <v>0</v>
          </cell>
        </row>
        <row r="783">
          <cell r="D783" t="str">
            <v>0327139</v>
          </cell>
          <cell r="F783">
            <v>0</v>
          </cell>
        </row>
        <row r="784">
          <cell r="D784" t="str">
            <v>0324299</v>
          </cell>
        </row>
        <row r="785">
          <cell r="D785" t="str">
            <v>0327123</v>
          </cell>
          <cell r="F785">
            <v>0</v>
          </cell>
        </row>
        <row r="786">
          <cell r="D786" t="str">
            <v>0327131</v>
          </cell>
          <cell r="F786">
            <v>0</v>
          </cell>
        </row>
        <row r="789">
          <cell r="D789" t="str">
            <v>0327072</v>
          </cell>
          <cell r="F789">
            <v>0</v>
          </cell>
        </row>
        <row r="790">
          <cell r="D790" t="str">
            <v>0327193</v>
          </cell>
          <cell r="F790">
            <v>0</v>
          </cell>
        </row>
        <row r="792">
          <cell r="D792" t="str">
            <v>0327125</v>
          </cell>
          <cell r="F792">
            <v>0</v>
          </cell>
        </row>
        <row r="793">
          <cell r="D793" t="str">
            <v>0327437</v>
          </cell>
          <cell r="F793">
            <v>0</v>
          </cell>
        </row>
        <row r="794">
          <cell r="D794" t="str">
            <v>0320714</v>
          </cell>
          <cell r="F794">
            <v>0</v>
          </cell>
        </row>
        <row r="795">
          <cell r="D795" t="str">
            <v>0320715</v>
          </cell>
          <cell r="F795">
            <v>0</v>
          </cell>
        </row>
        <row r="796">
          <cell r="D796" t="str">
            <v>0327445</v>
          </cell>
          <cell r="F796">
            <v>0</v>
          </cell>
        </row>
        <row r="797">
          <cell r="D797" t="str">
            <v>0327244</v>
          </cell>
          <cell r="F797">
            <v>0</v>
          </cell>
        </row>
        <row r="798">
          <cell r="D798" t="str">
            <v>0327243</v>
          </cell>
          <cell r="F798">
            <v>0</v>
          </cell>
        </row>
        <row r="799">
          <cell r="D799" t="str">
            <v>0318108</v>
          </cell>
          <cell r="F799">
            <v>0</v>
          </cell>
        </row>
        <row r="802">
          <cell r="D802" t="str">
            <v>0327436</v>
          </cell>
          <cell r="F802">
            <v>0</v>
          </cell>
        </row>
        <row r="803">
          <cell r="D803" t="str">
            <v>0327055</v>
          </cell>
          <cell r="F803">
            <v>0</v>
          </cell>
        </row>
        <row r="804">
          <cell r="D804" t="str">
            <v>0327058</v>
          </cell>
          <cell r="F804">
            <v>0</v>
          </cell>
        </row>
        <row r="805">
          <cell r="D805" t="str">
            <v>0327061</v>
          </cell>
          <cell r="F805">
            <v>0</v>
          </cell>
        </row>
        <row r="806">
          <cell r="D806" t="str">
            <v>0327139</v>
          </cell>
          <cell r="F806">
            <v>0</v>
          </cell>
        </row>
        <row r="808">
          <cell r="D808" t="str">
            <v>0327124</v>
          </cell>
          <cell r="F808">
            <v>0</v>
          </cell>
        </row>
        <row r="809">
          <cell r="D809" t="str">
            <v>0327131</v>
          </cell>
          <cell r="F809">
            <v>0</v>
          </cell>
        </row>
        <row r="814">
          <cell r="D814" t="str">
            <v>0327057</v>
          </cell>
          <cell r="F814">
            <v>0</v>
          </cell>
        </row>
        <row r="815">
          <cell r="D815" t="str">
            <v>0327058</v>
          </cell>
          <cell r="F815">
            <v>0</v>
          </cell>
        </row>
        <row r="816">
          <cell r="D816" t="str">
            <v>0327061</v>
          </cell>
          <cell r="F816">
            <v>0</v>
          </cell>
        </row>
        <row r="817">
          <cell r="D817" t="str">
            <v>0327139</v>
          </cell>
          <cell r="F817">
            <v>0</v>
          </cell>
        </row>
        <row r="819">
          <cell r="D819" t="str">
            <v>0327124</v>
          </cell>
          <cell r="F819">
            <v>0</v>
          </cell>
        </row>
        <row r="820">
          <cell r="D820" t="str">
            <v>0327131</v>
          </cell>
          <cell r="F820">
            <v>0</v>
          </cell>
        </row>
        <row r="823">
          <cell r="D823" t="str">
            <v>0327057</v>
          </cell>
          <cell r="F823">
            <v>0</v>
          </cell>
        </row>
        <row r="824">
          <cell r="D824" t="str">
            <v>0327058</v>
          </cell>
          <cell r="F824">
            <v>0</v>
          </cell>
        </row>
        <row r="825">
          <cell r="D825" t="str">
            <v>0327061</v>
          </cell>
          <cell r="F825">
            <v>0</v>
          </cell>
        </row>
        <row r="826">
          <cell r="D826" t="str">
            <v>0327139</v>
          </cell>
          <cell r="F826">
            <v>0</v>
          </cell>
        </row>
        <row r="827">
          <cell r="D827" t="str">
            <v>0318106</v>
          </cell>
          <cell r="F827">
            <v>0</v>
          </cell>
        </row>
        <row r="828">
          <cell r="D828" t="str">
            <v>0327124</v>
          </cell>
          <cell r="F828">
            <v>0</v>
          </cell>
        </row>
        <row r="829">
          <cell r="D829" t="str">
            <v>0327131</v>
          </cell>
          <cell r="F829">
            <v>0</v>
          </cell>
        </row>
        <row r="831">
          <cell r="D831" t="str">
            <v>0327454</v>
          </cell>
          <cell r="F831">
            <v>0</v>
          </cell>
        </row>
        <row r="832">
          <cell r="D832" t="str">
            <v>0327057</v>
          </cell>
          <cell r="F832">
            <v>0</v>
          </cell>
        </row>
        <row r="833">
          <cell r="D833" t="str">
            <v>0327058</v>
          </cell>
          <cell r="F833">
            <v>0</v>
          </cell>
        </row>
        <row r="834">
          <cell r="D834" t="str">
            <v>0327061</v>
          </cell>
          <cell r="F834">
            <v>0</v>
          </cell>
        </row>
        <row r="835">
          <cell r="D835" t="str">
            <v>0327139</v>
          </cell>
          <cell r="F835">
            <v>0</v>
          </cell>
        </row>
        <row r="837">
          <cell r="D837" t="str">
            <v>0327124</v>
          </cell>
          <cell r="F837">
            <v>0</v>
          </cell>
        </row>
        <row r="838">
          <cell r="D838" t="str">
            <v>0327131</v>
          </cell>
          <cell r="F838">
            <v>0</v>
          </cell>
        </row>
        <row r="843">
          <cell r="D843" t="str">
            <v>0327241</v>
          </cell>
          <cell r="F843">
            <v>0</v>
          </cell>
        </row>
        <row r="844">
          <cell r="D844" t="str">
            <v>0327449</v>
          </cell>
          <cell r="F844">
            <v>0</v>
          </cell>
        </row>
        <row r="845">
          <cell r="D845" t="str">
            <v>0327450</v>
          </cell>
          <cell r="F845">
            <v>0</v>
          </cell>
        </row>
        <row r="846">
          <cell r="D846" t="str">
            <v>0327241</v>
          </cell>
          <cell r="F846">
            <v>0</v>
          </cell>
        </row>
        <row r="847">
          <cell r="D847" t="str">
            <v>0327060</v>
          </cell>
          <cell r="F847">
            <v>0</v>
          </cell>
        </row>
        <row r="848">
          <cell r="D848" t="str">
            <v>0327062</v>
          </cell>
          <cell r="F848">
            <v>0</v>
          </cell>
        </row>
        <row r="850">
          <cell r="D850" t="str">
            <v>0327128</v>
          </cell>
          <cell r="F850">
            <v>0</v>
          </cell>
        </row>
        <row r="851">
          <cell r="D851" t="str">
            <v>0327458</v>
          </cell>
          <cell r="F851">
            <v>0</v>
          </cell>
        </row>
        <row r="854">
          <cell r="D854" t="str">
            <v>0327449</v>
          </cell>
          <cell r="F854">
            <v>0</v>
          </cell>
        </row>
        <row r="855">
          <cell r="D855" t="str">
            <v>0322900</v>
          </cell>
          <cell r="F855">
            <v>0</v>
          </cell>
        </row>
        <row r="856">
          <cell r="D856" t="str">
            <v>0327073</v>
          </cell>
          <cell r="F856">
            <v>0</v>
          </cell>
        </row>
        <row r="857">
          <cell r="D857" t="str">
            <v>0327089</v>
          </cell>
          <cell r="F857">
            <v>0</v>
          </cell>
        </row>
        <row r="858">
          <cell r="D858" t="str">
            <v>0327123</v>
          </cell>
          <cell r="F858">
            <v>0</v>
          </cell>
        </row>
        <row r="859">
          <cell r="D859" t="str">
            <v>0327132</v>
          </cell>
          <cell r="F859">
            <v>0</v>
          </cell>
        </row>
        <row r="860">
          <cell r="D860" t="str">
            <v>0327457</v>
          </cell>
          <cell r="F860">
            <v>0</v>
          </cell>
        </row>
        <row r="862">
          <cell r="D862" t="str">
            <v>0327228</v>
          </cell>
          <cell r="F862">
            <v>0</v>
          </cell>
        </row>
        <row r="863">
          <cell r="D863" t="str">
            <v>0322899</v>
          </cell>
          <cell r="F863">
            <v>0</v>
          </cell>
        </row>
        <row r="864">
          <cell r="D864" t="str">
            <v>0322922</v>
          </cell>
          <cell r="F864">
            <v>0</v>
          </cell>
        </row>
        <row r="865">
          <cell r="D865" t="str">
            <v>0327072</v>
          </cell>
          <cell r="F865">
            <v>0</v>
          </cell>
        </row>
        <row r="866">
          <cell r="D866" t="str">
            <v>0327439</v>
          </cell>
          <cell r="F866">
            <v>0</v>
          </cell>
        </row>
        <row r="867">
          <cell r="D867" t="str">
            <v>0327440</v>
          </cell>
          <cell r="F867">
            <v>0</v>
          </cell>
        </row>
        <row r="868">
          <cell r="D868" t="str">
            <v>0327072</v>
          </cell>
          <cell r="F868">
            <v>0</v>
          </cell>
        </row>
        <row r="869">
          <cell r="D869" t="str">
            <v>0327058</v>
          </cell>
          <cell r="F869">
            <v>0</v>
          </cell>
        </row>
        <row r="870">
          <cell r="D870" t="str">
            <v>0327061</v>
          </cell>
          <cell r="F870">
            <v>0</v>
          </cell>
        </row>
        <row r="871">
          <cell r="D871" t="str">
            <v>0318106</v>
          </cell>
          <cell r="F871">
            <v>0</v>
          </cell>
        </row>
        <row r="872">
          <cell r="D872" t="str">
            <v>0327123</v>
          </cell>
          <cell r="F872">
            <v>0</v>
          </cell>
        </row>
        <row r="873">
          <cell r="D873" t="str">
            <v>0327131</v>
          </cell>
          <cell r="F873">
            <v>0</v>
          </cell>
        </row>
        <row r="874">
          <cell r="D874" t="str">
            <v>0327457</v>
          </cell>
          <cell r="F874">
            <v>0</v>
          </cell>
        </row>
        <row r="876">
          <cell r="D876" t="str">
            <v>0327072</v>
          </cell>
          <cell r="F876">
            <v>0</v>
          </cell>
        </row>
        <row r="877">
          <cell r="D877" t="str">
            <v>0327058</v>
          </cell>
          <cell r="F877">
            <v>0</v>
          </cell>
        </row>
        <row r="878">
          <cell r="D878" t="str">
            <v>0327061</v>
          </cell>
          <cell r="F878">
            <v>0</v>
          </cell>
        </row>
        <row r="879">
          <cell r="D879" t="str">
            <v>0322927</v>
          </cell>
          <cell r="F879">
            <v>0</v>
          </cell>
        </row>
        <row r="880">
          <cell r="D880" t="str">
            <v>0327282</v>
          </cell>
          <cell r="F880">
            <v>0</v>
          </cell>
        </row>
        <row r="881">
          <cell r="D881" t="str">
            <v>0327440</v>
          </cell>
          <cell r="F881">
            <v>0</v>
          </cell>
        </row>
        <row r="882">
          <cell r="D882" t="str">
            <v>0327131</v>
          </cell>
          <cell r="F882">
            <v>0</v>
          </cell>
        </row>
        <row r="884">
          <cell r="D884" t="str">
            <v>0318106</v>
          </cell>
          <cell r="F884">
            <v>0</v>
          </cell>
        </row>
        <row r="885">
          <cell r="D885" t="str">
            <v>0318108</v>
          </cell>
          <cell r="F885">
            <v>0</v>
          </cell>
        </row>
        <row r="887">
          <cell r="D887" t="str">
            <v>0327053</v>
          </cell>
          <cell r="F887">
            <v>0</v>
          </cell>
        </row>
        <row r="888">
          <cell r="D888" t="str">
            <v>0327058</v>
          </cell>
          <cell r="F888">
            <v>0</v>
          </cell>
        </row>
        <row r="889">
          <cell r="D889" t="str">
            <v>0327061</v>
          </cell>
          <cell r="F889">
            <v>0</v>
          </cell>
        </row>
        <row r="890">
          <cell r="D890" t="str">
            <v>0327449</v>
          </cell>
          <cell r="F890">
            <v>0</v>
          </cell>
        </row>
        <row r="891">
          <cell r="D891" t="str">
            <v>0327124</v>
          </cell>
          <cell r="F891">
            <v>0</v>
          </cell>
        </row>
        <row r="892">
          <cell r="D892" t="str">
            <v>0327131</v>
          </cell>
          <cell r="F892">
            <v>0</v>
          </cell>
        </row>
        <row r="893">
          <cell r="D893" t="str">
            <v>0327440</v>
          </cell>
          <cell r="F893">
            <v>0</v>
          </cell>
        </row>
        <row r="894">
          <cell r="D894" t="str">
            <v>0327089</v>
          </cell>
          <cell r="F894">
            <v>0</v>
          </cell>
        </row>
        <row r="895">
          <cell r="D895" t="str">
            <v>0327054</v>
          </cell>
          <cell r="F895">
            <v>0</v>
          </cell>
        </row>
        <row r="896">
          <cell r="D896" t="str">
            <v>0327058</v>
          </cell>
          <cell r="F896">
            <v>0</v>
          </cell>
        </row>
        <row r="897">
          <cell r="D897" t="str">
            <v>0327061</v>
          </cell>
          <cell r="F897">
            <v>0</v>
          </cell>
        </row>
        <row r="898">
          <cell r="D898" t="str">
            <v>0320713</v>
          </cell>
          <cell r="F898">
            <v>0</v>
          </cell>
        </row>
        <row r="899">
          <cell r="D899" t="str">
            <v>0327124</v>
          </cell>
          <cell r="F899">
            <v>0</v>
          </cell>
        </row>
        <row r="900">
          <cell r="D900" t="str">
            <v>0327131</v>
          </cell>
          <cell r="F900">
            <v>0</v>
          </cell>
        </row>
        <row r="901">
          <cell r="D901" t="str">
            <v>0318106</v>
          </cell>
          <cell r="F901">
            <v>0</v>
          </cell>
        </row>
        <row r="902">
          <cell r="D902" t="str">
            <v>0318108</v>
          </cell>
          <cell r="F902">
            <v>0</v>
          </cell>
        </row>
        <row r="903">
          <cell r="D903" t="str">
            <v>0327053</v>
          </cell>
          <cell r="F903">
            <v>0</v>
          </cell>
        </row>
        <row r="904">
          <cell r="D904" t="str">
            <v>0322927</v>
          </cell>
          <cell r="F904">
            <v>0</v>
          </cell>
        </row>
        <row r="905">
          <cell r="D905" t="str">
            <v>0327282</v>
          </cell>
          <cell r="F905">
            <v>0</v>
          </cell>
        </row>
        <row r="907">
          <cell r="D907" t="str">
            <v>0327124</v>
          </cell>
          <cell r="F907">
            <v>0</v>
          </cell>
        </row>
        <row r="908">
          <cell r="D908" t="str">
            <v>0327441</v>
          </cell>
          <cell r="F908">
            <v>0</v>
          </cell>
        </row>
        <row r="909">
          <cell r="D909" t="str">
            <v>0327442</v>
          </cell>
          <cell r="F909">
            <v>0</v>
          </cell>
        </row>
        <row r="910">
          <cell r="D910" t="str">
            <v>0327053</v>
          </cell>
          <cell r="F910">
            <v>0</v>
          </cell>
        </row>
        <row r="911">
          <cell r="D911" t="str">
            <v>0327226</v>
          </cell>
          <cell r="F911">
            <v>0</v>
          </cell>
        </row>
        <row r="913">
          <cell r="D913" t="str">
            <v>0327124</v>
          </cell>
          <cell r="F913">
            <v>0</v>
          </cell>
        </row>
        <row r="914">
          <cell r="D914" t="str">
            <v>0327441</v>
          </cell>
          <cell r="F914">
            <v>0</v>
          </cell>
        </row>
        <row r="915">
          <cell r="D915" t="str">
            <v>0327442</v>
          </cell>
          <cell r="F915">
            <v>0</v>
          </cell>
        </row>
        <row r="918">
          <cell r="D918" t="str">
            <v>0327055</v>
          </cell>
          <cell r="F918">
            <v>0</v>
          </cell>
        </row>
        <row r="919">
          <cell r="D919" t="str">
            <v>0322927</v>
          </cell>
          <cell r="F919">
            <v>0</v>
          </cell>
        </row>
        <row r="920">
          <cell r="D920" t="str">
            <v>0327282</v>
          </cell>
          <cell r="F920">
            <v>0</v>
          </cell>
        </row>
        <row r="921">
          <cell r="D921" t="str">
            <v>0327058</v>
          </cell>
          <cell r="F921">
            <v>0</v>
          </cell>
        </row>
        <row r="922">
          <cell r="D922" t="str">
            <v>0327061</v>
          </cell>
          <cell r="F922">
            <v>0</v>
          </cell>
        </row>
        <row r="923">
          <cell r="D923" t="str">
            <v>0327457</v>
          </cell>
          <cell r="F923">
            <v>0</v>
          </cell>
        </row>
        <row r="924">
          <cell r="D924" t="str">
            <v>0327124</v>
          </cell>
          <cell r="F924">
            <v>0</v>
          </cell>
        </row>
        <row r="925">
          <cell r="D925" t="str">
            <v>0327131</v>
          </cell>
          <cell r="F925">
            <v>0</v>
          </cell>
        </row>
        <row r="926">
          <cell r="D926" t="str">
            <v>0322050</v>
          </cell>
          <cell r="F926">
            <v>0</v>
          </cell>
        </row>
        <row r="927">
          <cell r="D927" t="str">
            <v>0322051</v>
          </cell>
          <cell r="F927">
            <v>0</v>
          </cell>
        </row>
        <row r="928">
          <cell r="D928" t="str">
            <v>0327056</v>
          </cell>
          <cell r="F928">
            <v>0</v>
          </cell>
        </row>
        <row r="929">
          <cell r="D929" t="str">
            <v>0322927</v>
          </cell>
          <cell r="F929">
            <v>0</v>
          </cell>
        </row>
        <row r="930">
          <cell r="D930" t="str">
            <v>0327282</v>
          </cell>
          <cell r="F930">
            <v>0</v>
          </cell>
        </row>
        <row r="931">
          <cell r="D931" t="str">
            <v>0327058</v>
          </cell>
          <cell r="F931">
            <v>0</v>
          </cell>
        </row>
        <row r="932">
          <cell r="D932" t="str">
            <v>0327061</v>
          </cell>
          <cell r="F932">
            <v>0</v>
          </cell>
        </row>
        <row r="934">
          <cell r="D934" t="str">
            <v>0327124</v>
          </cell>
          <cell r="F934">
            <v>0</v>
          </cell>
        </row>
        <row r="935">
          <cell r="D935" t="str">
            <v>0327131</v>
          </cell>
          <cell r="F935">
            <v>0</v>
          </cell>
        </row>
        <row r="938">
          <cell r="D938" t="str">
            <v>0327055</v>
          </cell>
          <cell r="F938">
            <v>0</v>
          </cell>
        </row>
        <row r="939">
          <cell r="D939" t="str">
            <v>0327058</v>
          </cell>
          <cell r="F939">
            <v>0</v>
          </cell>
        </row>
        <row r="940">
          <cell r="D940" t="str">
            <v>0327061</v>
          </cell>
          <cell r="F940">
            <v>0</v>
          </cell>
        </row>
        <row r="941">
          <cell r="D941" t="str">
            <v>0322050</v>
          </cell>
          <cell r="F941">
            <v>0</v>
          </cell>
        </row>
        <row r="942">
          <cell r="D942" t="str">
            <v>0327124</v>
          </cell>
          <cell r="F942">
            <v>0</v>
          </cell>
        </row>
        <row r="943">
          <cell r="D943" t="str">
            <v>0327131</v>
          </cell>
          <cell r="F943">
            <v>0</v>
          </cell>
        </row>
        <row r="945">
          <cell r="D945" t="str">
            <v>0327441</v>
          </cell>
          <cell r="F945">
            <v>0</v>
          </cell>
        </row>
        <row r="946">
          <cell r="D946" t="str">
            <v>0327055</v>
          </cell>
          <cell r="F946">
            <v>0</v>
          </cell>
        </row>
        <row r="947">
          <cell r="D947" t="str">
            <v>0327227</v>
          </cell>
          <cell r="F947">
            <v>0</v>
          </cell>
        </row>
        <row r="949">
          <cell r="D949" t="str">
            <v>0327124</v>
          </cell>
          <cell r="F949">
            <v>0</v>
          </cell>
        </row>
        <row r="952">
          <cell r="D952" t="str">
            <v>0327056</v>
          </cell>
          <cell r="F952">
            <v>0</v>
          </cell>
        </row>
        <row r="953">
          <cell r="D953" t="str">
            <v>0327058</v>
          </cell>
          <cell r="F953">
            <v>0</v>
          </cell>
        </row>
        <row r="954">
          <cell r="D954" t="str">
            <v>0327061</v>
          </cell>
          <cell r="F954">
            <v>0</v>
          </cell>
        </row>
        <row r="955">
          <cell r="D955" t="str">
            <v>0327446</v>
          </cell>
          <cell r="F955">
            <v>0</v>
          </cell>
        </row>
        <row r="956">
          <cell r="D956" t="str">
            <v>0327124</v>
          </cell>
          <cell r="F956">
            <v>0</v>
          </cell>
        </row>
        <row r="957">
          <cell r="D957" t="str">
            <v>0327131</v>
          </cell>
          <cell r="F957">
            <v>0</v>
          </cell>
        </row>
        <row r="958">
          <cell r="D958" t="str">
            <v>0320715</v>
          </cell>
          <cell r="F958">
            <v>0</v>
          </cell>
        </row>
        <row r="959">
          <cell r="D959" t="str">
            <v>0327089</v>
          </cell>
          <cell r="F959">
            <v>0</v>
          </cell>
        </row>
        <row r="961">
          <cell r="D961" t="str">
            <v>0318106</v>
          </cell>
          <cell r="F961">
            <v>0</v>
          </cell>
        </row>
        <row r="962">
          <cell r="D962" t="str">
            <v>0327057</v>
          </cell>
          <cell r="F962">
            <v>0</v>
          </cell>
        </row>
        <row r="963">
          <cell r="D963" t="str">
            <v>0327058</v>
          </cell>
          <cell r="F963">
            <v>0</v>
          </cell>
        </row>
        <row r="964">
          <cell r="D964" t="str">
            <v>0327061</v>
          </cell>
          <cell r="F964">
            <v>0</v>
          </cell>
        </row>
        <row r="966">
          <cell r="D966" t="str">
            <v>0327124</v>
          </cell>
          <cell r="F966">
            <v>0</v>
          </cell>
        </row>
        <row r="967">
          <cell r="D967" t="str">
            <v>0327131</v>
          </cell>
          <cell r="F967">
            <v>0</v>
          </cell>
        </row>
        <row r="970">
          <cell r="D970" t="str">
            <v>0327057</v>
          </cell>
          <cell r="F970">
            <v>0</v>
          </cell>
        </row>
        <row r="971">
          <cell r="D971" t="str">
            <v>0322927</v>
          </cell>
          <cell r="F971">
            <v>0</v>
          </cell>
        </row>
        <row r="972">
          <cell r="D972" t="str">
            <v>0327282</v>
          </cell>
          <cell r="F972">
            <v>0</v>
          </cell>
        </row>
        <row r="973">
          <cell r="D973" t="str">
            <v>0327058</v>
          </cell>
          <cell r="F973">
            <v>0</v>
          </cell>
        </row>
        <row r="974">
          <cell r="D974" t="str">
            <v>0327061</v>
          </cell>
          <cell r="F974">
            <v>0</v>
          </cell>
        </row>
        <row r="976">
          <cell r="D976" t="str">
            <v>0327124</v>
          </cell>
          <cell r="F976">
            <v>0</v>
          </cell>
        </row>
        <row r="977">
          <cell r="D977" t="str">
            <v>0327131</v>
          </cell>
          <cell r="F977">
            <v>0</v>
          </cell>
        </row>
        <row r="978">
          <cell r="D978" t="str">
            <v>0322395</v>
          </cell>
          <cell r="F978">
            <v>0</v>
          </cell>
        </row>
        <row r="980">
          <cell r="D980" t="str">
            <v>0327057</v>
          </cell>
          <cell r="F980">
            <v>0</v>
          </cell>
        </row>
        <row r="981">
          <cell r="D981" t="str">
            <v>0327280</v>
          </cell>
          <cell r="F981">
            <v>0</v>
          </cell>
        </row>
        <row r="982">
          <cell r="D982" t="str">
            <v>0322927</v>
          </cell>
          <cell r="F982">
            <v>0</v>
          </cell>
        </row>
        <row r="983">
          <cell r="D983" t="str">
            <v>0327279</v>
          </cell>
          <cell r="F983">
            <v>0</v>
          </cell>
        </row>
        <row r="984">
          <cell r="D984" t="str">
            <v>0327460</v>
          </cell>
          <cell r="F984">
            <v>0</v>
          </cell>
        </row>
        <row r="985">
          <cell r="D985" t="str">
            <v>0327124</v>
          </cell>
          <cell r="F985">
            <v>0</v>
          </cell>
        </row>
        <row r="986">
          <cell r="D986" t="str">
            <v>0327445</v>
          </cell>
          <cell r="F986">
            <v>0</v>
          </cell>
        </row>
        <row r="987">
          <cell r="D987" t="str">
            <v>0320727</v>
          </cell>
          <cell r="F987">
            <v>0</v>
          </cell>
        </row>
        <row r="988">
          <cell r="D988" t="str">
            <v>0327057</v>
          </cell>
          <cell r="F988">
            <v>0</v>
          </cell>
        </row>
        <row r="989">
          <cell r="D989" t="str">
            <v>0327239</v>
          </cell>
          <cell r="F989">
            <v>0</v>
          </cell>
        </row>
        <row r="990">
          <cell r="D990" t="str">
            <v>0327465</v>
          </cell>
          <cell r="F990">
            <v>0</v>
          </cell>
        </row>
        <row r="991">
          <cell r="D991" t="str">
            <v>0327124</v>
          </cell>
          <cell r="F991">
            <v>0</v>
          </cell>
        </row>
        <row r="992">
          <cell r="D992" t="str">
            <v>0321918</v>
          </cell>
          <cell r="F992">
            <v>0</v>
          </cell>
        </row>
        <row r="993">
          <cell r="D993" t="str">
            <v>0321917</v>
          </cell>
          <cell r="F993">
            <v>0</v>
          </cell>
        </row>
        <row r="994">
          <cell r="D994" t="str">
            <v>0327439</v>
          </cell>
          <cell r="F994">
            <v>0</v>
          </cell>
        </row>
        <row r="996">
          <cell r="D996" t="str">
            <v>0327055</v>
          </cell>
          <cell r="F996">
            <v>0</v>
          </cell>
        </row>
        <row r="997">
          <cell r="D997" t="str">
            <v>0327192</v>
          </cell>
          <cell r="F997">
            <v>0</v>
          </cell>
        </row>
        <row r="998">
          <cell r="D998" t="str">
            <v>0327359</v>
          </cell>
          <cell r="F998">
            <v>0</v>
          </cell>
        </row>
        <row r="999">
          <cell r="D999" t="str">
            <v>0320727</v>
          </cell>
          <cell r="F999">
            <v>0</v>
          </cell>
        </row>
        <row r="1000">
          <cell r="D1000" t="str">
            <v>0327124</v>
          </cell>
          <cell r="F1000">
            <v>0</v>
          </cell>
        </row>
        <row r="1003">
          <cell r="D1003" t="str">
            <v>0327057</v>
          </cell>
          <cell r="F1003">
            <v>0</v>
          </cell>
        </row>
        <row r="1004">
          <cell r="D1004" t="str">
            <v>0327360</v>
          </cell>
          <cell r="F1004">
            <v>0</v>
          </cell>
        </row>
        <row r="1005">
          <cell r="D1005" t="str">
            <v>0327359</v>
          </cell>
          <cell r="F1005">
            <v>0</v>
          </cell>
        </row>
        <row r="1006">
          <cell r="D1006" t="str">
            <v>0322395</v>
          </cell>
          <cell r="F1006">
            <v>0</v>
          </cell>
        </row>
        <row r="1007">
          <cell r="D1007" t="str">
            <v>0327124</v>
          </cell>
          <cell r="F1007">
            <v>0</v>
          </cell>
        </row>
        <row r="1008">
          <cell r="D1008" t="str">
            <v>0323891</v>
          </cell>
          <cell r="F1008">
            <v>0</v>
          </cell>
        </row>
        <row r="1010">
          <cell r="D1010" t="str">
            <v>0321918</v>
          </cell>
          <cell r="F1010">
            <v>0</v>
          </cell>
        </row>
        <row r="1011">
          <cell r="D1011" t="str">
            <v>0321917</v>
          </cell>
          <cell r="F1011">
            <v>0</v>
          </cell>
        </row>
        <row r="1012">
          <cell r="D1012" t="str">
            <v>0327057</v>
          </cell>
          <cell r="F1012">
            <v>0</v>
          </cell>
        </row>
        <row r="1013">
          <cell r="D1013" t="str">
            <v>0327269</v>
          </cell>
          <cell r="F1013">
            <v>0</v>
          </cell>
        </row>
        <row r="1015">
          <cell r="D1015" t="str">
            <v>0327124</v>
          </cell>
          <cell r="F1015">
            <v>0</v>
          </cell>
        </row>
        <row r="1016">
          <cell r="D1016" t="str">
            <v>0327445</v>
          </cell>
          <cell r="F1016">
            <v>0</v>
          </cell>
        </row>
        <row r="1017">
          <cell r="D1017" t="str">
            <v>0323891</v>
          </cell>
          <cell r="F1017">
            <v>0</v>
          </cell>
        </row>
        <row r="1018">
          <cell r="D1018" t="str">
            <v>0327055</v>
          </cell>
          <cell r="F1018">
            <v>0</v>
          </cell>
        </row>
        <row r="1019">
          <cell r="D1019" t="str">
            <v>0327268</v>
          </cell>
          <cell r="F1019">
            <v>0</v>
          </cell>
        </row>
        <row r="1020">
          <cell r="D1020" t="str">
            <v>0322394</v>
          </cell>
          <cell r="F1020">
            <v>0</v>
          </cell>
        </row>
        <row r="1021">
          <cell r="D1021" t="str">
            <v>0327124</v>
          </cell>
          <cell r="F1021">
            <v>0</v>
          </cell>
        </row>
        <row r="1026">
          <cell r="D1026" t="str">
            <v>0327266</v>
          </cell>
          <cell r="F1026">
            <v>0</v>
          </cell>
        </row>
        <row r="1027">
          <cell r="D1027" t="str">
            <v>0323926</v>
          </cell>
          <cell r="F1027">
            <v>0</v>
          </cell>
        </row>
        <row r="1028">
          <cell r="D1028" t="str">
            <v>0327447</v>
          </cell>
          <cell r="F1028">
            <v>0</v>
          </cell>
        </row>
        <row r="1029">
          <cell r="D1029" t="str">
            <v>0327267</v>
          </cell>
          <cell r="F1029">
            <v>0</v>
          </cell>
        </row>
        <row r="1030">
          <cell r="D1030" t="str">
            <v>0322050</v>
          </cell>
          <cell r="F1030">
            <v>0</v>
          </cell>
        </row>
        <row r="1031">
          <cell r="D1031" t="str">
            <v>0322051</v>
          </cell>
          <cell r="F1031">
            <v>0</v>
          </cell>
        </row>
        <row r="1032">
          <cell r="D1032" t="str">
            <v>0327342</v>
          </cell>
          <cell r="F1032">
            <v>0</v>
          </cell>
        </row>
        <row r="1033">
          <cell r="D1033" t="str">
            <v>0318108</v>
          </cell>
          <cell r="F1033">
            <v>0</v>
          </cell>
        </row>
        <row r="1036">
          <cell r="D1036" t="str">
            <v>0327466</v>
          </cell>
          <cell r="F1036">
            <v>0</v>
          </cell>
        </row>
        <row r="1037">
          <cell r="D1037" t="str">
            <v>0322914</v>
          </cell>
          <cell r="F1037">
            <v>0</v>
          </cell>
        </row>
        <row r="1038">
          <cell r="D1038" t="str">
            <v>0327073</v>
          </cell>
          <cell r="F1038">
            <v>0</v>
          </cell>
        </row>
        <row r="1039">
          <cell r="D1039" t="str">
            <v>0327469</v>
          </cell>
          <cell r="F1039">
            <v>0</v>
          </cell>
        </row>
        <row r="1040">
          <cell r="D1040" t="str">
            <v>0327125</v>
          </cell>
          <cell r="F1040">
            <v>0</v>
          </cell>
        </row>
        <row r="1041">
          <cell r="D1041" t="str">
            <v>0327132</v>
          </cell>
          <cell r="F1041">
            <v>0</v>
          </cell>
        </row>
        <row r="1045">
          <cell r="D1045" t="str">
            <v>0327461</v>
          </cell>
          <cell r="F1045">
            <v>0</v>
          </cell>
        </row>
        <row r="1046">
          <cell r="D1046" t="str">
            <v>0327053</v>
          </cell>
          <cell r="F1046">
            <v>0</v>
          </cell>
        </row>
        <row r="1047">
          <cell r="D1047" t="str">
            <v>0327059</v>
          </cell>
          <cell r="F1047">
            <v>0</v>
          </cell>
        </row>
        <row r="1048">
          <cell r="D1048" t="str">
            <v>0327061</v>
          </cell>
          <cell r="F1048">
            <v>0</v>
          </cell>
        </row>
        <row r="1049">
          <cell r="D1049" t="str">
            <v>0327456</v>
          </cell>
          <cell r="F1049">
            <v>0</v>
          </cell>
        </row>
        <row r="1050">
          <cell r="D1050" t="str">
            <v>0327124</v>
          </cell>
          <cell r="F1050">
            <v>0</v>
          </cell>
        </row>
        <row r="1051">
          <cell r="D1051" t="str">
            <v>0327131</v>
          </cell>
          <cell r="F1051">
            <v>0</v>
          </cell>
        </row>
        <row r="1053">
          <cell r="D1053" t="str">
            <v>0327457</v>
          </cell>
          <cell r="F1053">
            <v>0</v>
          </cell>
        </row>
        <row r="1054">
          <cell r="D1054" t="str">
            <v>0327055</v>
          </cell>
          <cell r="F1054">
            <v>0</v>
          </cell>
        </row>
        <row r="1055">
          <cell r="D1055" t="str">
            <v>0327059</v>
          </cell>
          <cell r="F1055">
            <v>0</v>
          </cell>
        </row>
        <row r="1056">
          <cell r="D1056" t="str">
            <v>0327061</v>
          </cell>
          <cell r="F1056">
            <v>0</v>
          </cell>
        </row>
        <row r="1058">
          <cell r="D1058" t="str">
            <v>0327124</v>
          </cell>
          <cell r="F1058">
            <v>0</v>
          </cell>
        </row>
        <row r="1059">
          <cell r="D1059" t="str">
            <v>0327131</v>
          </cell>
          <cell r="F1059">
            <v>0</v>
          </cell>
        </row>
        <row r="1060">
          <cell r="D1060" t="str">
            <v>0327458</v>
          </cell>
          <cell r="F1060">
            <v>0</v>
          </cell>
        </row>
        <row r="1061">
          <cell r="D1061" t="str">
            <v>0327459</v>
          </cell>
          <cell r="F1061">
            <v>0</v>
          </cell>
        </row>
        <row r="1062">
          <cell r="D1062" t="str">
            <v>0327056</v>
          </cell>
          <cell r="F1062">
            <v>0</v>
          </cell>
        </row>
        <row r="1063">
          <cell r="D1063" t="str">
            <v>0327059</v>
          </cell>
          <cell r="F1063">
            <v>0</v>
          </cell>
        </row>
        <row r="1064">
          <cell r="D1064" t="str">
            <v>0327061</v>
          </cell>
          <cell r="F1064">
            <v>0</v>
          </cell>
        </row>
        <row r="1066">
          <cell r="D1066" t="str">
            <v>0327124</v>
          </cell>
          <cell r="F1066">
            <v>0</v>
          </cell>
        </row>
        <row r="1067">
          <cell r="D1067" t="str">
            <v>0327131</v>
          </cell>
          <cell r="F1067">
            <v>0</v>
          </cell>
        </row>
        <row r="1068">
          <cell r="D1068" t="str">
            <v>0327456</v>
          </cell>
          <cell r="F1068">
            <v>0</v>
          </cell>
        </row>
        <row r="1070">
          <cell r="D1070" t="str">
            <v>0327057</v>
          </cell>
          <cell r="F1070">
            <v>0</v>
          </cell>
        </row>
        <row r="1071">
          <cell r="D1071" t="str">
            <v>0327059</v>
          </cell>
          <cell r="F1071">
            <v>0</v>
          </cell>
        </row>
        <row r="1072">
          <cell r="D1072" t="str">
            <v>0327061</v>
          </cell>
          <cell r="F1072">
            <v>0</v>
          </cell>
        </row>
        <row r="1074">
          <cell r="D1074" t="str">
            <v>0327124</v>
          </cell>
          <cell r="F1074">
            <v>0</v>
          </cell>
        </row>
        <row r="1075">
          <cell r="D1075" t="str">
            <v>0327131</v>
          </cell>
          <cell r="F1075">
            <v>0</v>
          </cell>
        </row>
        <row r="1077">
          <cell r="D1077" t="str">
            <v>0327437</v>
          </cell>
        </row>
        <row r="1078">
          <cell r="D1078" t="str">
            <v>0327438</v>
          </cell>
        </row>
        <row r="1079">
          <cell r="D1079" t="str">
            <v>0327482</v>
          </cell>
        </row>
        <row r="1080">
          <cell r="D1080" t="str">
            <v>0327264</v>
          </cell>
          <cell r="F1080">
            <v>0</v>
          </cell>
        </row>
        <row r="1081">
          <cell r="D1081" t="str">
            <v>0327265</v>
          </cell>
          <cell r="F1081">
            <v>0</v>
          </cell>
        </row>
        <row r="1082">
          <cell r="D1082" t="str">
            <v>0327441</v>
          </cell>
        </row>
        <row r="1083">
          <cell r="D1083" t="str">
            <v>0327136</v>
          </cell>
          <cell r="F1083">
            <v>0</v>
          </cell>
        </row>
        <row r="1084">
          <cell r="D1084" t="str">
            <v>0327467</v>
          </cell>
        </row>
        <row r="1085">
          <cell r="D1085" t="str">
            <v>0327468</v>
          </cell>
        </row>
        <row r="1086">
          <cell r="D1086" t="str">
            <v>0327262</v>
          </cell>
          <cell r="F1086">
            <v>0</v>
          </cell>
        </row>
        <row r="1087">
          <cell r="D1087" t="str">
            <v>0327263</v>
          </cell>
          <cell r="F1087">
            <v>0</v>
          </cell>
        </row>
        <row r="1089">
          <cell r="D1089" t="str">
            <v>0327136</v>
          </cell>
          <cell r="F1089">
            <v>0</v>
          </cell>
        </row>
        <row r="1090">
          <cell r="D1090" t="str">
            <v>0327443</v>
          </cell>
        </row>
        <row r="1091">
          <cell r="D1091" t="str">
            <v>0327444</v>
          </cell>
        </row>
        <row r="1092">
          <cell r="D1092" t="str">
            <v>0327463</v>
          </cell>
        </row>
        <row r="1093">
          <cell r="D1093" t="str">
            <v>0327464</v>
          </cell>
        </row>
        <row r="1094">
          <cell r="D1094" t="str">
            <v>0327053</v>
          </cell>
          <cell r="F1094">
            <v>0</v>
          </cell>
        </row>
        <row r="1095">
          <cell r="D1095" t="str">
            <v>0327429</v>
          </cell>
          <cell r="F1095">
            <v>0</v>
          </cell>
        </row>
        <row r="1096">
          <cell r="D1096" t="str">
            <v>0327430</v>
          </cell>
          <cell r="F1096">
            <v>0</v>
          </cell>
        </row>
        <row r="1097">
          <cell r="D1097" t="str">
            <v>0327058</v>
          </cell>
          <cell r="F1097">
            <v>0</v>
          </cell>
        </row>
        <row r="1098">
          <cell r="D1098" t="str">
            <v>0327061</v>
          </cell>
          <cell r="F1098">
            <v>0</v>
          </cell>
        </row>
        <row r="1099">
          <cell r="D1099" t="str">
            <v>0327447</v>
          </cell>
        </row>
        <row r="1100">
          <cell r="D1100" t="str">
            <v>0327124</v>
          </cell>
          <cell r="F1100">
            <v>0</v>
          </cell>
        </row>
        <row r="1101">
          <cell r="D1101" t="str">
            <v>0327450</v>
          </cell>
        </row>
        <row r="1102">
          <cell r="D1102" t="str">
            <v>0327451</v>
          </cell>
        </row>
        <row r="1103">
          <cell r="D1103" t="str">
            <v>0327054</v>
          </cell>
          <cell r="F1103">
            <v>0</v>
          </cell>
        </row>
        <row r="1104">
          <cell r="D1104" t="str">
            <v>0327429</v>
          </cell>
          <cell r="F1104">
            <v>0</v>
          </cell>
        </row>
        <row r="1105">
          <cell r="D1105" t="str">
            <v>0327430</v>
          </cell>
          <cell r="F1105">
            <v>0</v>
          </cell>
        </row>
        <row r="1106">
          <cell r="D1106" t="str">
            <v>0327058</v>
          </cell>
          <cell r="F1106">
            <v>0</v>
          </cell>
        </row>
        <row r="1107">
          <cell r="D1107" t="str">
            <v>0327061</v>
          </cell>
          <cell r="F1107">
            <v>0</v>
          </cell>
        </row>
        <row r="1108">
          <cell r="D1108" t="str">
            <v>0327459</v>
          </cell>
        </row>
        <row r="1109">
          <cell r="D1109" t="str">
            <v>0327124</v>
          </cell>
          <cell r="F1109">
            <v>0</v>
          </cell>
        </row>
        <row r="1110">
          <cell r="D1110" t="str">
            <v>0322392</v>
          </cell>
        </row>
        <row r="1111">
          <cell r="D1111" t="str">
            <v>0322393</v>
          </cell>
        </row>
        <row r="1112">
          <cell r="D1112" t="str">
            <v>0327460</v>
          </cell>
        </row>
        <row r="1113">
          <cell r="D1113" t="str">
            <v>0322394</v>
          </cell>
        </row>
        <row r="1114">
          <cell r="D1114" t="str">
            <v>0327055</v>
          </cell>
          <cell r="F1114">
            <v>0</v>
          </cell>
        </row>
        <row r="1115">
          <cell r="D1115" t="str">
            <v>0327429</v>
          </cell>
          <cell r="F1115">
            <v>0</v>
          </cell>
        </row>
        <row r="1116">
          <cell r="D1116" t="str">
            <v>0327430</v>
          </cell>
          <cell r="F1116">
            <v>0</v>
          </cell>
        </row>
        <row r="1117">
          <cell r="D1117" t="str">
            <v>0327058</v>
          </cell>
          <cell r="F1117">
            <v>0</v>
          </cell>
        </row>
        <row r="1118">
          <cell r="D1118" t="str">
            <v>0327061</v>
          </cell>
          <cell r="F1118">
            <v>0</v>
          </cell>
        </row>
        <row r="1119">
          <cell r="D1119" t="str">
            <v>0327462</v>
          </cell>
        </row>
        <row r="1120">
          <cell r="D1120" t="str">
            <v>0327124</v>
          </cell>
          <cell r="F1120">
            <v>0</v>
          </cell>
        </row>
        <row r="1123">
          <cell r="D1123" t="str">
            <v>0327056</v>
          </cell>
          <cell r="F1123">
            <v>0</v>
          </cell>
        </row>
        <row r="1124">
          <cell r="D1124" t="str">
            <v>0327429</v>
          </cell>
          <cell r="F1124">
            <v>0</v>
          </cell>
        </row>
        <row r="1125">
          <cell r="D1125" t="str">
            <v>0327430</v>
          </cell>
          <cell r="F1125">
            <v>0</v>
          </cell>
        </row>
        <row r="1126">
          <cell r="D1126" t="str">
            <v>0327058</v>
          </cell>
          <cell r="F1126">
            <v>0</v>
          </cell>
        </row>
        <row r="1127">
          <cell r="D1127" t="str">
            <v>0327061</v>
          </cell>
          <cell r="F1127">
            <v>0</v>
          </cell>
        </row>
        <row r="1129">
          <cell r="D1129" t="str">
            <v>0327124</v>
          </cell>
          <cell r="F1129">
            <v>0</v>
          </cell>
        </row>
        <row r="1134">
          <cell r="D1134" t="str">
            <v>0327057</v>
          </cell>
          <cell r="F1134">
            <v>0</v>
          </cell>
        </row>
        <row r="1135">
          <cell r="D1135" t="str">
            <v>0327429</v>
          </cell>
          <cell r="F1135">
            <v>0</v>
          </cell>
        </row>
        <row r="1136">
          <cell r="D1136" t="str">
            <v>0327430</v>
          </cell>
          <cell r="F1136">
            <v>0</v>
          </cell>
        </row>
        <row r="1137">
          <cell r="D1137" t="str">
            <v>0327058</v>
          </cell>
          <cell r="F1137">
            <v>0</v>
          </cell>
        </row>
        <row r="1138">
          <cell r="D1138" t="str">
            <v>0327061</v>
          </cell>
          <cell r="F1138">
            <v>0</v>
          </cell>
        </row>
        <row r="1140">
          <cell r="D1140" t="str">
            <v>0327124</v>
          </cell>
          <cell r="F1140">
            <v>0</v>
          </cell>
        </row>
        <row r="1143">
          <cell r="D1143" t="str">
            <v>0327072</v>
          </cell>
          <cell r="F1143">
            <v>0</v>
          </cell>
        </row>
        <row r="1144">
          <cell r="D1144" t="str">
            <v>0327429</v>
          </cell>
          <cell r="F1144">
            <v>0</v>
          </cell>
        </row>
        <row r="1145">
          <cell r="D1145" t="str">
            <v>0327430</v>
          </cell>
          <cell r="F1145">
            <v>0</v>
          </cell>
        </row>
        <row r="1146">
          <cell r="D1146" t="str">
            <v>0327058</v>
          </cell>
          <cell r="F1146">
            <v>0</v>
          </cell>
        </row>
        <row r="1147">
          <cell r="D1147" t="str">
            <v>0327061</v>
          </cell>
          <cell r="F1147">
            <v>0</v>
          </cell>
        </row>
        <row r="1153">
          <cell r="D1153" t="str">
            <v>0327052</v>
          </cell>
        </row>
        <row r="1154">
          <cell r="D1154" t="str">
            <v>0327053</v>
          </cell>
        </row>
        <row r="1155">
          <cell r="D1155" t="str">
            <v>0327055</v>
          </cell>
        </row>
        <row r="1157">
          <cell r="D1157" t="str">
            <v>0327054</v>
          </cell>
        </row>
        <row r="1158">
          <cell r="D1158" t="str">
            <v>0327056</v>
          </cell>
        </row>
        <row r="1159">
          <cell r="D1159" t="str">
            <v>0327057</v>
          </cell>
        </row>
        <row r="1164">
          <cell r="D1164" t="str">
            <v>0327078</v>
          </cell>
        </row>
        <row r="1165">
          <cell r="D1165" t="str">
            <v>0327079</v>
          </cell>
        </row>
        <row r="1166">
          <cell r="D1166" t="str">
            <v>0327076</v>
          </cell>
        </row>
        <row r="1167">
          <cell r="D1167" t="str">
            <v>0327077</v>
          </cell>
        </row>
        <row r="1169">
          <cell r="D1169" t="str">
            <v>0327080</v>
          </cell>
        </row>
        <row r="1170">
          <cell r="D1170" t="str">
            <v>0327081</v>
          </cell>
        </row>
        <row r="1171">
          <cell r="D1171" t="str">
            <v>0327337</v>
          </cell>
        </row>
        <row r="1172">
          <cell r="D1172" t="str">
            <v>0327356</v>
          </cell>
        </row>
        <row r="1173">
          <cell r="D1173" t="str">
            <v>0327336</v>
          </cell>
        </row>
        <row r="1178">
          <cell r="D1178" t="str">
            <v>0327058</v>
          </cell>
        </row>
        <row r="1179">
          <cell r="D1179" t="str">
            <v>0327059</v>
          </cell>
        </row>
        <row r="1180">
          <cell r="D1180" t="str">
            <v>0327061</v>
          </cell>
        </row>
        <row r="1181">
          <cell r="D1181" t="str">
            <v>0327060</v>
          </cell>
        </row>
        <row r="1182">
          <cell r="D1182" t="str">
            <v>0327229</v>
          </cell>
        </row>
        <row r="1183">
          <cell r="D1183" t="str">
            <v>0327062</v>
          </cell>
        </row>
        <row r="1185">
          <cell r="D1185" t="str">
            <v>0327146</v>
          </cell>
        </row>
        <row r="1187">
          <cell r="D1187" t="str">
            <v>0322900</v>
          </cell>
        </row>
        <row r="1189">
          <cell r="D1189" t="str">
            <v>0322899</v>
          </cell>
        </row>
        <row r="1190">
          <cell r="D1190" t="str">
            <v>0322901</v>
          </cell>
        </row>
        <row r="1191">
          <cell r="D1191" t="str">
            <v>0322914</v>
          </cell>
        </row>
        <row r="1193">
          <cell r="D1193" t="str">
            <v>0327063</v>
          </cell>
        </row>
        <row r="1194">
          <cell r="D1194" t="str">
            <v>0327064</v>
          </cell>
        </row>
        <row r="1196">
          <cell r="D1196" t="str">
            <v>0327338</v>
          </cell>
        </row>
        <row r="1197">
          <cell r="D1197" t="str">
            <v>0327144</v>
          </cell>
        </row>
        <row r="1202">
          <cell r="D1202" t="str">
            <v>0322927</v>
          </cell>
        </row>
        <row r="1203">
          <cell r="D1203" t="str">
            <v>0322922</v>
          </cell>
        </row>
        <row r="1204">
          <cell r="D1204" t="str">
            <v>0327287</v>
          </cell>
        </row>
        <row r="1206">
          <cell r="D1206" t="str">
            <v>0322917</v>
          </cell>
        </row>
        <row r="1207">
          <cell r="D1207" t="str">
            <v>0322919</v>
          </cell>
        </row>
        <row r="1209">
          <cell r="D1209" t="str">
            <v>0318541</v>
          </cell>
        </row>
        <row r="1210">
          <cell r="D1210" t="str">
            <v>0318542</v>
          </cell>
        </row>
        <row r="1211">
          <cell r="D1211" t="str">
            <v>0321811</v>
          </cell>
        </row>
        <row r="1216">
          <cell r="D1216" t="str">
            <v>0327066</v>
          </cell>
        </row>
        <row r="1217">
          <cell r="D1217" t="str">
            <v>0327067</v>
          </cell>
        </row>
        <row r="1218">
          <cell r="D1218" t="str">
            <v>0327068</v>
          </cell>
        </row>
        <row r="1219">
          <cell r="D1219" t="str">
            <v>0327069</v>
          </cell>
        </row>
        <row r="1220">
          <cell r="D1220" t="str">
            <v>0327070</v>
          </cell>
        </row>
        <row r="1222">
          <cell r="D1222" t="str">
            <v>0327250</v>
          </cell>
        </row>
        <row r="1223">
          <cell r="D1223" t="str">
            <v>0327251</v>
          </cell>
        </row>
        <row r="1224">
          <cell r="D1224" t="str">
            <v>0327252</v>
          </cell>
        </row>
        <row r="1225">
          <cell r="D1225" t="str">
            <v>0327253</v>
          </cell>
        </row>
        <row r="1230">
          <cell r="D1230" t="str">
            <v>0327071</v>
          </cell>
        </row>
        <row r="1231">
          <cell r="D1231" t="str">
            <v>0327072</v>
          </cell>
        </row>
        <row r="1232">
          <cell r="D1232" t="str">
            <v>0327073</v>
          </cell>
        </row>
        <row r="1233">
          <cell r="D1233" t="str">
            <v>0327074</v>
          </cell>
        </row>
        <row r="1234">
          <cell r="D1234" t="str">
            <v>0327255</v>
          </cell>
        </row>
        <row r="1235">
          <cell r="D1235" t="str">
            <v>0327254</v>
          </cell>
        </row>
        <row r="1236">
          <cell r="D1236" t="str">
            <v>0327075</v>
          </cell>
        </row>
        <row r="1241">
          <cell r="D1241" t="str">
            <v>0327261</v>
          </cell>
        </row>
        <row r="1242">
          <cell r="D1242" t="str">
            <v>0327260</v>
          </cell>
        </row>
        <row r="1244">
          <cell r="D1244" t="str">
            <v>0327290</v>
          </cell>
        </row>
        <row r="1245">
          <cell r="D1245" t="str">
            <v>0327289</v>
          </cell>
        </row>
        <row r="1246">
          <cell r="D1246" t="str">
            <v>0327288</v>
          </cell>
        </row>
        <row r="1248">
          <cell r="D1248" t="str">
            <v>0327339</v>
          </cell>
        </row>
        <row r="1249">
          <cell r="D1249" t="str">
            <v>0327340</v>
          </cell>
        </row>
        <row r="1250">
          <cell r="D1250" t="str">
            <v>0327357</v>
          </cell>
        </row>
        <row r="1255">
          <cell r="D1255" t="str">
            <v>0327218</v>
          </cell>
        </row>
        <row r="1256">
          <cell r="D1256" t="str">
            <v>0327222</v>
          </cell>
        </row>
        <row r="1257">
          <cell r="D1257" t="str">
            <v>0327219</v>
          </cell>
        </row>
        <row r="1258">
          <cell r="D1258" t="str">
            <v>0327227</v>
          </cell>
        </row>
        <row r="1259">
          <cell r="D1259" t="str">
            <v>0327341</v>
          </cell>
        </row>
        <row r="1260">
          <cell r="D1260" t="str">
            <v>0327226</v>
          </cell>
        </row>
        <row r="1261">
          <cell r="D1261" t="str">
            <v>0327228</v>
          </cell>
        </row>
        <row r="1266">
          <cell r="D1266" t="str">
            <v>0327216</v>
          </cell>
        </row>
        <row r="1267">
          <cell r="D1267" t="str">
            <v>0327215</v>
          </cell>
        </row>
        <row r="1268">
          <cell r="D1268" t="str">
            <v>0327065</v>
          </cell>
        </row>
        <row r="1270">
          <cell r="D1270" t="str">
            <v>0327213</v>
          </cell>
        </row>
        <row r="1271">
          <cell r="D1271" t="str">
            <v>0327358</v>
          </cell>
        </row>
        <row r="1272">
          <cell r="D1272" t="str">
            <v>0327133</v>
          </cell>
        </row>
        <row r="1273">
          <cell r="D1273" t="str">
            <v>0321805</v>
          </cell>
        </row>
        <row r="1274">
          <cell r="D1274" t="str">
            <v>0327134</v>
          </cell>
        </row>
        <row r="1279">
          <cell r="D1279" t="str">
            <v>0327136</v>
          </cell>
        </row>
        <row r="1280">
          <cell r="D1280" t="str">
            <v>0327211</v>
          </cell>
        </row>
        <row r="1281">
          <cell r="D1281" t="str">
            <v>0320282</v>
          </cell>
        </row>
        <row r="1282">
          <cell r="D1282" t="str">
            <v>0327128</v>
          </cell>
        </row>
        <row r="1283">
          <cell r="D1283" t="str">
            <v>0327123</v>
          </cell>
        </row>
        <row r="1284">
          <cell r="D1284" t="str">
            <v>0327127</v>
          </cell>
        </row>
        <row r="1286">
          <cell r="D1286" t="str">
            <v>0327130</v>
          </cell>
        </row>
        <row r="1288">
          <cell r="D1288" t="str">
            <v>0327210</v>
          </cell>
        </row>
        <row r="1290">
          <cell r="D1290" t="str">
            <v>0327132</v>
          </cell>
        </row>
        <row r="1291">
          <cell r="D1291" t="str">
            <v>0327131</v>
          </cell>
        </row>
        <row r="1293">
          <cell r="D1293" t="str">
            <v>0327209</v>
          </cell>
        </row>
        <row r="1294">
          <cell r="D1294" t="str">
            <v>0322940</v>
          </cell>
        </row>
        <row r="1299">
          <cell r="D1299" t="str">
            <v>0327124</v>
          </cell>
        </row>
        <row r="1301">
          <cell r="D1301" t="str">
            <v>0327125</v>
          </cell>
        </row>
        <row r="1303">
          <cell r="D1303" t="str">
            <v>0327141</v>
          </cell>
        </row>
        <row r="1304">
          <cell r="D1304" t="str">
            <v>0327140</v>
          </cell>
        </row>
        <row r="1305">
          <cell r="D1305" t="str">
            <v>0327147</v>
          </cell>
        </row>
        <row r="1307">
          <cell r="D1307" t="str">
            <v>0327145</v>
          </cell>
        </row>
        <row r="1312">
          <cell r="D1312" t="str">
            <v>0327233</v>
          </cell>
        </row>
        <row r="1313">
          <cell r="D1313" t="str">
            <v>0327232</v>
          </cell>
        </row>
        <row r="1314">
          <cell r="D1314" t="str">
            <v>0327234</v>
          </cell>
        </row>
        <row r="1315">
          <cell r="D1315" t="str">
            <v>0327129</v>
          </cell>
        </row>
        <row r="1316">
          <cell r="D1316" t="str">
            <v>0327138</v>
          </cell>
        </row>
        <row r="1318">
          <cell r="D1318" t="str">
            <v>0327277</v>
          </cell>
        </row>
        <row r="1320">
          <cell r="D1320" t="str">
            <v>0327278</v>
          </cell>
        </row>
        <row r="1325">
          <cell r="D1325" t="str">
            <v>0327264</v>
          </cell>
        </row>
        <row r="1326">
          <cell r="D1326" t="str">
            <v>0327262</v>
          </cell>
        </row>
        <row r="1328">
          <cell r="D1328" t="str">
            <v>0327265</v>
          </cell>
        </row>
        <row r="1329">
          <cell r="D1329" t="str">
            <v>0327263</v>
          </cell>
        </row>
        <row r="1334">
          <cell r="D1334" t="str">
            <v>0327429</v>
          </cell>
        </row>
        <row r="1335">
          <cell r="D1335" t="str">
            <v>0327430</v>
          </cell>
        </row>
        <row r="1340">
          <cell r="D1340" t="str">
            <v>0327243</v>
          </cell>
        </row>
        <row r="1341">
          <cell r="D1341" t="str">
            <v>0327244</v>
          </cell>
        </row>
        <row r="1343">
          <cell r="D1343" t="str">
            <v>0327139</v>
          </cell>
        </row>
        <row r="1345">
          <cell r="D1345" t="str">
            <v>0327137</v>
          </cell>
        </row>
        <row r="1350">
          <cell r="D1350" t="str">
            <v>0327282</v>
          </cell>
        </row>
        <row r="1351">
          <cell r="D1351" t="str">
            <v>0328283</v>
          </cell>
        </row>
        <row r="1352">
          <cell r="D1352" t="str">
            <v>0327281</v>
          </cell>
        </row>
        <row r="1354">
          <cell r="D1354" t="str">
            <v>0327239</v>
          </cell>
        </row>
        <row r="1356">
          <cell r="D1356" t="str">
            <v>0327193</v>
          </cell>
        </row>
        <row r="1358">
          <cell r="D1358" t="str">
            <v>0327279</v>
          </cell>
        </row>
        <row r="1359">
          <cell r="D1359" t="str">
            <v>0327280</v>
          </cell>
        </row>
        <row r="1361">
          <cell r="D1361" t="str">
            <v>0327359</v>
          </cell>
        </row>
        <row r="1362">
          <cell r="D1362" t="str">
            <v>0327360</v>
          </cell>
        </row>
        <row r="1363">
          <cell r="D1363" t="str">
            <v>0327192</v>
          </cell>
        </row>
        <row r="1368">
          <cell r="D1368" t="str">
            <v>0327342</v>
          </cell>
        </row>
        <row r="1370">
          <cell r="D1370" t="str">
            <v>0327268</v>
          </cell>
        </row>
        <row r="1371">
          <cell r="D1371" t="str">
            <v>0327269</v>
          </cell>
        </row>
        <row r="1372">
          <cell r="D1372" t="str">
            <v>0327270</v>
          </cell>
        </row>
        <row r="1374">
          <cell r="D1374" t="str">
            <v>0327267</v>
          </cell>
        </row>
        <row r="1375">
          <cell r="D1375" t="str">
            <v>0327266</v>
          </cell>
        </row>
        <row r="1380">
          <cell r="D1380" t="str">
            <v>0327247</v>
          </cell>
        </row>
        <row r="1381">
          <cell r="D1381" t="str">
            <v>0327343</v>
          </cell>
        </row>
        <row r="1382">
          <cell r="D1382" t="str">
            <v>0327245</v>
          </cell>
        </row>
        <row r="1383">
          <cell r="D1383" t="str">
            <v>0327135</v>
          </cell>
        </row>
        <row r="1384">
          <cell r="D1384" t="str">
            <v>0327249</v>
          </cell>
        </row>
        <row r="1389">
          <cell r="D1389" t="str">
            <v>0327272</v>
          </cell>
        </row>
        <row r="1390">
          <cell r="D1390" t="str">
            <v>0327361</v>
          </cell>
        </row>
        <row r="1391">
          <cell r="D1391" t="str">
            <v>0327276</v>
          </cell>
        </row>
        <row r="1392">
          <cell r="D1392" t="str">
            <v>0327275</v>
          </cell>
        </row>
        <row r="1394">
          <cell r="D1394" t="str">
            <v>0327271</v>
          </cell>
        </row>
        <row r="1399">
          <cell r="D1399" t="str">
            <v>0327286</v>
          </cell>
        </row>
        <row r="1401">
          <cell r="D1401" t="str">
            <v>0327285</v>
          </cell>
        </row>
        <row r="1402">
          <cell r="D1402" t="str">
            <v>0327284</v>
          </cell>
        </row>
        <row r="1404">
          <cell r="D1404" t="str">
            <v>0327257</v>
          </cell>
        </row>
        <row r="1405">
          <cell r="D1405" t="str">
            <v>0327256</v>
          </cell>
        </row>
        <row r="1406">
          <cell r="D1406" t="str">
            <v>0327258</v>
          </cell>
        </row>
        <row r="1411">
          <cell r="D1411" t="str">
            <v>0327241</v>
          </cell>
        </row>
        <row r="1412">
          <cell r="D1412" t="str">
            <v>0327242</v>
          </cell>
        </row>
        <row r="1413">
          <cell r="D1413" t="str">
            <v>0327240</v>
          </cell>
        </row>
      </sheetData>
      <sheetData sheetId="8">
        <row r="7">
          <cell r="D7" t="str">
            <v>0327218</v>
          </cell>
        </row>
        <row r="9">
          <cell r="E9" t="str">
            <v>UPC TBC 011</v>
          </cell>
          <cell r="G9">
            <v>0</v>
          </cell>
        </row>
        <row r="10">
          <cell r="E10" t="str">
            <v>UPC TBC 012</v>
          </cell>
          <cell r="G10">
            <v>0</v>
          </cell>
        </row>
        <row r="11">
          <cell r="E11" t="str">
            <v>UPC TBC 013</v>
          </cell>
          <cell r="G11">
            <v>0</v>
          </cell>
        </row>
        <row r="12">
          <cell r="E12" t="str">
            <v>UPC TBC 014</v>
          </cell>
          <cell r="G12">
            <v>0</v>
          </cell>
        </row>
        <row r="13">
          <cell r="E13" t="str">
            <v>UPC TBC 015</v>
          </cell>
          <cell r="G13">
            <v>0</v>
          </cell>
        </row>
        <row r="14">
          <cell r="E14" t="str">
            <v>UPC TBC 016</v>
          </cell>
          <cell r="G14">
            <v>0</v>
          </cell>
        </row>
        <row r="15">
          <cell r="E15" t="str">
            <v>UPC TBC 017</v>
          </cell>
          <cell r="G15">
            <v>0</v>
          </cell>
        </row>
        <row r="18">
          <cell r="E18" t="str">
            <v>UPC TBC 018</v>
          </cell>
          <cell r="G18" t="str">
            <v>DOS</v>
          </cell>
        </row>
        <row r="19">
          <cell r="E19" t="str">
            <v>UPC TBC 019</v>
          </cell>
          <cell r="G19" t="str">
            <v>DOS</v>
          </cell>
        </row>
        <row r="24">
          <cell r="E24" t="str">
            <v>0320927</v>
          </cell>
          <cell r="G24" t="str">
            <v/>
          </cell>
        </row>
        <row r="25">
          <cell r="E25" t="str">
            <v>0324181</v>
          </cell>
          <cell r="G25" t="str">
            <v/>
          </cell>
        </row>
        <row r="28">
          <cell r="E28" t="str">
            <v>UPC TBC 020</v>
          </cell>
          <cell r="G28" t="str">
            <v>DOS</v>
          </cell>
        </row>
        <row r="29">
          <cell r="E29" t="str">
            <v>UPC TBC 021</v>
          </cell>
          <cell r="G29" t="str">
            <v>DOS</v>
          </cell>
        </row>
        <row r="30">
          <cell r="E30" t="str">
            <v>0324505</v>
          </cell>
          <cell r="G30" t="str">
            <v/>
          </cell>
        </row>
        <row r="31">
          <cell r="E31" t="str">
            <v>0323430</v>
          </cell>
          <cell r="G31" t="str">
            <v/>
          </cell>
        </row>
        <row r="32">
          <cell r="E32" t="str">
            <v>UPC TBC 024</v>
          </cell>
          <cell r="G32" t="str">
            <v>DOS</v>
          </cell>
        </row>
        <row r="37">
          <cell r="E37" t="str">
            <v>0326121</v>
          </cell>
          <cell r="G37" t="str">
            <v/>
          </cell>
        </row>
        <row r="38">
          <cell r="E38" t="str">
            <v>0326113</v>
          </cell>
          <cell r="G38" t="str">
            <v/>
          </cell>
        </row>
        <row r="39">
          <cell r="E39" t="str">
            <v>0326125</v>
          </cell>
          <cell r="G39" t="str">
            <v/>
          </cell>
        </row>
        <row r="40">
          <cell r="E40" t="str">
            <v>0326122</v>
          </cell>
          <cell r="G40" t="str">
            <v/>
          </cell>
        </row>
        <row r="41">
          <cell r="E41" t="str">
            <v>0326114</v>
          </cell>
          <cell r="G41" t="str">
            <v/>
          </cell>
        </row>
        <row r="42">
          <cell r="E42" t="str">
            <v>0326123</v>
          </cell>
          <cell r="G42" t="str">
            <v/>
          </cell>
        </row>
        <row r="43">
          <cell r="E43" t="str">
            <v>0326115</v>
          </cell>
          <cell r="G43" t="str">
            <v/>
          </cell>
        </row>
        <row r="44">
          <cell r="E44" t="str">
            <v>0326124</v>
          </cell>
          <cell r="G44" t="str">
            <v/>
          </cell>
        </row>
        <row r="45">
          <cell r="E45" t="str">
            <v>0326116</v>
          </cell>
          <cell r="G45" t="str">
            <v/>
          </cell>
        </row>
        <row r="46">
          <cell r="E46" t="str">
            <v>0326117</v>
          </cell>
          <cell r="G46" t="str">
            <v/>
          </cell>
        </row>
        <row r="51">
          <cell r="E51" t="str">
            <v>0323084</v>
          </cell>
          <cell r="G51" t="str">
            <v/>
          </cell>
        </row>
        <row r="52">
          <cell r="E52" t="str">
            <v>0326460</v>
          </cell>
          <cell r="G52" t="str">
            <v/>
          </cell>
        </row>
        <row r="53">
          <cell r="E53" t="str">
            <v>0324287</v>
          </cell>
          <cell r="G53" t="str">
            <v/>
          </cell>
        </row>
        <row r="54">
          <cell r="E54" t="str">
            <v>0327040</v>
          </cell>
          <cell r="G54" t="str">
            <v/>
          </cell>
        </row>
        <row r="55">
          <cell r="E55" t="str">
            <v>0324290</v>
          </cell>
          <cell r="G55" t="str">
            <v/>
          </cell>
        </row>
        <row r="56">
          <cell r="E56" t="str">
            <v>0327041</v>
          </cell>
          <cell r="G56" t="str">
            <v/>
          </cell>
        </row>
        <row r="57">
          <cell r="E57" t="str">
            <v>0324288</v>
          </cell>
          <cell r="G57" t="str">
            <v/>
          </cell>
        </row>
        <row r="58">
          <cell r="E58" t="str">
            <v>0324289</v>
          </cell>
          <cell r="G58" t="str">
            <v/>
          </cell>
        </row>
        <row r="59">
          <cell r="E59" t="str">
            <v>0324293</v>
          </cell>
          <cell r="G59" t="str">
            <v/>
          </cell>
        </row>
        <row r="60">
          <cell r="E60" t="str">
            <v>0324294</v>
          </cell>
          <cell r="G60" t="str">
            <v/>
          </cell>
        </row>
        <row r="61">
          <cell r="E61" t="str">
            <v>0324295</v>
          </cell>
          <cell r="G61" t="str">
            <v/>
          </cell>
        </row>
        <row r="63">
          <cell r="G63" t="str">
            <v/>
          </cell>
        </row>
        <row r="64">
          <cell r="E64" t="str">
            <v>0327344</v>
          </cell>
          <cell r="G64">
            <v>0</v>
          </cell>
        </row>
        <row r="65">
          <cell r="E65" t="str">
            <v>0327345</v>
          </cell>
          <cell r="G65">
            <v>0</v>
          </cell>
        </row>
        <row r="66">
          <cell r="E66" t="str">
            <v>0327346</v>
          </cell>
          <cell r="G66">
            <v>0</v>
          </cell>
        </row>
        <row r="67">
          <cell r="E67" t="str">
            <v>0327347</v>
          </cell>
          <cell r="G67">
            <v>0</v>
          </cell>
        </row>
        <row r="68">
          <cell r="E68" t="str">
            <v>0327348</v>
          </cell>
          <cell r="G68">
            <v>0</v>
          </cell>
        </row>
        <row r="69">
          <cell r="E69" t="str">
            <v>0327349</v>
          </cell>
          <cell r="G69">
            <v>0</v>
          </cell>
        </row>
        <row r="71">
          <cell r="G71" t="str">
            <v/>
          </cell>
        </row>
        <row r="72">
          <cell r="E72" t="str">
            <v>0327350</v>
          </cell>
          <cell r="G72">
            <v>0</v>
          </cell>
        </row>
        <row r="73">
          <cell r="E73" t="str">
            <v>0327351</v>
          </cell>
          <cell r="G73">
            <v>0</v>
          </cell>
        </row>
        <row r="74">
          <cell r="E74" t="str">
            <v>0327352</v>
          </cell>
          <cell r="G74">
            <v>0</v>
          </cell>
        </row>
        <row r="75">
          <cell r="E75" t="str">
            <v>0327353</v>
          </cell>
          <cell r="G75">
            <v>0</v>
          </cell>
        </row>
        <row r="76">
          <cell r="E76" t="str">
            <v>0327354</v>
          </cell>
          <cell r="G76">
            <v>0</v>
          </cell>
        </row>
        <row r="77">
          <cell r="E77" t="str">
            <v>0327355</v>
          </cell>
          <cell r="G77">
            <v>0</v>
          </cell>
        </row>
        <row r="79">
          <cell r="G79" t="str">
            <v/>
          </cell>
        </row>
        <row r="80">
          <cell r="E80" t="str">
            <v>0327350</v>
          </cell>
          <cell r="G80">
            <v>0</v>
          </cell>
        </row>
        <row r="81">
          <cell r="E81" t="str">
            <v>0327351</v>
          </cell>
          <cell r="G81">
            <v>0</v>
          </cell>
        </row>
        <row r="82">
          <cell r="E82" t="str">
            <v>0327352</v>
          </cell>
          <cell r="G82">
            <v>0</v>
          </cell>
        </row>
        <row r="83">
          <cell r="E83" t="str">
            <v>0327353</v>
          </cell>
          <cell r="G83">
            <v>0</v>
          </cell>
        </row>
        <row r="84">
          <cell r="E84" t="str">
            <v>0327354</v>
          </cell>
          <cell r="G84">
            <v>0</v>
          </cell>
        </row>
        <row r="85">
          <cell r="E85" t="str">
            <v>0327355</v>
          </cell>
          <cell r="G85">
            <v>0</v>
          </cell>
        </row>
        <row r="87">
          <cell r="E87" t="str">
            <v>0322813</v>
          </cell>
          <cell r="G87" t="str">
            <v/>
          </cell>
        </row>
        <row r="88">
          <cell r="E88" t="str">
            <v>0322814</v>
          </cell>
          <cell r="G88" t="str">
            <v/>
          </cell>
        </row>
        <row r="89">
          <cell r="E89" t="str">
            <v>0322815</v>
          </cell>
          <cell r="G89" t="str">
            <v/>
          </cell>
        </row>
        <row r="90">
          <cell r="E90" t="str">
            <v>0321944</v>
          </cell>
          <cell r="G90" t="str">
            <v/>
          </cell>
        </row>
        <row r="91">
          <cell r="E91" t="str">
            <v>0318271</v>
          </cell>
          <cell r="G91" t="str">
            <v/>
          </cell>
        </row>
        <row r="92">
          <cell r="E92" t="str">
            <v>0325532</v>
          </cell>
          <cell r="G92" t="str">
            <v/>
          </cell>
        </row>
        <row r="93">
          <cell r="E93" t="str">
            <v>0325538</v>
          </cell>
          <cell r="G93" t="str">
            <v/>
          </cell>
        </row>
        <row r="94">
          <cell r="E94" t="str">
            <v>0325537</v>
          </cell>
          <cell r="G94" t="str">
            <v/>
          </cell>
        </row>
        <row r="95">
          <cell r="E95" t="str">
            <v>0325521</v>
          </cell>
          <cell r="G95" t="str">
            <v/>
          </cell>
        </row>
        <row r="96">
          <cell r="E96" t="str">
            <v>0325525</v>
          </cell>
          <cell r="G96" t="str">
            <v/>
          </cell>
        </row>
        <row r="97">
          <cell r="E97" t="str">
            <v>0325526</v>
          </cell>
          <cell r="G97" t="str">
            <v/>
          </cell>
        </row>
        <row r="98">
          <cell r="E98" t="str">
            <v>0325541</v>
          </cell>
          <cell r="G98" t="str">
            <v/>
          </cell>
        </row>
        <row r="99">
          <cell r="E99" t="str">
            <v>0325512</v>
          </cell>
          <cell r="G99" t="str">
            <v/>
          </cell>
        </row>
        <row r="100">
          <cell r="E100" t="str">
            <v>0327292</v>
          </cell>
          <cell r="G100" t="str">
            <v/>
          </cell>
        </row>
        <row r="101">
          <cell r="E101" t="str">
            <v>0327293</v>
          </cell>
          <cell r="G101" t="str">
            <v/>
          </cell>
        </row>
        <row r="102">
          <cell r="E102" t="str">
            <v>0327294</v>
          </cell>
          <cell r="G102" t="str">
            <v/>
          </cell>
        </row>
        <row r="103">
          <cell r="E103" t="str">
            <v>0327295</v>
          </cell>
          <cell r="G103" t="str">
            <v/>
          </cell>
        </row>
        <row r="104">
          <cell r="E104" t="str">
            <v>0327296</v>
          </cell>
          <cell r="G104" t="str">
            <v/>
          </cell>
        </row>
        <row r="105">
          <cell r="E105" t="str">
            <v>0327297</v>
          </cell>
          <cell r="G105" t="str">
            <v/>
          </cell>
        </row>
        <row r="106">
          <cell r="E106" t="str">
            <v>0327298</v>
          </cell>
          <cell r="G106" t="str">
            <v/>
          </cell>
        </row>
        <row r="107">
          <cell r="E107" t="str">
            <v>0327299</v>
          </cell>
          <cell r="G107" t="str">
            <v/>
          </cell>
        </row>
        <row r="108">
          <cell r="E108" t="str">
            <v>0322180</v>
          </cell>
          <cell r="G108" t="str">
            <v/>
          </cell>
        </row>
        <row r="109">
          <cell r="E109" t="str">
            <v>0323776</v>
          </cell>
          <cell r="G109" t="str">
            <v/>
          </cell>
        </row>
        <row r="110">
          <cell r="E110" t="str">
            <v>0325511</v>
          </cell>
          <cell r="G110" t="str">
            <v/>
          </cell>
        </row>
        <row r="111">
          <cell r="E111" t="str">
            <v>0325498</v>
          </cell>
          <cell r="G111" t="str">
            <v/>
          </cell>
        </row>
        <row r="112">
          <cell r="E112" t="str">
            <v>0325186</v>
          </cell>
          <cell r="G112" t="str">
            <v/>
          </cell>
        </row>
        <row r="113">
          <cell r="E113" t="str">
            <v>0325535</v>
          </cell>
          <cell r="G113" t="str">
            <v/>
          </cell>
        </row>
        <row r="114">
          <cell r="E114" t="str">
            <v>0325523</v>
          </cell>
          <cell r="G114" t="str">
            <v/>
          </cell>
        </row>
        <row r="115">
          <cell r="E115" t="str">
            <v>0327367</v>
          </cell>
          <cell r="G115" t="str">
            <v/>
          </cell>
        </row>
        <row r="116">
          <cell r="E116" t="str">
            <v>0327366</v>
          </cell>
          <cell r="G116" t="str">
            <v/>
          </cell>
        </row>
        <row r="117">
          <cell r="E117" t="str">
            <v>0327365</v>
          </cell>
          <cell r="G117" t="str">
            <v/>
          </cell>
        </row>
        <row r="118">
          <cell r="E118" t="str">
            <v>0325558</v>
          </cell>
          <cell r="G118" t="str">
            <v/>
          </cell>
        </row>
        <row r="119">
          <cell r="E119" t="str">
            <v>0325562</v>
          </cell>
          <cell r="G119" t="str">
            <v/>
          </cell>
        </row>
        <row r="120">
          <cell r="E120" t="str">
            <v>0325569</v>
          </cell>
          <cell r="G120" t="str">
            <v/>
          </cell>
        </row>
        <row r="122">
          <cell r="G122" t="str">
            <v/>
          </cell>
        </row>
        <row r="123">
          <cell r="E123" t="str">
            <v>0325568</v>
          </cell>
          <cell r="G123">
            <v>0</v>
          </cell>
        </row>
        <row r="124">
          <cell r="E124" t="str">
            <v>0325555</v>
          </cell>
          <cell r="G124">
            <v>0</v>
          </cell>
        </row>
        <row r="126">
          <cell r="E126" t="str">
            <v>0325501</v>
          </cell>
          <cell r="G126" t="str">
            <v/>
          </cell>
        </row>
        <row r="127">
          <cell r="E127" t="str">
            <v>0325489</v>
          </cell>
          <cell r="G127" t="str">
            <v/>
          </cell>
        </row>
        <row r="128">
          <cell r="E128" t="str">
            <v>0327058</v>
          </cell>
          <cell r="G128" t="str">
            <v/>
          </cell>
        </row>
        <row r="129">
          <cell r="E129" t="str">
            <v>0327059</v>
          </cell>
          <cell r="G129" t="str">
            <v/>
          </cell>
        </row>
        <row r="130">
          <cell r="E130" t="str">
            <v>0327061</v>
          </cell>
          <cell r="G130" t="str">
            <v/>
          </cell>
        </row>
        <row r="131">
          <cell r="E131" t="str">
            <v>0327063</v>
          </cell>
          <cell r="G131" t="str">
            <v/>
          </cell>
        </row>
        <row r="132">
          <cell r="E132" t="str">
            <v>0322927</v>
          </cell>
          <cell r="G132" t="str">
            <v/>
          </cell>
        </row>
        <row r="133">
          <cell r="E133" t="str">
            <v>0322919</v>
          </cell>
          <cell r="G133" t="str">
            <v/>
          </cell>
        </row>
        <row r="135">
          <cell r="G135" t="str">
            <v/>
          </cell>
        </row>
        <row r="136">
          <cell r="E136" t="str">
            <v>0327068</v>
          </cell>
          <cell r="G136">
            <v>0</v>
          </cell>
        </row>
        <row r="137">
          <cell r="E137" t="str">
            <v>0327069</v>
          </cell>
          <cell r="G137">
            <v>0</v>
          </cell>
        </row>
        <row r="138">
          <cell r="E138" t="str">
            <v>0327070</v>
          </cell>
          <cell r="G138">
            <v>0</v>
          </cell>
        </row>
        <row r="139">
          <cell r="E139" t="str">
            <v>0327141</v>
          </cell>
          <cell r="G139">
            <v>0</v>
          </cell>
        </row>
        <row r="140">
          <cell r="E140" t="str">
            <v>0320282</v>
          </cell>
          <cell r="G140">
            <v>0</v>
          </cell>
        </row>
        <row r="142">
          <cell r="G142" t="str">
            <v/>
          </cell>
        </row>
        <row r="143">
          <cell r="E143" t="str">
            <v>0327067</v>
          </cell>
          <cell r="G143">
            <v>0</v>
          </cell>
        </row>
        <row r="144">
          <cell r="E144" t="str">
            <v>0327069</v>
          </cell>
          <cell r="G144">
            <v>0</v>
          </cell>
        </row>
        <row r="145">
          <cell r="E145" t="str">
            <v>0327070</v>
          </cell>
          <cell r="G145">
            <v>0</v>
          </cell>
        </row>
        <row r="146">
          <cell r="E146" t="str">
            <v>0327141</v>
          </cell>
          <cell r="G146">
            <v>0</v>
          </cell>
        </row>
        <row r="147">
          <cell r="E147" t="str">
            <v>0320282</v>
          </cell>
          <cell r="G147">
            <v>0</v>
          </cell>
        </row>
        <row r="149">
          <cell r="G149" t="str">
            <v/>
          </cell>
        </row>
        <row r="150">
          <cell r="E150" t="str">
            <v>0327066</v>
          </cell>
          <cell r="G150">
            <v>0</v>
          </cell>
        </row>
        <row r="151">
          <cell r="E151" t="str">
            <v>0327069</v>
          </cell>
          <cell r="G151">
            <v>0</v>
          </cell>
        </row>
        <row r="152">
          <cell r="E152" t="str">
            <v>0327141</v>
          </cell>
          <cell r="G152">
            <v>0</v>
          </cell>
        </row>
        <row r="153">
          <cell r="E153" t="str">
            <v>0320282</v>
          </cell>
          <cell r="G153">
            <v>0</v>
          </cell>
        </row>
        <row r="155">
          <cell r="E155" t="str">
            <v>0327065</v>
          </cell>
          <cell r="G155" t="str">
            <v/>
          </cell>
        </row>
        <row r="156">
          <cell r="E156" t="str">
            <v>0327216</v>
          </cell>
          <cell r="G156" t="str">
            <v/>
          </cell>
        </row>
        <row r="157">
          <cell r="E157" t="str">
            <v>0321811</v>
          </cell>
          <cell r="G157" t="str">
            <v/>
          </cell>
        </row>
        <row r="158">
          <cell r="E158" t="str">
            <v>0327074</v>
          </cell>
          <cell r="G158" t="str">
            <v/>
          </cell>
        </row>
        <row r="159">
          <cell r="E159" t="str">
            <v>0327340</v>
          </cell>
          <cell r="G159" t="str">
            <v/>
          </cell>
        </row>
        <row r="160">
          <cell r="E160" t="str">
            <v>0327277</v>
          </cell>
          <cell r="G160" t="str">
            <v/>
          </cell>
        </row>
        <row r="161">
          <cell r="E161" t="str">
            <v>0327278</v>
          </cell>
          <cell r="G161" t="str">
            <v/>
          </cell>
        </row>
        <row r="162">
          <cell r="E162" t="str">
            <v>0322922</v>
          </cell>
          <cell r="G162" t="str">
            <v/>
          </cell>
        </row>
        <row r="163">
          <cell r="E163" t="str">
            <v>0327282</v>
          </cell>
          <cell r="G163" t="str">
            <v/>
          </cell>
        </row>
        <row r="164">
          <cell r="E164" t="str">
            <v>0328283</v>
          </cell>
          <cell r="G164" t="str">
            <v/>
          </cell>
        </row>
        <row r="165">
          <cell r="E165" t="str">
            <v>0327281</v>
          </cell>
          <cell r="G165" t="str">
            <v/>
          </cell>
        </row>
        <row r="166">
          <cell r="E166" t="str">
            <v>0327342</v>
          </cell>
          <cell r="G166" t="str">
            <v/>
          </cell>
        </row>
        <row r="167">
          <cell r="E167" t="str">
            <v>0323775</v>
          </cell>
          <cell r="G167" t="str">
            <v/>
          </cell>
        </row>
        <row r="168">
          <cell r="E168" t="str">
            <v>0322888</v>
          </cell>
          <cell r="G168" t="str">
            <v/>
          </cell>
        </row>
        <row r="170">
          <cell r="G170" t="str">
            <v/>
          </cell>
        </row>
        <row r="171">
          <cell r="E171" t="str">
            <v>0327232</v>
          </cell>
          <cell r="G171">
            <v>0</v>
          </cell>
        </row>
        <row r="172">
          <cell r="E172" t="str">
            <v>0327233</v>
          </cell>
          <cell r="G172">
            <v>0</v>
          </cell>
        </row>
        <row r="173">
          <cell r="E173" t="str">
            <v>0327234</v>
          </cell>
          <cell r="G173">
            <v>0</v>
          </cell>
        </row>
        <row r="174">
          <cell r="E174" t="str">
            <v>0327129</v>
          </cell>
          <cell r="G174">
            <v>0</v>
          </cell>
        </row>
        <row r="176">
          <cell r="G176" t="str">
            <v/>
          </cell>
        </row>
        <row r="177">
          <cell r="E177" t="str">
            <v>0327232</v>
          </cell>
          <cell r="G177">
            <v>0</v>
          </cell>
        </row>
        <row r="178">
          <cell r="E178" t="str">
            <v>0327233</v>
          </cell>
          <cell r="G178">
            <v>0</v>
          </cell>
        </row>
        <row r="179">
          <cell r="E179" t="str">
            <v>0327138</v>
          </cell>
          <cell r="G179">
            <v>0</v>
          </cell>
        </row>
        <row r="181">
          <cell r="E181" t="str">
            <v>0318541</v>
          </cell>
          <cell r="G181" t="str">
            <v/>
          </cell>
        </row>
        <row r="182">
          <cell r="E182" t="str">
            <v>0318542</v>
          </cell>
          <cell r="G182" t="str">
            <v/>
          </cell>
        </row>
        <row r="183">
          <cell r="E183" t="str">
            <v>0327139</v>
          </cell>
          <cell r="G183" t="str">
            <v/>
          </cell>
        </row>
        <row r="184">
          <cell r="E184" t="str">
            <v>0327137</v>
          </cell>
          <cell r="G184" t="str">
            <v/>
          </cell>
        </row>
        <row r="185">
          <cell r="E185" t="str">
            <v>0320751</v>
          </cell>
          <cell r="G185" t="str">
            <v/>
          </cell>
        </row>
        <row r="186">
          <cell r="E186" t="str">
            <v>0322181</v>
          </cell>
          <cell r="G186" t="str">
            <v/>
          </cell>
        </row>
        <row r="187">
          <cell r="E187" t="str">
            <v>0320722</v>
          </cell>
          <cell r="G187" t="str">
            <v/>
          </cell>
        </row>
        <row r="188">
          <cell r="E188" t="str">
            <v>0322155</v>
          </cell>
          <cell r="G188" t="str">
            <v/>
          </cell>
        </row>
        <row r="193">
          <cell r="E193" t="str">
            <v>0324205</v>
          </cell>
          <cell r="G193" t="str">
            <v/>
          </cell>
        </row>
        <row r="194">
          <cell r="E194" t="str">
            <v>0323128</v>
          </cell>
          <cell r="G194" t="str">
            <v/>
          </cell>
        </row>
        <row r="195">
          <cell r="E195" t="str">
            <v>0327088</v>
          </cell>
          <cell r="G195" t="str">
            <v/>
          </cell>
        </row>
        <row r="196">
          <cell r="E196" t="str">
            <v>0326910</v>
          </cell>
          <cell r="G196" t="str">
            <v/>
          </cell>
        </row>
        <row r="197">
          <cell r="E197" t="str">
            <v>0327087</v>
          </cell>
          <cell r="G197" t="str">
            <v/>
          </cell>
        </row>
        <row r="198">
          <cell r="E198" t="str">
            <v>0320697</v>
          </cell>
          <cell r="G198" t="str">
            <v/>
          </cell>
        </row>
        <row r="199">
          <cell r="E199" t="str">
            <v>0315012</v>
          </cell>
          <cell r="G199" t="str">
            <v/>
          </cell>
        </row>
        <row r="200">
          <cell r="E200" t="str">
            <v>0323095</v>
          </cell>
          <cell r="G200" t="str">
            <v/>
          </cell>
        </row>
        <row r="201">
          <cell r="E201" t="str">
            <v>0320862</v>
          </cell>
          <cell r="G201" t="str">
            <v/>
          </cell>
        </row>
        <row r="202">
          <cell r="E202" t="str">
            <v>0320712</v>
          </cell>
          <cell r="G202" t="str">
            <v/>
          </cell>
        </row>
        <row r="203">
          <cell r="E203" t="str">
            <v>0320711</v>
          </cell>
          <cell r="G203" t="str">
            <v/>
          </cell>
        </row>
        <row r="204">
          <cell r="E204" t="str">
            <v>0320710</v>
          </cell>
          <cell r="G204" t="str">
            <v/>
          </cell>
        </row>
        <row r="205">
          <cell r="E205" t="str">
            <v>0320713</v>
          </cell>
          <cell r="G205" t="str">
            <v/>
          </cell>
        </row>
        <row r="206">
          <cell r="E206" t="str">
            <v>0320714</v>
          </cell>
          <cell r="G206" t="str">
            <v/>
          </cell>
        </row>
        <row r="207">
          <cell r="E207" t="str">
            <v>0320715</v>
          </cell>
          <cell r="G207" t="str">
            <v/>
          </cell>
        </row>
        <row r="208">
          <cell r="E208" t="str">
            <v>0320716</v>
          </cell>
          <cell r="G208" t="str">
            <v/>
          </cell>
        </row>
        <row r="209">
          <cell r="E209" t="str">
            <v>0320718</v>
          </cell>
          <cell r="G209" t="str">
            <v/>
          </cell>
        </row>
        <row r="210">
          <cell r="E210" t="str">
            <v>0320847</v>
          </cell>
          <cell r="G210" t="str">
            <v/>
          </cell>
        </row>
        <row r="211">
          <cell r="E211" t="str">
            <v>0320720</v>
          </cell>
          <cell r="G211" t="str">
            <v/>
          </cell>
        </row>
        <row r="212">
          <cell r="E212" t="str">
            <v>0320722</v>
          </cell>
          <cell r="G212" t="str">
            <v/>
          </cell>
        </row>
        <row r="213">
          <cell r="E213" t="str">
            <v>0320724</v>
          </cell>
          <cell r="G213" t="str">
            <v/>
          </cell>
        </row>
        <row r="214">
          <cell r="E214" t="str">
            <v>0320721</v>
          </cell>
          <cell r="G214" t="str">
            <v/>
          </cell>
        </row>
        <row r="215">
          <cell r="E215" t="str">
            <v>0326457</v>
          </cell>
          <cell r="G215" t="str">
            <v/>
          </cell>
        </row>
        <row r="216">
          <cell r="E216" t="str">
            <v>0326456</v>
          </cell>
          <cell r="G216" t="str">
            <v/>
          </cell>
        </row>
        <row r="217">
          <cell r="E217" t="str">
            <v>0320727</v>
          </cell>
          <cell r="G217" t="str">
            <v/>
          </cell>
        </row>
        <row r="218">
          <cell r="E218" t="str">
            <v>0320728</v>
          </cell>
          <cell r="G218" t="str">
            <v/>
          </cell>
        </row>
        <row r="219">
          <cell r="E219" t="str">
            <v>0320730</v>
          </cell>
          <cell r="G219" t="str">
            <v/>
          </cell>
        </row>
        <row r="220">
          <cell r="E220" t="str">
            <v>0322927</v>
          </cell>
          <cell r="G220" t="str">
            <v/>
          </cell>
        </row>
        <row r="221">
          <cell r="E221" t="str">
            <v>0320731</v>
          </cell>
          <cell r="G221" t="str">
            <v/>
          </cell>
        </row>
        <row r="222">
          <cell r="E222" t="str">
            <v>0320723</v>
          </cell>
          <cell r="G222" t="str">
            <v/>
          </cell>
        </row>
        <row r="223">
          <cell r="E223" t="str">
            <v>0322157</v>
          </cell>
          <cell r="G223" t="str">
            <v/>
          </cell>
        </row>
        <row r="224">
          <cell r="E224" t="str">
            <v>0322183</v>
          </cell>
          <cell r="G224" t="str">
            <v/>
          </cell>
        </row>
        <row r="225">
          <cell r="E225" t="str">
            <v>0321864</v>
          </cell>
          <cell r="G225" t="str">
            <v/>
          </cell>
        </row>
        <row r="226">
          <cell r="E226" t="str">
            <v>0320898</v>
          </cell>
          <cell r="G226" t="str">
            <v/>
          </cell>
        </row>
        <row r="227">
          <cell r="E227" t="str">
            <v>0322619</v>
          </cell>
          <cell r="G227" t="str">
            <v/>
          </cell>
        </row>
        <row r="228">
          <cell r="E228" t="str">
            <v>0325671</v>
          </cell>
          <cell r="G228" t="str">
            <v/>
          </cell>
        </row>
        <row r="229">
          <cell r="E229" t="str">
            <v>0323108</v>
          </cell>
          <cell r="G229" t="str">
            <v/>
          </cell>
        </row>
        <row r="230">
          <cell r="E230" t="str">
            <v>0326915</v>
          </cell>
          <cell r="G230" t="str">
            <v/>
          </cell>
        </row>
        <row r="231">
          <cell r="E231" t="str">
            <v>0325186</v>
          </cell>
          <cell r="G231" t="str">
            <v/>
          </cell>
        </row>
        <row r="232">
          <cell r="E232" t="str">
            <v>0322150</v>
          </cell>
          <cell r="G232" t="str">
            <v/>
          </cell>
        </row>
        <row r="233">
          <cell r="E233" t="str">
            <v>0322940</v>
          </cell>
          <cell r="G233" t="str">
            <v/>
          </cell>
        </row>
        <row r="234">
          <cell r="E234" t="str">
            <v>0327060</v>
          </cell>
          <cell r="G234" t="str">
            <v/>
          </cell>
        </row>
        <row r="235">
          <cell r="E235" t="str">
            <v>0327062</v>
          </cell>
          <cell r="G235" t="str">
            <v/>
          </cell>
        </row>
        <row r="236">
          <cell r="E236" t="str">
            <v>0327064</v>
          </cell>
          <cell r="G236" t="str">
            <v/>
          </cell>
        </row>
        <row r="237">
          <cell r="E237" t="str">
            <v>0322900</v>
          </cell>
          <cell r="G237" t="str">
            <v/>
          </cell>
        </row>
        <row r="238">
          <cell r="E238" t="str">
            <v>0327215</v>
          </cell>
          <cell r="G238" t="str">
            <v/>
          </cell>
        </row>
        <row r="239">
          <cell r="E239" t="str">
            <v>0327081</v>
          </cell>
          <cell r="G239" t="str">
            <v/>
          </cell>
        </row>
        <row r="240">
          <cell r="E240" t="str">
            <v>0327337</v>
          </cell>
          <cell r="G240" t="str">
            <v/>
          </cell>
        </row>
        <row r="241">
          <cell r="E241" t="str">
            <v>0327075</v>
          </cell>
          <cell r="G241" t="str">
            <v/>
          </cell>
        </row>
        <row r="242">
          <cell r="E242" t="str">
            <v>0327255</v>
          </cell>
          <cell r="G242" t="str">
            <v/>
          </cell>
        </row>
        <row r="244">
          <cell r="G244" t="str">
            <v/>
          </cell>
        </row>
        <row r="245">
          <cell r="E245" t="str">
            <v>0327255</v>
          </cell>
          <cell r="G245">
            <v>0</v>
          </cell>
        </row>
        <row r="246">
          <cell r="E246" t="str">
            <v>0320282</v>
          </cell>
          <cell r="G246">
            <v>0</v>
          </cell>
        </row>
        <row r="248">
          <cell r="G248" t="str">
            <v/>
          </cell>
        </row>
        <row r="249">
          <cell r="E249" t="str">
            <v>0327254</v>
          </cell>
          <cell r="G249">
            <v>0</v>
          </cell>
        </row>
        <row r="250">
          <cell r="E250" t="str">
            <v>0320282</v>
          </cell>
          <cell r="G250">
            <v>0</v>
          </cell>
        </row>
        <row r="252">
          <cell r="E252" t="str">
            <v>0327339</v>
          </cell>
          <cell r="G252" t="str">
            <v/>
          </cell>
        </row>
        <row r="253">
          <cell r="E253" t="str">
            <v>0327340</v>
          </cell>
          <cell r="G253" t="str">
            <v/>
          </cell>
        </row>
        <row r="254">
          <cell r="E254" t="str">
            <v>0327218</v>
          </cell>
          <cell r="G254" t="str">
            <v/>
          </cell>
        </row>
        <row r="255">
          <cell r="E255" t="str">
            <v>0327219</v>
          </cell>
          <cell r="G255" t="str">
            <v/>
          </cell>
        </row>
        <row r="256">
          <cell r="E256" t="str">
            <v>0327226</v>
          </cell>
          <cell r="G256" t="str">
            <v/>
          </cell>
        </row>
        <row r="257">
          <cell r="E257" t="str">
            <v>0327260</v>
          </cell>
          <cell r="G257" t="str">
            <v/>
          </cell>
        </row>
        <row r="258">
          <cell r="E258" t="str">
            <v>0327261</v>
          </cell>
          <cell r="G258" t="str">
            <v/>
          </cell>
        </row>
        <row r="262">
          <cell r="E262" t="str">
            <v>0321067</v>
          </cell>
          <cell r="G262" t="str">
            <v/>
          </cell>
        </row>
        <row r="263">
          <cell r="E263" t="str">
            <v>0321066</v>
          </cell>
          <cell r="G263" t="str">
            <v/>
          </cell>
        </row>
        <row r="264">
          <cell r="E264" t="str">
            <v>0321068</v>
          </cell>
          <cell r="G264" t="str">
            <v/>
          </cell>
        </row>
        <row r="265">
          <cell r="E265" t="str">
            <v>0321062</v>
          </cell>
          <cell r="G265" t="str">
            <v/>
          </cell>
        </row>
        <row r="266">
          <cell r="E266" t="str">
            <v>0321917</v>
          </cell>
          <cell r="G266" t="str">
            <v/>
          </cell>
        </row>
        <row r="267">
          <cell r="E267" t="str">
            <v>0321918</v>
          </cell>
          <cell r="G267" t="str">
            <v/>
          </cell>
        </row>
        <row r="268">
          <cell r="E268" t="str">
            <v>0321942</v>
          </cell>
          <cell r="G268" t="str">
            <v/>
          </cell>
        </row>
        <row r="269">
          <cell r="E269" t="str">
            <v>0323780</v>
          </cell>
          <cell r="G269" t="str">
            <v/>
          </cell>
        </row>
        <row r="270">
          <cell r="E270" t="str">
            <v>0323779</v>
          </cell>
          <cell r="G270" t="str">
            <v/>
          </cell>
        </row>
        <row r="271">
          <cell r="E271" t="str">
            <v>0322817</v>
          </cell>
          <cell r="G271" t="str">
            <v/>
          </cell>
        </row>
        <row r="272">
          <cell r="E272" t="str">
            <v>0322818</v>
          </cell>
          <cell r="G272" t="str">
            <v/>
          </cell>
        </row>
        <row r="273">
          <cell r="E273" t="str">
            <v>0315456</v>
          </cell>
          <cell r="G273" t="str">
            <v/>
          </cell>
        </row>
        <row r="274">
          <cell r="E274" t="str">
            <v>0318108</v>
          </cell>
          <cell r="G274" t="str">
            <v/>
          </cell>
        </row>
        <row r="275">
          <cell r="E275" t="str">
            <v>0318107</v>
          </cell>
          <cell r="G275" t="str">
            <v/>
          </cell>
        </row>
        <row r="276">
          <cell r="E276" t="str">
            <v>0318106</v>
          </cell>
          <cell r="G276" t="str">
            <v/>
          </cell>
        </row>
        <row r="277">
          <cell r="E277" t="str">
            <v>0321941</v>
          </cell>
          <cell r="G277" t="str">
            <v/>
          </cell>
        </row>
        <row r="278">
          <cell r="E278" t="str">
            <v>0320158</v>
          </cell>
          <cell r="G278" t="str">
            <v/>
          </cell>
        </row>
        <row r="279">
          <cell r="E279" t="str">
            <v>0322050</v>
          </cell>
          <cell r="G279" t="str">
            <v/>
          </cell>
        </row>
        <row r="280">
          <cell r="E280" t="str">
            <v>0322051</v>
          </cell>
          <cell r="G280" t="str">
            <v/>
          </cell>
        </row>
        <row r="281">
          <cell r="E281" t="str">
            <v>0322052</v>
          </cell>
          <cell r="G281" t="str">
            <v/>
          </cell>
        </row>
        <row r="282">
          <cell r="E282" t="str">
            <v>0318543</v>
          </cell>
          <cell r="G282" t="str">
            <v/>
          </cell>
        </row>
        <row r="283">
          <cell r="E283" t="str">
            <v>0322807</v>
          </cell>
          <cell r="G283" t="str">
            <v/>
          </cell>
        </row>
        <row r="284">
          <cell r="E284" t="str">
            <v>0325707</v>
          </cell>
          <cell r="G284" t="str">
            <v/>
          </cell>
        </row>
        <row r="285">
          <cell r="E285" t="str">
            <v>0325708</v>
          </cell>
          <cell r="G285" t="str">
            <v/>
          </cell>
        </row>
        <row r="286">
          <cell r="E286" t="str">
            <v>0327146</v>
          </cell>
          <cell r="G286" t="str">
            <v/>
          </cell>
        </row>
        <row r="287">
          <cell r="E287" t="str">
            <v>0327069</v>
          </cell>
          <cell r="G287" t="str">
            <v/>
          </cell>
        </row>
        <row r="288">
          <cell r="E288" t="str">
            <v>0327145</v>
          </cell>
          <cell r="G288" t="str">
            <v/>
          </cell>
        </row>
        <row r="289">
          <cell r="E289" t="str">
            <v>0327336</v>
          </cell>
          <cell r="G289" t="str">
            <v/>
          </cell>
        </row>
        <row r="290">
          <cell r="E290" t="str">
            <v>0320282</v>
          </cell>
          <cell r="G290" t="str">
            <v/>
          </cell>
        </row>
        <row r="291">
          <cell r="E291" t="str">
            <v>0327131</v>
          </cell>
          <cell r="G291" t="str">
            <v/>
          </cell>
        </row>
        <row r="292">
          <cell r="E292" t="str">
            <v>0327132</v>
          </cell>
          <cell r="G292" t="str">
            <v/>
          </cell>
        </row>
        <row r="296">
          <cell r="E296" t="str">
            <v>0324205</v>
          </cell>
          <cell r="G296" t="str">
            <v/>
          </cell>
        </row>
        <row r="297">
          <cell r="E297" t="str">
            <v>0323128</v>
          </cell>
          <cell r="G297" t="str">
            <v/>
          </cell>
        </row>
        <row r="298">
          <cell r="E298" t="str">
            <v>0323865</v>
          </cell>
          <cell r="G298" t="str">
            <v/>
          </cell>
        </row>
        <row r="299">
          <cell r="E299" t="str">
            <v>0320733</v>
          </cell>
          <cell r="G299" t="str">
            <v/>
          </cell>
        </row>
        <row r="300">
          <cell r="E300" t="str">
            <v>0320158</v>
          </cell>
          <cell r="G300" t="str">
            <v/>
          </cell>
        </row>
        <row r="301">
          <cell r="E301" t="str">
            <v>0326468</v>
          </cell>
          <cell r="G301" t="str">
            <v/>
          </cell>
        </row>
        <row r="302">
          <cell r="E302" t="str">
            <v>0326467</v>
          </cell>
          <cell r="G302" t="str">
            <v/>
          </cell>
        </row>
        <row r="303">
          <cell r="E303" t="str">
            <v>0322054</v>
          </cell>
          <cell r="G303" t="str">
            <v/>
          </cell>
        </row>
        <row r="304">
          <cell r="E304" t="str">
            <v>0323947</v>
          </cell>
          <cell r="G304" t="str">
            <v/>
          </cell>
        </row>
        <row r="305">
          <cell r="E305" t="str">
            <v>0323084</v>
          </cell>
          <cell r="G305" t="str">
            <v/>
          </cell>
        </row>
        <row r="306">
          <cell r="E306" t="str">
            <v>0323112</v>
          </cell>
          <cell r="G306" t="str">
            <v/>
          </cell>
        </row>
        <row r="307">
          <cell r="E307" t="str">
            <v>0326456</v>
          </cell>
          <cell r="G307" t="str">
            <v/>
          </cell>
        </row>
        <row r="308">
          <cell r="E308" t="str">
            <v>0326457</v>
          </cell>
          <cell r="G308" t="str">
            <v/>
          </cell>
        </row>
        <row r="309">
          <cell r="E309" t="str">
            <v>0320715</v>
          </cell>
          <cell r="G309" t="str">
            <v/>
          </cell>
        </row>
        <row r="310">
          <cell r="E310" t="str">
            <v>0320730</v>
          </cell>
          <cell r="G310" t="str">
            <v/>
          </cell>
        </row>
        <row r="311">
          <cell r="E311" t="str">
            <v>0320720</v>
          </cell>
          <cell r="G311" t="str">
            <v/>
          </cell>
        </row>
        <row r="312">
          <cell r="E312" t="str">
            <v>0322050</v>
          </cell>
          <cell r="G312" t="str">
            <v/>
          </cell>
        </row>
        <row r="313">
          <cell r="E313" t="str">
            <v>0322051</v>
          </cell>
          <cell r="G313" t="str">
            <v/>
          </cell>
        </row>
        <row r="314">
          <cell r="E314" t="str">
            <v>0318106</v>
          </cell>
          <cell r="G314" t="str">
            <v/>
          </cell>
        </row>
        <row r="315">
          <cell r="E315" t="str">
            <v>0318108</v>
          </cell>
          <cell r="G315" t="str">
            <v/>
          </cell>
        </row>
      </sheetData>
      <sheetData sheetId="9">
        <row r="6">
          <cell r="C6" t="str">
            <v>0323128</v>
          </cell>
        </row>
        <row r="7">
          <cell r="C7" t="str">
            <v>0324205</v>
          </cell>
        </row>
        <row r="9">
          <cell r="C9" t="str">
            <v>0323102</v>
          </cell>
        </row>
        <row r="10">
          <cell r="C10" t="str">
            <v>0323103</v>
          </cell>
        </row>
        <row r="11">
          <cell r="C11" t="str">
            <v>0323101</v>
          </cell>
        </row>
        <row r="12">
          <cell r="C12" t="str">
            <v>0323104</v>
          </cell>
        </row>
        <row r="13">
          <cell r="C13" t="str">
            <v>0323099</v>
          </cell>
        </row>
        <row r="14">
          <cell r="C14" t="str">
            <v>0323100</v>
          </cell>
        </row>
        <row r="16">
          <cell r="C16" t="str">
            <v>0324176</v>
          </cell>
        </row>
        <row r="17">
          <cell r="C17" t="str">
            <v>0324179</v>
          </cell>
        </row>
        <row r="19">
          <cell r="C19" t="str">
            <v>0322766</v>
          </cell>
        </row>
        <row r="20">
          <cell r="C20" t="str">
            <v>0326463</v>
          </cell>
        </row>
        <row r="21">
          <cell r="C21" t="str">
            <v>0324327</v>
          </cell>
        </row>
        <row r="22">
          <cell r="C22" t="str">
            <v>0323727</v>
          </cell>
        </row>
        <row r="23">
          <cell r="C23" t="str">
            <v>0323728</v>
          </cell>
        </row>
        <row r="24">
          <cell r="C24" t="str">
            <v>0322768</v>
          </cell>
        </row>
        <row r="25">
          <cell r="C25" t="str">
            <v>0323729</v>
          </cell>
        </row>
        <row r="26">
          <cell r="C26" t="str">
            <v>0323779</v>
          </cell>
        </row>
        <row r="27">
          <cell r="C27" t="str">
            <v>0322765</v>
          </cell>
        </row>
        <row r="28">
          <cell r="C28" t="str">
            <v>0322600</v>
          </cell>
        </row>
        <row r="30">
          <cell r="C30" t="str">
            <v>0322643</v>
          </cell>
        </row>
        <row r="31">
          <cell r="C31" t="str">
            <v>0322592</v>
          </cell>
        </row>
        <row r="32">
          <cell r="C32" t="str">
            <v>0322606</v>
          </cell>
        </row>
        <row r="33">
          <cell r="C33" t="str">
            <v>0322601</v>
          </cell>
        </row>
        <row r="34">
          <cell r="C34" t="str">
            <v>0322609</v>
          </cell>
        </row>
        <row r="35">
          <cell r="C35" t="str">
            <v>0324282</v>
          </cell>
        </row>
        <row r="36">
          <cell r="C36" t="str">
            <v>0323780</v>
          </cell>
        </row>
        <row r="39">
          <cell r="C39" t="str">
            <v>0323665</v>
          </cell>
        </row>
        <row r="40">
          <cell r="C40" t="str">
            <v>0323825</v>
          </cell>
        </row>
        <row r="41">
          <cell r="C41" t="str">
            <v>0323824</v>
          </cell>
        </row>
        <row r="42">
          <cell r="C42" t="str">
            <v>0323673</v>
          </cell>
        </row>
        <row r="43">
          <cell r="C43" t="str">
            <v>0323819</v>
          </cell>
        </row>
        <row r="44">
          <cell r="C44" t="str">
            <v>0323820</v>
          </cell>
        </row>
        <row r="45">
          <cell r="C45" t="str">
            <v>0309818</v>
          </cell>
        </row>
        <row r="46">
          <cell r="C46" t="str">
            <v>0323691</v>
          </cell>
        </row>
        <row r="47">
          <cell r="C47" t="str">
            <v>0323692</v>
          </cell>
        </row>
        <row r="48">
          <cell r="C48" t="str">
            <v>0323693</v>
          </cell>
        </row>
        <row r="49">
          <cell r="C49" t="str">
            <v>0323221</v>
          </cell>
        </row>
        <row r="50">
          <cell r="C50" t="str">
            <v>0326524</v>
          </cell>
        </row>
        <row r="51">
          <cell r="C51" t="str">
            <v>0325409</v>
          </cell>
        </row>
        <row r="52">
          <cell r="C52" t="str">
            <v>0323909</v>
          </cell>
        </row>
        <row r="53">
          <cell r="C53" t="str">
            <v>0323708</v>
          </cell>
        </row>
        <row r="54">
          <cell r="C54" t="str">
            <v>0323706</v>
          </cell>
        </row>
        <row r="55">
          <cell r="C55" t="str">
            <v>0323701</v>
          </cell>
        </row>
        <row r="56">
          <cell r="C56" t="str">
            <v>0326169</v>
          </cell>
        </row>
        <row r="57">
          <cell r="C57" t="str">
            <v>0326168</v>
          </cell>
        </row>
        <row r="58">
          <cell r="C58" t="str">
            <v>0323685</v>
          </cell>
        </row>
        <row r="59">
          <cell r="C59" t="str">
            <v>0323684</v>
          </cell>
        </row>
        <row r="60">
          <cell r="C60" t="str">
            <v>0323674</v>
          </cell>
        </row>
        <row r="61">
          <cell r="C61" t="str">
            <v>0326461</v>
          </cell>
        </row>
        <row r="62">
          <cell r="C62" t="str">
            <v>0323670</v>
          </cell>
        </row>
        <row r="63">
          <cell r="C63" t="str">
            <v>0323671</v>
          </cell>
        </row>
        <row r="64">
          <cell r="C64" t="str">
            <v>0326018</v>
          </cell>
        </row>
        <row r="65">
          <cell r="C65" t="str">
            <v>0323807</v>
          </cell>
        </row>
        <row r="66">
          <cell r="C66" t="str">
            <v>0327039</v>
          </cell>
        </row>
        <row r="68">
          <cell r="C68" t="str">
            <v>0323793</v>
          </cell>
        </row>
        <row r="69">
          <cell r="C69" t="str">
            <v>0323794</v>
          </cell>
        </row>
        <row r="70">
          <cell r="C70" t="str">
            <v>0323795</v>
          </cell>
        </row>
        <row r="71">
          <cell r="C71" t="str">
            <v>0323796</v>
          </cell>
        </row>
        <row r="72">
          <cell r="C72" t="str">
            <v>0324297</v>
          </cell>
        </row>
        <row r="73">
          <cell r="C73" t="str">
            <v>0323798</v>
          </cell>
        </row>
        <row r="74">
          <cell r="C74" t="str">
            <v>0323799</v>
          </cell>
        </row>
        <row r="75">
          <cell r="C75" t="str">
            <v>0324298</v>
          </cell>
        </row>
        <row r="76">
          <cell r="C76" t="str">
            <v>0323797</v>
          </cell>
        </row>
        <row r="77">
          <cell r="C77" t="str">
            <v>0326143</v>
          </cell>
        </row>
        <row r="78">
          <cell r="C78" t="str">
            <v>0322616</v>
          </cell>
        </row>
        <row r="79">
          <cell r="C79" t="str">
            <v>0322615</v>
          </cell>
        </row>
        <row r="80">
          <cell r="C80" t="str">
            <v>0324299</v>
          </cell>
        </row>
        <row r="81">
          <cell r="C81" t="str">
            <v>0324325</v>
          </cell>
        </row>
      </sheetData>
      <sheetData sheetId="10">
        <row r="1">
          <cell r="U1" t="str">
            <v>GeneralItems</v>
          </cell>
          <cell r="V1" t="str">
            <v>Retail Pk Small</v>
          </cell>
          <cell r="W1" t="str">
            <v>H/S Small</v>
          </cell>
          <cell r="X1" t="str">
            <v>Retail Pk Large</v>
          </cell>
          <cell r="Y1" t="str">
            <v>H/S Medium</v>
          </cell>
          <cell r="Z1" t="str">
            <v>H/S Lrg part seg</v>
          </cell>
          <cell r="AA1" t="str">
            <v>H/S Lrg full seg</v>
          </cell>
          <cell r="AB1" t="str">
            <v>Flagship</v>
          </cell>
          <cell r="AD1" t="str">
            <v>Seating</v>
          </cell>
          <cell r="AE1" t="str">
            <v>Retail Pk Small</v>
          </cell>
          <cell r="AF1" t="str">
            <v>Retail Pk Large</v>
          </cell>
          <cell r="AG1" t="str">
            <v>H/S Small</v>
          </cell>
          <cell r="AH1" t="str">
            <v>H/S Medium</v>
          </cell>
          <cell r="AI1" t="str">
            <v>H/S Lrg part seg</v>
          </cell>
          <cell r="AJ1" t="str">
            <v>H/S Lrg full seg</v>
          </cell>
          <cell r="AK1" t="str">
            <v>Flagship</v>
          </cell>
          <cell r="AM1" t="str">
            <v>General Working Stock - required 1 week prior to PC</v>
          </cell>
          <cell r="AN1" t="str">
            <v>Retail Pk Small</v>
          </cell>
          <cell r="AO1" t="str">
            <v>H/S Small</v>
          </cell>
          <cell r="AP1" t="str">
            <v>Retail Pk Large</v>
          </cell>
          <cell r="AQ1" t="str">
            <v>H/S Medium</v>
          </cell>
          <cell r="AR1" t="str">
            <v>H/S Lrg part seg</v>
          </cell>
          <cell r="AS1" t="str">
            <v>H/S Lrg full seg</v>
          </cell>
          <cell r="AT1" t="str">
            <v>Flagship</v>
          </cell>
        </row>
        <row r="2">
          <cell r="A2" t="str">
            <v xml:space="preserve">Aberdeen </v>
          </cell>
          <cell r="B2" t="str">
            <v>2587</v>
          </cell>
          <cell r="J2" t="str">
            <v>AMS</v>
          </cell>
          <cell r="K2">
            <v>17</v>
          </cell>
          <cell r="M2" t="str">
            <v>AMEC</v>
          </cell>
          <cell r="O2" t="str">
            <v>Styles &amp; Wood Store Planning</v>
          </cell>
          <cell r="Q2" t="str">
            <v>Rev A</v>
          </cell>
          <cell r="S2" t="str">
            <v>Flagship</v>
          </cell>
          <cell r="U2" t="str">
            <v>Dual pricing guns</v>
          </cell>
          <cell r="V2">
            <v>3</v>
          </cell>
          <cell r="W2">
            <v>3</v>
          </cell>
          <cell r="X2">
            <v>3</v>
          </cell>
          <cell r="Y2">
            <v>4</v>
          </cell>
          <cell r="Z2">
            <v>4</v>
          </cell>
          <cell r="AA2">
            <v>6</v>
          </cell>
          <cell r="AB2">
            <v>6</v>
          </cell>
          <cell r="AD2" t="str">
            <v>600mm Cube Seat Beige</v>
          </cell>
          <cell r="AE2">
            <v>3</v>
          </cell>
          <cell r="AF2">
            <v>3</v>
          </cell>
          <cell r="AG2">
            <v>3</v>
          </cell>
          <cell r="AH2">
            <v>3</v>
          </cell>
          <cell r="AI2">
            <v>3</v>
          </cell>
          <cell r="AJ2">
            <v>4</v>
          </cell>
          <cell r="AK2">
            <v>4</v>
          </cell>
          <cell r="AM2" t="str">
            <v>600mm Peak Nightwear Side Hanging Rail</v>
          </cell>
          <cell r="AN2">
            <v>6</v>
          </cell>
          <cell r="AO2">
            <v>6</v>
          </cell>
          <cell r="AP2">
            <v>10</v>
          </cell>
          <cell r="AQ2">
            <v>10</v>
          </cell>
          <cell r="AR2">
            <v>10</v>
          </cell>
          <cell r="AS2">
            <v>15</v>
          </cell>
          <cell r="AT2">
            <v>15</v>
          </cell>
        </row>
        <row r="3">
          <cell r="A3" t="str">
            <v xml:space="preserve">Accrington </v>
          </cell>
          <cell r="B3" t="str">
            <v>2930</v>
          </cell>
          <cell r="J3" t="str">
            <v>Axis Europe plc</v>
          </cell>
          <cell r="K3">
            <v>18</v>
          </cell>
          <cell r="M3" t="str">
            <v>Bowmer &amp; Kirkland</v>
          </cell>
          <cell r="O3" t="str">
            <v>SenKenKen</v>
          </cell>
          <cell r="Q3" t="str">
            <v>Rev B</v>
          </cell>
          <cell r="S3" t="str">
            <v>H/S Lrg full seg</v>
          </cell>
          <cell r="U3" t="str">
            <v>Food pricing guns</v>
          </cell>
          <cell r="V3">
            <v>3</v>
          </cell>
          <cell r="W3">
            <v>3</v>
          </cell>
          <cell r="X3">
            <v>3</v>
          </cell>
          <cell r="Y3">
            <v>4</v>
          </cell>
          <cell r="Z3">
            <v>4</v>
          </cell>
          <cell r="AA3">
            <v>6</v>
          </cell>
          <cell r="AB3">
            <v>6</v>
          </cell>
          <cell r="AD3" t="str">
            <v>600mm Cube Seat Grey</v>
          </cell>
          <cell r="AE3">
            <v>4</v>
          </cell>
          <cell r="AF3">
            <v>4</v>
          </cell>
          <cell r="AG3">
            <v>3</v>
          </cell>
          <cell r="AH3">
            <v>3</v>
          </cell>
          <cell r="AI3">
            <v>4</v>
          </cell>
          <cell r="AJ3">
            <v>4</v>
          </cell>
          <cell r="AK3">
            <v>4</v>
          </cell>
          <cell r="AM3" t="str">
            <v>40 x 20 Banner Stand</v>
          </cell>
          <cell r="AN3">
            <v>5</v>
          </cell>
          <cell r="AO3">
            <v>5</v>
          </cell>
          <cell r="AP3">
            <v>8</v>
          </cell>
          <cell r="AQ3">
            <v>8</v>
          </cell>
          <cell r="AR3">
            <v>8</v>
          </cell>
          <cell r="AS3">
            <v>12</v>
          </cell>
          <cell r="AT3">
            <v>12</v>
          </cell>
        </row>
        <row r="4">
          <cell r="A4" t="str">
            <v>Aintree</v>
          </cell>
          <cell r="B4" t="str">
            <v>NW07</v>
          </cell>
          <cell r="J4" t="str">
            <v>Barlows</v>
          </cell>
          <cell r="K4">
            <v>19</v>
          </cell>
          <cell r="M4" t="str">
            <v>Ellmers</v>
          </cell>
          <cell r="O4" t="str">
            <v>Cardinal Project Management</v>
          </cell>
          <cell r="Q4" t="str">
            <v>Rev C</v>
          </cell>
          <cell r="S4" t="str">
            <v>H/S Lrg part seg</v>
          </cell>
          <cell r="U4" t="str">
            <v>Textile pricing guns</v>
          </cell>
          <cell r="V4">
            <v>3</v>
          </cell>
          <cell r="W4">
            <v>3</v>
          </cell>
          <cell r="X4">
            <v>3</v>
          </cell>
          <cell r="Y4">
            <v>4</v>
          </cell>
          <cell r="Z4">
            <v>4</v>
          </cell>
          <cell r="AA4">
            <v>6</v>
          </cell>
          <cell r="AB4">
            <v>6</v>
          </cell>
          <cell r="AD4" t="str">
            <v>600mm Cube Seat Red</v>
          </cell>
          <cell r="AE4">
            <v>3</v>
          </cell>
          <cell r="AF4">
            <v>3</v>
          </cell>
          <cell r="AG4">
            <v>2</v>
          </cell>
          <cell r="AH4">
            <v>2</v>
          </cell>
          <cell r="AI4">
            <v>3</v>
          </cell>
          <cell r="AJ4">
            <v>3</v>
          </cell>
          <cell r="AK4">
            <v>3</v>
          </cell>
          <cell r="AM4" t="str">
            <v>Autograph Branding Block</v>
          </cell>
          <cell r="AN4" t="str">
            <v>DOS</v>
          </cell>
          <cell r="AO4" t="str">
            <v>DOS</v>
          </cell>
          <cell r="AP4" t="str">
            <v>DOS</v>
          </cell>
          <cell r="AQ4" t="str">
            <v>DOS</v>
          </cell>
          <cell r="AR4" t="str">
            <v>DOS</v>
          </cell>
          <cell r="AS4">
            <v>15</v>
          </cell>
          <cell r="AT4">
            <v>15</v>
          </cell>
        </row>
        <row r="5">
          <cell r="A5" t="str">
            <v xml:space="preserve">Aldershot </v>
          </cell>
          <cell r="B5" t="str">
            <v>0330</v>
          </cell>
          <cell r="J5" t="str">
            <v>Berkeley Projects UK Ltd</v>
          </cell>
          <cell r="K5">
            <v>20</v>
          </cell>
          <cell r="M5" t="str">
            <v>EllmerTry</v>
          </cell>
          <cell r="O5" t="str">
            <v>Havelock</v>
          </cell>
          <cell r="Q5" t="str">
            <v>Rev D</v>
          </cell>
          <cell r="S5" t="str">
            <v>H/S Medium</v>
          </cell>
          <cell r="U5" t="str">
            <v>HT200e Printer</v>
          </cell>
          <cell r="V5">
            <v>1</v>
          </cell>
          <cell r="W5">
            <v>1</v>
          </cell>
          <cell r="X5">
            <v>1</v>
          </cell>
          <cell r="Y5">
            <v>2</v>
          </cell>
          <cell r="Z5">
            <v>2</v>
          </cell>
          <cell r="AA5">
            <v>2</v>
          </cell>
          <cell r="AB5">
            <v>2</v>
          </cell>
          <cell r="AD5" t="str">
            <v>600mm Cube Seat with Arm Beige</v>
          </cell>
          <cell r="AE5">
            <v>2</v>
          </cell>
          <cell r="AF5">
            <v>2</v>
          </cell>
          <cell r="AG5">
            <v>1</v>
          </cell>
          <cell r="AH5">
            <v>1</v>
          </cell>
          <cell r="AI5">
            <v>2</v>
          </cell>
          <cell r="AJ5">
            <v>2</v>
          </cell>
          <cell r="AK5">
            <v>2</v>
          </cell>
          <cell r="AM5" t="str">
            <v>Classic Branding Block</v>
          </cell>
          <cell r="AN5" t="str">
            <v>DOS</v>
          </cell>
          <cell r="AO5" t="str">
            <v>DOS</v>
          </cell>
          <cell r="AP5" t="str">
            <v>DOS</v>
          </cell>
          <cell r="AQ5" t="str">
            <v>DOS</v>
          </cell>
          <cell r="AR5" t="str">
            <v>DOS</v>
          </cell>
          <cell r="AS5">
            <v>12</v>
          </cell>
          <cell r="AT5">
            <v>12</v>
          </cell>
        </row>
        <row r="6">
          <cell r="A6" t="str">
            <v xml:space="preserve">Altrincham </v>
          </cell>
          <cell r="B6" t="str">
            <v>3036</v>
          </cell>
          <cell r="J6" t="str">
            <v>Cardinal</v>
          </cell>
          <cell r="K6">
            <v>21</v>
          </cell>
          <cell r="M6" t="str">
            <v>Flaxman</v>
          </cell>
          <cell r="O6" t="str">
            <v>GHP Projects</v>
          </cell>
          <cell r="Q6" t="str">
            <v>Rev E</v>
          </cell>
          <cell r="S6" t="str">
            <v>Retail Pk Large</v>
          </cell>
          <cell r="U6" t="str">
            <v>Battery for H200e Unit</v>
          </cell>
          <cell r="V6">
            <v>1</v>
          </cell>
          <cell r="W6">
            <v>1</v>
          </cell>
          <cell r="X6">
            <v>1</v>
          </cell>
          <cell r="Y6">
            <v>2</v>
          </cell>
          <cell r="Z6">
            <v>2</v>
          </cell>
          <cell r="AA6">
            <v>2</v>
          </cell>
          <cell r="AB6">
            <v>2</v>
          </cell>
          <cell r="AD6" t="str">
            <v>600mm Cube Seat with Arm Grey</v>
          </cell>
          <cell r="AE6">
            <v>3</v>
          </cell>
          <cell r="AF6">
            <v>3</v>
          </cell>
          <cell r="AG6">
            <v>1</v>
          </cell>
          <cell r="AH6">
            <v>1</v>
          </cell>
          <cell r="AI6">
            <v>3</v>
          </cell>
          <cell r="AJ6">
            <v>2</v>
          </cell>
          <cell r="AK6">
            <v>2</v>
          </cell>
          <cell r="AM6" t="str">
            <v>Limited Collection Branding Block</v>
          </cell>
          <cell r="AN6" t="str">
            <v>DOS</v>
          </cell>
          <cell r="AO6" t="str">
            <v>DOS</v>
          </cell>
          <cell r="AP6" t="str">
            <v>DOS</v>
          </cell>
          <cell r="AQ6" t="str">
            <v>DOS</v>
          </cell>
          <cell r="AR6" t="str">
            <v>DOS</v>
          </cell>
          <cell r="AS6">
            <v>10</v>
          </cell>
          <cell r="AT6">
            <v>10</v>
          </cell>
        </row>
        <row r="7">
          <cell r="A7" t="str">
            <v>Amersham Simply Food</v>
          </cell>
          <cell r="B7" t="str">
            <v>7825</v>
          </cell>
          <cell r="J7" t="str">
            <v>Checkout Systems Ltd.</v>
          </cell>
          <cell r="K7">
            <v>22</v>
          </cell>
          <cell r="M7" t="str">
            <v>HBG UK</v>
          </cell>
          <cell r="O7" t="str">
            <v>ERI</v>
          </cell>
          <cell r="Q7" t="str">
            <v>Rev F</v>
          </cell>
          <cell r="S7" t="str">
            <v>H/S Small</v>
          </cell>
          <cell r="U7" t="str">
            <v>Charger for H200e Unit</v>
          </cell>
          <cell r="V7">
            <v>1</v>
          </cell>
          <cell r="W7">
            <v>1</v>
          </cell>
          <cell r="X7">
            <v>1</v>
          </cell>
          <cell r="Y7">
            <v>2</v>
          </cell>
          <cell r="Z7">
            <v>2</v>
          </cell>
          <cell r="AA7">
            <v>2</v>
          </cell>
          <cell r="AB7">
            <v>2</v>
          </cell>
          <cell r="AD7" t="str">
            <v>1200mm Bench Seat Beige</v>
          </cell>
          <cell r="AE7">
            <v>1</v>
          </cell>
          <cell r="AF7">
            <v>1</v>
          </cell>
          <cell r="AG7">
            <v>0</v>
          </cell>
          <cell r="AH7">
            <v>0</v>
          </cell>
          <cell r="AI7">
            <v>1</v>
          </cell>
          <cell r="AJ7">
            <v>2</v>
          </cell>
          <cell r="AK7">
            <v>2</v>
          </cell>
          <cell r="AM7" t="str">
            <v>Maternity Branding Block</v>
          </cell>
          <cell r="AN7">
            <v>0</v>
          </cell>
          <cell r="AO7">
            <v>0</v>
          </cell>
          <cell r="AP7" t="str">
            <v>DOS</v>
          </cell>
          <cell r="AQ7" t="str">
            <v>DOS</v>
          </cell>
          <cell r="AR7" t="str">
            <v>DOS</v>
          </cell>
          <cell r="AS7" t="str">
            <v>DOS</v>
          </cell>
          <cell r="AT7" t="str">
            <v>DOS</v>
          </cell>
        </row>
        <row r="8">
          <cell r="A8" t="str">
            <v xml:space="preserve">Andover </v>
          </cell>
          <cell r="B8" t="str">
            <v>2338</v>
          </cell>
          <cell r="J8" t="str">
            <v>Dula UK Ltd.</v>
          </cell>
          <cell r="K8">
            <v>23</v>
          </cell>
          <cell r="M8" t="str">
            <v>Hurst</v>
          </cell>
          <cell r="O8" t="str">
            <v>Darnton Elgee</v>
          </cell>
          <cell r="Q8" t="str">
            <v>Rev G</v>
          </cell>
          <cell r="S8" t="str">
            <v>Retail Pk Small</v>
          </cell>
          <cell r="U8" t="str">
            <v>Tagging gun for H200e Unit</v>
          </cell>
          <cell r="V8">
            <v>1</v>
          </cell>
          <cell r="W8">
            <v>1</v>
          </cell>
          <cell r="X8">
            <v>1</v>
          </cell>
          <cell r="Y8">
            <v>2</v>
          </cell>
          <cell r="Z8">
            <v>2</v>
          </cell>
          <cell r="AA8">
            <v>2</v>
          </cell>
          <cell r="AB8">
            <v>2</v>
          </cell>
          <cell r="AD8" t="str">
            <v>1200mm Bench Seat Grey</v>
          </cell>
          <cell r="AE8">
            <v>2</v>
          </cell>
          <cell r="AF8">
            <v>2</v>
          </cell>
          <cell r="AG8">
            <v>0</v>
          </cell>
          <cell r="AH8">
            <v>0</v>
          </cell>
          <cell r="AI8">
            <v>2</v>
          </cell>
          <cell r="AJ8">
            <v>2</v>
          </cell>
          <cell r="AK8">
            <v>2</v>
          </cell>
          <cell r="AM8" t="str">
            <v>Petite Branding Block</v>
          </cell>
          <cell r="AN8">
            <v>0</v>
          </cell>
          <cell r="AO8">
            <v>0</v>
          </cell>
          <cell r="AP8" t="str">
            <v>DOS</v>
          </cell>
          <cell r="AQ8" t="str">
            <v>DOS</v>
          </cell>
          <cell r="AR8" t="str">
            <v>DOS</v>
          </cell>
          <cell r="AS8" t="str">
            <v>DOS</v>
          </cell>
          <cell r="AT8" t="str">
            <v>DOS</v>
          </cell>
        </row>
        <row r="9">
          <cell r="A9" t="str">
            <v>Arena Park Coventry</v>
          </cell>
          <cell r="B9" t="str">
            <v>4006</v>
          </cell>
          <cell r="J9" t="str">
            <v>Estrella Retail Interiors Ltd</v>
          </cell>
          <cell r="K9">
            <v>24</v>
          </cell>
          <cell r="M9" t="str">
            <v>Mace Plus</v>
          </cell>
          <cell r="O9" t="str">
            <v>CADesign Services</v>
          </cell>
          <cell r="Q9" t="str">
            <v>Rev H</v>
          </cell>
          <cell r="U9" t="str">
            <v>Kit Lifter for Equipment without Rollers</v>
          </cell>
          <cell r="V9">
            <v>2</v>
          </cell>
          <cell r="W9">
            <v>2</v>
          </cell>
          <cell r="X9">
            <v>2</v>
          </cell>
          <cell r="Y9">
            <v>3</v>
          </cell>
          <cell r="Z9">
            <v>3</v>
          </cell>
          <cell r="AA9">
            <v>4</v>
          </cell>
          <cell r="AB9">
            <v>4</v>
          </cell>
          <cell r="AD9" t="str">
            <v>1200mm Bench Seat and Arm Beige</v>
          </cell>
          <cell r="AE9">
            <v>0</v>
          </cell>
          <cell r="AF9">
            <v>0</v>
          </cell>
          <cell r="AG9">
            <v>1</v>
          </cell>
          <cell r="AH9">
            <v>1</v>
          </cell>
          <cell r="AI9">
            <v>0</v>
          </cell>
          <cell r="AJ9">
            <v>1</v>
          </cell>
          <cell r="AK9">
            <v>1</v>
          </cell>
          <cell r="AM9" t="str">
            <v>Plus Branding Block</v>
          </cell>
          <cell r="AN9">
            <v>0</v>
          </cell>
          <cell r="AO9">
            <v>0</v>
          </cell>
          <cell r="AP9" t="str">
            <v>DOS</v>
          </cell>
          <cell r="AQ9" t="str">
            <v>DOS</v>
          </cell>
          <cell r="AR9" t="str">
            <v>DOS</v>
          </cell>
          <cell r="AS9" t="str">
            <v>DOS</v>
          </cell>
          <cell r="AT9" t="str">
            <v>DOS</v>
          </cell>
        </row>
        <row r="10">
          <cell r="A10" t="str">
            <v>Ashby-de-la-Zouch Simply Food</v>
          </cell>
          <cell r="B10" t="str">
            <v>NW53</v>
          </cell>
          <cell r="J10" t="str">
            <v>Havelock</v>
          </cell>
          <cell r="K10">
            <v>25</v>
          </cell>
          <cell r="M10" t="str">
            <v>Mclaughlin and Harvey</v>
          </cell>
          <cell r="Q10" t="str">
            <v>Rev I</v>
          </cell>
          <cell r="U10" t="str">
            <v>Lifter for Slab Units with Rollers</v>
          </cell>
          <cell r="V10">
            <v>2</v>
          </cell>
          <cell r="W10">
            <v>2</v>
          </cell>
          <cell r="X10">
            <v>2</v>
          </cell>
          <cell r="Y10">
            <v>3</v>
          </cell>
          <cell r="Z10">
            <v>3</v>
          </cell>
          <cell r="AA10">
            <v>4</v>
          </cell>
          <cell r="AB10">
            <v>4</v>
          </cell>
          <cell r="AD10" t="str">
            <v>1200mm Bench Seat and Arm Grey</v>
          </cell>
          <cell r="AE10">
            <v>0</v>
          </cell>
          <cell r="AF10">
            <v>0</v>
          </cell>
          <cell r="AG10">
            <v>1</v>
          </cell>
          <cell r="AH10">
            <v>1</v>
          </cell>
          <cell r="AI10">
            <v>0</v>
          </cell>
          <cell r="AJ10">
            <v>2</v>
          </cell>
          <cell r="AK10">
            <v>2</v>
          </cell>
          <cell r="AM10" t="str">
            <v>Classic Lettering</v>
          </cell>
          <cell r="AN10">
            <v>0</v>
          </cell>
          <cell r="AO10">
            <v>0</v>
          </cell>
          <cell r="AP10">
            <v>1</v>
          </cell>
          <cell r="AQ10">
            <v>1</v>
          </cell>
          <cell r="AR10">
            <v>1</v>
          </cell>
          <cell r="AS10">
            <v>2</v>
          </cell>
          <cell r="AT10">
            <v>2</v>
          </cell>
        </row>
        <row r="11">
          <cell r="A11" t="str">
            <v>Ashford</v>
          </cell>
          <cell r="B11" t="str">
            <v>1766</v>
          </cell>
          <cell r="J11" t="str">
            <v>Hurst Stores &amp; Interiors Ltd</v>
          </cell>
          <cell r="K11">
            <v>26</v>
          </cell>
          <cell r="M11" t="str">
            <v>Midas</v>
          </cell>
          <cell r="Q11" t="str">
            <v>Rev J</v>
          </cell>
          <cell r="AD11" t="str">
            <v>Shoe Unit</v>
          </cell>
          <cell r="AE11">
            <v>1</v>
          </cell>
          <cell r="AF11">
            <v>1</v>
          </cell>
          <cell r="AG11">
            <v>1</v>
          </cell>
          <cell r="AH11">
            <v>1</v>
          </cell>
          <cell r="AI11">
            <v>1</v>
          </cell>
          <cell r="AJ11">
            <v>2</v>
          </cell>
          <cell r="AK11">
            <v>2</v>
          </cell>
          <cell r="AM11" t="str">
            <v>Limited Collection Lettering</v>
          </cell>
          <cell r="AN11">
            <v>0</v>
          </cell>
          <cell r="AO11">
            <v>0</v>
          </cell>
          <cell r="AP11">
            <v>1</v>
          </cell>
          <cell r="AQ11">
            <v>1</v>
          </cell>
          <cell r="AR11">
            <v>1</v>
          </cell>
          <cell r="AS11">
            <v>2</v>
          </cell>
          <cell r="AT11">
            <v>2</v>
          </cell>
        </row>
        <row r="12">
          <cell r="A12" t="str">
            <v xml:space="preserve">Ashton </v>
          </cell>
          <cell r="B12" t="str">
            <v>3007</v>
          </cell>
          <cell r="J12" t="str">
            <v>JDS Group Limited</v>
          </cell>
          <cell r="K12">
            <v>27</v>
          </cell>
          <cell r="M12" t="str">
            <v>Morris &amp; Spottiswood</v>
          </cell>
          <cell r="Q12" t="str">
            <v>Rev K</v>
          </cell>
          <cell r="S12" t="str">
            <v>Existing</v>
          </cell>
          <cell r="V12" t="str">
            <v>Retail Pk Small</v>
          </cell>
          <cell r="W12" t="str">
            <v>H/S Small</v>
          </cell>
          <cell r="X12" t="str">
            <v>Retail Pk Large</v>
          </cell>
          <cell r="Y12" t="str">
            <v>H/S Medium</v>
          </cell>
          <cell r="Z12" t="str">
            <v>H/S Lrg part seg</v>
          </cell>
          <cell r="AA12" t="str">
            <v>H/S Lrg full seg</v>
          </cell>
          <cell r="AB12" t="str">
            <v>Flagship</v>
          </cell>
          <cell r="AM12" t="str">
            <v>Tailoring Lettering</v>
          </cell>
          <cell r="AN12">
            <v>0</v>
          </cell>
          <cell r="AO12">
            <v>0</v>
          </cell>
          <cell r="AP12">
            <v>0</v>
          </cell>
          <cell r="AQ12">
            <v>0</v>
          </cell>
          <cell r="AR12">
            <v>0</v>
          </cell>
          <cell r="AS12">
            <v>1</v>
          </cell>
          <cell r="AT12">
            <v>1</v>
          </cell>
        </row>
        <row r="13">
          <cell r="A13" t="str">
            <v>Ashton Moss</v>
          </cell>
          <cell r="B13" t="str">
            <v>NW23</v>
          </cell>
          <cell r="J13" t="str">
            <v>John Richards Shopfitters</v>
          </cell>
          <cell r="K13">
            <v>28</v>
          </cell>
          <cell r="M13" t="str">
            <v>Norwest Holst</v>
          </cell>
          <cell r="Q13" t="str">
            <v>Rev L</v>
          </cell>
          <cell r="S13" t="str">
            <v>New</v>
          </cell>
          <cell r="U13" t="str">
            <v>Basket Stackers</v>
          </cell>
          <cell r="V13">
            <v>12</v>
          </cell>
          <cell r="W13">
            <v>12</v>
          </cell>
          <cell r="X13">
            <v>8</v>
          </cell>
          <cell r="Y13">
            <v>12</v>
          </cell>
          <cell r="Z13">
            <v>20</v>
          </cell>
          <cell r="AA13">
            <v>20</v>
          </cell>
          <cell r="AB13">
            <v>30</v>
          </cell>
          <cell r="AM13" t="str">
            <v>LNS4 Pack - Flagship &amp; Majors</v>
          </cell>
          <cell r="AN13">
            <v>0</v>
          </cell>
          <cell r="AO13">
            <v>0</v>
          </cell>
          <cell r="AP13">
            <v>0</v>
          </cell>
          <cell r="AQ13">
            <v>0</v>
          </cell>
          <cell r="AR13">
            <v>0</v>
          </cell>
          <cell r="AS13">
            <v>1</v>
          </cell>
          <cell r="AT13">
            <v>1</v>
          </cell>
        </row>
        <row r="14">
          <cell r="A14" t="str">
            <v>Athlone</v>
          </cell>
          <cell r="B14" t="str">
            <v>NW01</v>
          </cell>
          <cell r="J14" t="str">
            <v>Tag Retail</v>
          </cell>
          <cell r="K14">
            <v>30</v>
          </cell>
          <cell r="M14" t="str">
            <v>Pattons</v>
          </cell>
          <cell r="Q14" t="str">
            <v>Rev M</v>
          </cell>
          <cell r="U14" t="str">
            <v>Baskets</v>
          </cell>
          <cell r="V14">
            <v>300</v>
          </cell>
          <cell r="W14">
            <v>300</v>
          </cell>
          <cell r="X14">
            <v>240</v>
          </cell>
          <cell r="Y14">
            <v>350</v>
          </cell>
          <cell r="Z14">
            <v>600</v>
          </cell>
          <cell r="AA14">
            <v>600</v>
          </cell>
          <cell r="AB14">
            <v>600</v>
          </cell>
          <cell r="AM14" t="str">
            <v>LNS5 Pack</v>
          </cell>
          <cell r="AN14">
            <v>0</v>
          </cell>
          <cell r="AO14">
            <v>0</v>
          </cell>
          <cell r="AP14">
            <v>1</v>
          </cell>
          <cell r="AQ14">
            <v>1</v>
          </cell>
          <cell r="AR14">
            <v>1</v>
          </cell>
          <cell r="AS14">
            <v>0</v>
          </cell>
          <cell r="AT14">
            <v>0</v>
          </cell>
        </row>
        <row r="15">
          <cell r="A15" t="str">
            <v>Aylesbury</v>
          </cell>
          <cell r="B15" t="str">
            <v>2516</v>
          </cell>
          <cell r="J15" t="str">
            <v>Tienda Ltd</v>
          </cell>
          <cell r="K15">
            <v>31</v>
          </cell>
          <cell r="M15" t="str">
            <v>Pearce</v>
          </cell>
          <cell r="Q15" t="str">
            <v>Rev N</v>
          </cell>
          <cell r="AM15" t="str">
            <v>LNS6 Pack</v>
          </cell>
          <cell r="AN15">
            <v>1</v>
          </cell>
          <cell r="AO15">
            <v>1</v>
          </cell>
          <cell r="AP15">
            <v>0</v>
          </cell>
          <cell r="AQ15">
            <v>0</v>
          </cell>
          <cell r="AR15">
            <v>0</v>
          </cell>
          <cell r="AS15">
            <v>0</v>
          </cell>
          <cell r="AT15">
            <v>0</v>
          </cell>
        </row>
        <row r="16">
          <cell r="A16" t="str">
            <v xml:space="preserve">Ayr </v>
          </cell>
          <cell r="B16" t="str">
            <v>2024</v>
          </cell>
          <cell r="J16" t="str">
            <v>Vizona</v>
          </cell>
          <cell r="K16">
            <v>32</v>
          </cell>
          <cell r="M16" t="str">
            <v>Pel Int</v>
          </cell>
          <cell r="Q16" t="str">
            <v>Rev O</v>
          </cell>
          <cell r="AM16" t="str">
            <v>High Level Display Box</v>
          </cell>
          <cell r="AN16">
            <v>5</v>
          </cell>
          <cell r="AO16">
            <v>5</v>
          </cell>
          <cell r="AP16">
            <v>5</v>
          </cell>
          <cell r="AQ16">
            <v>5</v>
          </cell>
          <cell r="AR16">
            <v>5</v>
          </cell>
          <cell r="AS16">
            <v>6</v>
          </cell>
          <cell r="AT16">
            <v>6</v>
          </cell>
        </row>
        <row r="17">
          <cell r="A17" t="str">
            <v xml:space="preserve">Balham </v>
          </cell>
          <cell r="B17" t="str">
            <v>7650</v>
          </cell>
          <cell r="J17" t="str">
            <v>Marks &amp; Spencer</v>
          </cell>
          <cell r="K17">
            <v>33</v>
          </cell>
          <cell r="M17" t="str">
            <v>R Baron</v>
          </cell>
          <cell r="Q17" t="str">
            <v>Rev P</v>
          </cell>
          <cell r="AM17" t="str">
            <v>Display Cubes for High Level Display Box</v>
          </cell>
          <cell r="AN17">
            <v>5</v>
          </cell>
          <cell r="AO17">
            <v>5</v>
          </cell>
          <cell r="AP17">
            <v>5</v>
          </cell>
          <cell r="AQ17">
            <v>5</v>
          </cell>
          <cell r="AR17">
            <v>5</v>
          </cell>
          <cell r="AS17">
            <v>6</v>
          </cell>
          <cell r="AT17">
            <v>6</v>
          </cell>
        </row>
        <row r="18">
          <cell r="A18" t="str">
            <v xml:space="preserve">Ballymena </v>
          </cell>
          <cell r="B18" t="str">
            <v>2600</v>
          </cell>
          <cell r="J18" t="str">
            <v>Pel Project Management</v>
          </cell>
          <cell r="K18">
            <v>35</v>
          </cell>
          <cell r="M18" t="str">
            <v>RG Group</v>
          </cell>
          <cell r="Q18" t="str">
            <v>Rev Q</v>
          </cell>
          <cell r="AM18" t="str">
            <v>215x150mm A5 Freestanding Graphic Holder with Acrylic Base</v>
          </cell>
          <cell r="AN18">
            <v>15</v>
          </cell>
          <cell r="AO18">
            <v>15</v>
          </cell>
          <cell r="AP18">
            <v>20</v>
          </cell>
          <cell r="AQ18">
            <v>20</v>
          </cell>
          <cell r="AR18">
            <v>20</v>
          </cell>
          <cell r="AS18">
            <v>20</v>
          </cell>
          <cell r="AT18">
            <v>20</v>
          </cell>
        </row>
        <row r="19">
          <cell r="A19" t="str">
            <v xml:space="preserve">Banbury </v>
          </cell>
          <cell r="B19" t="str">
            <v>3269</v>
          </cell>
          <cell r="M19" t="str">
            <v>Simons</v>
          </cell>
          <cell r="Q19" t="str">
            <v>Rev R</v>
          </cell>
          <cell r="AM19" t="str">
            <v>900 x 900mm Graphic Holder off Xero system</v>
          </cell>
          <cell r="AN19">
            <v>10</v>
          </cell>
          <cell r="AO19">
            <v>10</v>
          </cell>
          <cell r="AP19">
            <v>20</v>
          </cell>
          <cell r="AQ19">
            <v>20</v>
          </cell>
          <cell r="AR19">
            <v>20</v>
          </cell>
          <cell r="AS19">
            <v>40</v>
          </cell>
          <cell r="AT19">
            <v>40</v>
          </cell>
        </row>
        <row r="20">
          <cell r="A20" t="str">
            <v>Bangor NI</v>
          </cell>
          <cell r="B20" t="str">
            <v>3777</v>
          </cell>
          <cell r="M20" t="str">
            <v>Simpsons</v>
          </cell>
          <cell r="Q20" t="str">
            <v>Rev S</v>
          </cell>
          <cell r="AM20" t="str">
            <v>145 x 145 x 145mm Plinth Graphic Holder</v>
          </cell>
          <cell r="AN20">
            <v>25</v>
          </cell>
          <cell r="AO20">
            <v>25</v>
          </cell>
          <cell r="AP20">
            <v>35</v>
          </cell>
          <cell r="AQ20">
            <v>35</v>
          </cell>
          <cell r="AR20">
            <v>35</v>
          </cell>
          <cell r="AS20">
            <v>50</v>
          </cell>
          <cell r="AT20">
            <v>50</v>
          </cell>
        </row>
        <row r="21">
          <cell r="A21" t="str">
            <v>Banstead</v>
          </cell>
          <cell r="B21" t="str">
            <v>7456</v>
          </cell>
          <cell r="M21" t="str">
            <v>Styles and Wood</v>
          </cell>
          <cell r="Q21" t="str">
            <v>Rev T</v>
          </cell>
          <cell r="AM21" t="str">
            <v>Girls VM &amp; Lettering Header</v>
          </cell>
          <cell r="AN21">
            <v>0</v>
          </cell>
          <cell r="AO21">
            <v>0</v>
          </cell>
          <cell r="AP21" t="str">
            <v>DOS</v>
          </cell>
          <cell r="AQ21" t="str">
            <v>DOS</v>
          </cell>
          <cell r="AR21" t="str">
            <v>DOS</v>
          </cell>
          <cell r="AS21" t="str">
            <v>DOS</v>
          </cell>
          <cell r="AT21" t="str">
            <v>DOS</v>
          </cell>
        </row>
        <row r="22">
          <cell r="A22" t="str">
            <v>Barnet</v>
          </cell>
          <cell r="B22" t="str">
            <v>6017</v>
          </cell>
          <cell r="M22" t="str">
            <v>Wates</v>
          </cell>
          <cell r="Q22" t="str">
            <v>Rev U</v>
          </cell>
          <cell r="AM22" t="str">
            <v>Girls Sleep VM &amp; Lettering Header</v>
          </cell>
          <cell r="AN22">
            <v>0</v>
          </cell>
          <cell r="AO22">
            <v>0</v>
          </cell>
          <cell r="AP22" t="str">
            <v>DOS</v>
          </cell>
          <cell r="AQ22" t="str">
            <v>DOS</v>
          </cell>
          <cell r="AR22" t="str">
            <v>DOS</v>
          </cell>
          <cell r="AS22" t="str">
            <v>DOS</v>
          </cell>
          <cell r="AT22" t="str">
            <v>DOS</v>
          </cell>
        </row>
        <row r="23">
          <cell r="A23" t="str">
            <v xml:space="preserve">Barnsley </v>
          </cell>
          <cell r="B23" t="str">
            <v>2367</v>
          </cell>
          <cell r="M23" t="str">
            <v>WB Project ltd</v>
          </cell>
          <cell r="Q23" t="str">
            <v>Rev V</v>
          </cell>
          <cell r="AM23" t="str">
            <v>Girls Shoes VM &amp; Lettering Header</v>
          </cell>
          <cell r="AN23">
            <v>0</v>
          </cell>
          <cell r="AO23">
            <v>0</v>
          </cell>
          <cell r="AP23" t="str">
            <v>DOS</v>
          </cell>
          <cell r="AQ23" t="str">
            <v>DOS</v>
          </cell>
          <cell r="AR23" t="str">
            <v>DOS</v>
          </cell>
          <cell r="AS23" t="str">
            <v>DOS</v>
          </cell>
          <cell r="AT23" t="str">
            <v>DOS</v>
          </cell>
        </row>
        <row r="24">
          <cell r="A24" t="str">
            <v xml:space="preserve">Barnstaple </v>
          </cell>
          <cell r="B24" t="str">
            <v>1805</v>
          </cell>
          <cell r="M24" t="str">
            <v>WBP</v>
          </cell>
          <cell r="Q24" t="str">
            <v>Rev W</v>
          </cell>
          <cell r="AM24" t="str">
            <v>Boys VM &amp; Lettering Header</v>
          </cell>
          <cell r="AN24">
            <v>0</v>
          </cell>
          <cell r="AO24">
            <v>0</v>
          </cell>
          <cell r="AP24" t="str">
            <v>DOS</v>
          </cell>
          <cell r="AQ24" t="str">
            <v>DOS</v>
          </cell>
          <cell r="AR24" t="str">
            <v>DOS</v>
          </cell>
          <cell r="AS24" t="str">
            <v>DOS</v>
          </cell>
          <cell r="AT24" t="str">
            <v>DOS</v>
          </cell>
        </row>
        <row r="25">
          <cell r="A25" t="str">
            <v xml:space="preserve">Barrow </v>
          </cell>
          <cell r="B25" t="str">
            <v>1067</v>
          </cell>
          <cell r="Q25" t="str">
            <v>Rev X</v>
          </cell>
          <cell r="AM25" t="str">
            <v>Boys Sleep VM &amp; Lettering Header</v>
          </cell>
          <cell r="AN25">
            <v>0</v>
          </cell>
          <cell r="AO25">
            <v>0</v>
          </cell>
          <cell r="AP25" t="str">
            <v>DOS</v>
          </cell>
          <cell r="AQ25" t="str">
            <v>DOS</v>
          </cell>
          <cell r="AR25" t="str">
            <v>DOS</v>
          </cell>
          <cell r="AS25" t="str">
            <v>DOS</v>
          </cell>
          <cell r="AT25" t="str">
            <v>DOS</v>
          </cell>
        </row>
        <row r="26">
          <cell r="A26" t="str">
            <v xml:space="preserve">Basildon </v>
          </cell>
          <cell r="B26" t="str">
            <v>3065</v>
          </cell>
          <cell r="Q26" t="str">
            <v>Rev Y</v>
          </cell>
          <cell r="AM26" t="str">
            <v>Boys Shoes VM &amp; Lettering Header</v>
          </cell>
          <cell r="AN26">
            <v>0</v>
          </cell>
          <cell r="AO26">
            <v>0</v>
          </cell>
          <cell r="AP26" t="str">
            <v>DOS</v>
          </cell>
          <cell r="AQ26" t="str">
            <v>DOS</v>
          </cell>
          <cell r="AR26" t="str">
            <v>DOS</v>
          </cell>
          <cell r="AS26" t="str">
            <v>DOS</v>
          </cell>
          <cell r="AT26" t="str">
            <v>DOS</v>
          </cell>
        </row>
        <row r="27">
          <cell r="A27" t="str">
            <v xml:space="preserve">Basingstoke </v>
          </cell>
          <cell r="B27" t="str">
            <v>1834</v>
          </cell>
          <cell r="Q27" t="str">
            <v>Rev Z</v>
          </cell>
          <cell r="AM27" t="str">
            <v>School VM &amp; Lettering Header</v>
          </cell>
          <cell r="AN27">
            <v>0</v>
          </cell>
          <cell r="AO27">
            <v>0</v>
          </cell>
          <cell r="AP27" t="str">
            <v>DOS</v>
          </cell>
          <cell r="AQ27" t="str">
            <v>DOS</v>
          </cell>
          <cell r="AR27" t="str">
            <v>DOS</v>
          </cell>
          <cell r="AS27" t="str">
            <v>DOS</v>
          </cell>
          <cell r="AT27" t="str">
            <v>DOS</v>
          </cell>
        </row>
        <row r="28">
          <cell r="A28" t="str">
            <v xml:space="preserve">Bath </v>
          </cell>
          <cell r="B28" t="str">
            <v>1546</v>
          </cell>
          <cell r="AM28" t="str">
            <v>Baby VM &amp; Lettering Header</v>
          </cell>
          <cell r="AN28">
            <v>0</v>
          </cell>
          <cell r="AO28">
            <v>0</v>
          </cell>
          <cell r="AP28" t="str">
            <v>DOS</v>
          </cell>
          <cell r="AQ28" t="str">
            <v>DOS</v>
          </cell>
          <cell r="AR28" t="str">
            <v>DOS</v>
          </cell>
          <cell r="AS28" t="str">
            <v>DOS</v>
          </cell>
          <cell r="AT28" t="str">
            <v>DOS</v>
          </cell>
        </row>
        <row r="29">
          <cell r="A29" t="str">
            <v>Bath Road</v>
          </cell>
          <cell r="B29" t="str">
            <v>5393</v>
          </cell>
          <cell r="AM29" t="str">
            <v>Girls VM &amp; Lettering Header 300mm high</v>
          </cell>
          <cell r="AN29">
            <v>0</v>
          </cell>
          <cell r="AO29">
            <v>0</v>
          </cell>
          <cell r="AP29" t="str">
            <v>DOS</v>
          </cell>
          <cell r="AQ29" t="str">
            <v>DOS</v>
          </cell>
          <cell r="AR29" t="str">
            <v>DOS</v>
          </cell>
          <cell r="AS29" t="str">
            <v>DOS</v>
          </cell>
          <cell r="AT29" t="str">
            <v>DOS</v>
          </cell>
        </row>
        <row r="30">
          <cell r="A30" t="str">
            <v xml:space="preserve">Bayswater </v>
          </cell>
          <cell r="B30" t="str">
            <v>0288</v>
          </cell>
          <cell r="AM30" t="str">
            <v>Girls Sleep VM &amp; Lettering Header 300mm high</v>
          </cell>
          <cell r="AN30">
            <v>0</v>
          </cell>
          <cell r="AO30">
            <v>0</v>
          </cell>
          <cell r="AP30" t="str">
            <v>DOS</v>
          </cell>
          <cell r="AQ30" t="str">
            <v>DOS</v>
          </cell>
          <cell r="AR30" t="str">
            <v>DOS</v>
          </cell>
          <cell r="AS30" t="str">
            <v>DOS</v>
          </cell>
          <cell r="AT30" t="str">
            <v>DOS</v>
          </cell>
        </row>
        <row r="31">
          <cell r="A31" t="str">
            <v>Beaconsfield</v>
          </cell>
          <cell r="B31" t="str">
            <v>8840</v>
          </cell>
          <cell r="AM31" t="str">
            <v>Girls Shoes VM &amp; Lettering Header 300mm high</v>
          </cell>
          <cell r="AN31">
            <v>0</v>
          </cell>
          <cell r="AO31">
            <v>0</v>
          </cell>
          <cell r="AP31" t="str">
            <v>DOS</v>
          </cell>
          <cell r="AQ31" t="str">
            <v>DOS</v>
          </cell>
          <cell r="AR31" t="str">
            <v>DOS</v>
          </cell>
          <cell r="AS31" t="str">
            <v>DOS</v>
          </cell>
          <cell r="AT31" t="str">
            <v>DOS</v>
          </cell>
        </row>
        <row r="32">
          <cell r="A32" t="str">
            <v>Bearsden</v>
          </cell>
          <cell r="B32" t="str">
            <v>8866</v>
          </cell>
          <cell r="AM32" t="str">
            <v>Boys VM &amp; Lettering Header 300mm high</v>
          </cell>
          <cell r="AN32">
            <v>0</v>
          </cell>
          <cell r="AO32">
            <v>0</v>
          </cell>
          <cell r="AP32" t="str">
            <v>DOS</v>
          </cell>
          <cell r="AQ32" t="str">
            <v>DOS</v>
          </cell>
          <cell r="AR32" t="str">
            <v>DOS</v>
          </cell>
          <cell r="AS32" t="str">
            <v>DOS</v>
          </cell>
          <cell r="AT32" t="str">
            <v>DOS</v>
          </cell>
        </row>
        <row r="33">
          <cell r="A33" t="str">
            <v xml:space="preserve">Beckenham </v>
          </cell>
          <cell r="B33" t="str">
            <v>2574</v>
          </cell>
          <cell r="AM33" t="str">
            <v>Boys Sleep VM &amp; Lettering Header 300mm high</v>
          </cell>
          <cell r="AN33">
            <v>0</v>
          </cell>
          <cell r="AO33">
            <v>0</v>
          </cell>
          <cell r="AP33" t="str">
            <v>DOS</v>
          </cell>
          <cell r="AQ33" t="str">
            <v>DOS</v>
          </cell>
          <cell r="AR33" t="str">
            <v>DOS</v>
          </cell>
          <cell r="AS33" t="str">
            <v>DOS</v>
          </cell>
          <cell r="AT33" t="str">
            <v>DOS</v>
          </cell>
        </row>
        <row r="34">
          <cell r="A34" t="str">
            <v xml:space="preserve">Bedford </v>
          </cell>
          <cell r="B34" t="str">
            <v>0602</v>
          </cell>
          <cell r="AM34" t="str">
            <v>Boys Shoes VM &amp; Lettering Header 300mm high</v>
          </cell>
          <cell r="AN34">
            <v>0</v>
          </cell>
          <cell r="AO34">
            <v>0</v>
          </cell>
          <cell r="AP34" t="str">
            <v>DOS</v>
          </cell>
          <cell r="AQ34" t="str">
            <v>DOS</v>
          </cell>
          <cell r="AR34" t="str">
            <v>DOS</v>
          </cell>
          <cell r="AS34" t="str">
            <v>DOS</v>
          </cell>
          <cell r="AT34" t="str">
            <v>DOS</v>
          </cell>
        </row>
        <row r="35">
          <cell r="A35" t="str">
            <v xml:space="preserve">Belfast </v>
          </cell>
          <cell r="B35" t="str">
            <v>2972</v>
          </cell>
          <cell r="AM35" t="str">
            <v>Baby VM &amp; Lettering Header 300mm High</v>
          </cell>
          <cell r="AN35">
            <v>0</v>
          </cell>
          <cell r="AO35">
            <v>0</v>
          </cell>
          <cell r="AP35" t="str">
            <v>DOS</v>
          </cell>
          <cell r="AQ35" t="str">
            <v>DOS</v>
          </cell>
          <cell r="AR35" t="str">
            <v>DOS</v>
          </cell>
          <cell r="AS35" t="str">
            <v>DOS</v>
          </cell>
          <cell r="AT35" t="str">
            <v>DOS</v>
          </cell>
        </row>
        <row r="36">
          <cell r="A36" t="str">
            <v>Berwick-On-Tweed RP</v>
          </cell>
          <cell r="B36" t="str">
            <v>NW55</v>
          </cell>
          <cell r="AM36" t="str">
            <v>School VM &amp; Lettering Header 300mm High</v>
          </cell>
          <cell r="AN36">
            <v>0</v>
          </cell>
          <cell r="AO36">
            <v>0</v>
          </cell>
          <cell r="AP36" t="str">
            <v>DOS</v>
          </cell>
          <cell r="AQ36" t="str">
            <v>DOS</v>
          </cell>
          <cell r="AR36" t="str">
            <v>DOS</v>
          </cell>
          <cell r="AS36" t="str">
            <v>DOS</v>
          </cell>
          <cell r="AT36" t="str">
            <v>DOS</v>
          </cell>
        </row>
        <row r="37">
          <cell r="A37" t="str">
            <v xml:space="preserve">Beverley </v>
          </cell>
          <cell r="B37" t="str">
            <v>7728</v>
          </cell>
          <cell r="AM37" t="str">
            <v>750mm Microslat Flush Header</v>
          </cell>
          <cell r="AN37" t="str">
            <v>DOS</v>
          </cell>
          <cell r="AO37" t="str">
            <v>DOS</v>
          </cell>
          <cell r="AP37" t="str">
            <v>DOS</v>
          </cell>
          <cell r="AQ37" t="str">
            <v>DOS</v>
          </cell>
          <cell r="AR37" t="str">
            <v>DOS</v>
          </cell>
          <cell r="AS37" t="str">
            <v>DOS</v>
          </cell>
          <cell r="AT37" t="str">
            <v>DOS</v>
          </cell>
        </row>
        <row r="38">
          <cell r="A38" t="str">
            <v xml:space="preserve">Bexleyheath </v>
          </cell>
          <cell r="B38" t="str">
            <v>3191</v>
          </cell>
          <cell r="AM38" t="str">
            <v>1000mm Microslat Flush Header</v>
          </cell>
          <cell r="AN38" t="str">
            <v>DOS</v>
          </cell>
          <cell r="AO38" t="str">
            <v>DOS</v>
          </cell>
          <cell r="AP38" t="str">
            <v>DOS</v>
          </cell>
          <cell r="AQ38" t="str">
            <v>DOS</v>
          </cell>
          <cell r="AR38" t="str">
            <v>DOS</v>
          </cell>
          <cell r="AS38" t="str">
            <v>DOS</v>
          </cell>
          <cell r="AT38" t="str">
            <v>DOS</v>
          </cell>
        </row>
        <row r="39">
          <cell r="A39" t="str">
            <v xml:space="preserve">Birkenhead </v>
          </cell>
          <cell r="B39" t="str">
            <v>0149</v>
          </cell>
          <cell r="AM39" t="str">
            <v>Girls Single Shelf</v>
          </cell>
          <cell r="AN39">
            <v>0</v>
          </cell>
          <cell r="AO39">
            <v>0</v>
          </cell>
          <cell r="AP39" t="str">
            <v>DOS</v>
          </cell>
          <cell r="AQ39" t="str">
            <v>DOS</v>
          </cell>
          <cell r="AR39" t="str">
            <v>DOS</v>
          </cell>
          <cell r="AS39" t="str">
            <v>DOS</v>
          </cell>
          <cell r="AT39" t="str">
            <v>DOS</v>
          </cell>
        </row>
        <row r="40">
          <cell r="A40" t="str">
            <v xml:space="preserve">Birmingham </v>
          </cell>
          <cell r="B40" t="str">
            <v>2626</v>
          </cell>
          <cell r="AM40" t="str">
            <v>Boys Single Shelf</v>
          </cell>
          <cell r="AN40">
            <v>0</v>
          </cell>
          <cell r="AO40">
            <v>0</v>
          </cell>
          <cell r="AP40" t="str">
            <v>DOS</v>
          </cell>
          <cell r="AQ40" t="str">
            <v>DOS</v>
          </cell>
          <cell r="AR40" t="str">
            <v>DOS</v>
          </cell>
          <cell r="AS40" t="str">
            <v>DOS</v>
          </cell>
          <cell r="AT40" t="str">
            <v>DOS</v>
          </cell>
        </row>
        <row r="41">
          <cell r="A41" t="str">
            <v>Birmingham Fort Retail Park</v>
          </cell>
          <cell r="B41" t="str">
            <v>5351</v>
          </cell>
          <cell r="AM41" t="str">
            <v>Mobile Childrens Fitting Room</v>
          </cell>
          <cell r="AN41" t="str">
            <v>DOS</v>
          </cell>
          <cell r="AO41" t="str">
            <v>DOS</v>
          </cell>
          <cell r="AP41" t="str">
            <v>DOS</v>
          </cell>
          <cell r="AQ41" t="str">
            <v>DOS</v>
          </cell>
          <cell r="AR41" t="str">
            <v>DOS</v>
          </cell>
          <cell r="AS41" t="str">
            <v>DOS</v>
          </cell>
          <cell r="AT41" t="str">
            <v>DOS</v>
          </cell>
        </row>
        <row r="42">
          <cell r="A42" t="str">
            <v xml:space="preserve">Bishop Auckland </v>
          </cell>
          <cell r="B42" t="str">
            <v>0806</v>
          </cell>
          <cell r="AM42" t="str">
            <v>Girls Flat Header for Catwall</v>
          </cell>
          <cell r="AN42">
            <v>0</v>
          </cell>
          <cell r="AO42">
            <v>0</v>
          </cell>
          <cell r="AP42" t="str">
            <v>DOS</v>
          </cell>
          <cell r="AQ42" t="str">
            <v>DOS</v>
          </cell>
          <cell r="AR42" t="str">
            <v>DOS</v>
          </cell>
          <cell r="AS42" t="str">
            <v>DOS</v>
          </cell>
          <cell r="AT42" t="str">
            <v>DOS</v>
          </cell>
        </row>
        <row r="43">
          <cell r="A43" t="str">
            <v>Bishops Stortford</v>
          </cell>
          <cell r="B43" t="str">
            <v>3308</v>
          </cell>
          <cell r="AM43" t="str">
            <v>Boys Flat Header for Catwall</v>
          </cell>
          <cell r="AN43">
            <v>0</v>
          </cell>
          <cell r="AO43">
            <v>0</v>
          </cell>
          <cell r="AP43" t="str">
            <v>DOS</v>
          </cell>
          <cell r="AQ43" t="str">
            <v>DOS</v>
          </cell>
          <cell r="AR43" t="str">
            <v>DOS</v>
          </cell>
          <cell r="AS43" t="str">
            <v>DOS</v>
          </cell>
          <cell r="AT43" t="str">
            <v>DOS</v>
          </cell>
        </row>
        <row r="44">
          <cell r="A44" t="str">
            <v xml:space="preserve">Blackburn </v>
          </cell>
          <cell r="B44" t="str">
            <v>1957</v>
          </cell>
          <cell r="AM44" t="str">
            <v>Pink Kids Stool</v>
          </cell>
          <cell r="AN44">
            <v>0</v>
          </cell>
          <cell r="AO44">
            <v>0</v>
          </cell>
          <cell r="AP44">
            <v>0</v>
          </cell>
          <cell r="AQ44">
            <v>0</v>
          </cell>
          <cell r="AR44">
            <v>0</v>
          </cell>
          <cell r="AS44" t="str">
            <v>DOS</v>
          </cell>
          <cell r="AT44" t="str">
            <v>DOS</v>
          </cell>
        </row>
        <row r="45">
          <cell r="A45" t="str">
            <v xml:space="preserve">Blackpool </v>
          </cell>
          <cell r="B45" t="str">
            <v>2503</v>
          </cell>
          <cell r="AM45" t="str">
            <v>Blue Kids Stool</v>
          </cell>
          <cell r="AN45">
            <v>0</v>
          </cell>
          <cell r="AO45">
            <v>0</v>
          </cell>
          <cell r="AP45">
            <v>0</v>
          </cell>
          <cell r="AQ45">
            <v>0</v>
          </cell>
          <cell r="AR45">
            <v>0</v>
          </cell>
          <cell r="AS45" t="str">
            <v>DOS</v>
          </cell>
          <cell r="AT45" t="str">
            <v>DOS</v>
          </cell>
        </row>
        <row r="46">
          <cell r="A46" t="str">
            <v>Blackrock</v>
          </cell>
          <cell r="B46" t="str">
            <v>9920</v>
          </cell>
          <cell r="AM46" t="str">
            <v>White Kids Stool</v>
          </cell>
          <cell r="AN46" t="str">
            <v>DOS</v>
          </cell>
          <cell r="AO46" t="str">
            <v>DOS</v>
          </cell>
          <cell r="AP46" t="str">
            <v>DOS</v>
          </cell>
          <cell r="AQ46" t="str">
            <v>DOS</v>
          </cell>
          <cell r="AR46" t="str">
            <v>DOS</v>
          </cell>
          <cell r="AS46" t="str">
            <v>DOS</v>
          </cell>
          <cell r="AT46" t="str">
            <v>DOS</v>
          </cell>
        </row>
        <row r="47">
          <cell r="A47" t="str">
            <v>Blanchards Town</v>
          </cell>
          <cell r="B47" t="str">
            <v>8109</v>
          </cell>
          <cell r="AM47" t="str">
            <v>Small Plinth Girls Type J</v>
          </cell>
          <cell r="AN47">
            <v>0</v>
          </cell>
          <cell r="AO47">
            <v>0</v>
          </cell>
          <cell r="AP47" t="str">
            <v>DOS</v>
          </cell>
          <cell r="AQ47" t="str">
            <v>DOS</v>
          </cell>
          <cell r="AR47" t="str">
            <v>DOS</v>
          </cell>
          <cell r="AS47" t="str">
            <v>DOS</v>
          </cell>
          <cell r="AT47" t="str">
            <v>DOS</v>
          </cell>
        </row>
        <row r="48">
          <cell r="A48" t="str">
            <v xml:space="preserve">Bluewater </v>
          </cell>
          <cell r="B48" t="str">
            <v>6460</v>
          </cell>
          <cell r="AM48" t="str">
            <v>Small Plinth Boys Type K</v>
          </cell>
          <cell r="AN48">
            <v>0</v>
          </cell>
          <cell r="AO48">
            <v>0</v>
          </cell>
          <cell r="AP48" t="str">
            <v>DOS</v>
          </cell>
          <cell r="AQ48" t="str">
            <v>DOS</v>
          </cell>
          <cell r="AR48" t="str">
            <v>DOS</v>
          </cell>
          <cell r="AS48" t="str">
            <v>DOS</v>
          </cell>
          <cell r="AT48" t="str">
            <v>DOS</v>
          </cell>
        </row>
        <row r="49">
          <cell r="A49" t="str">
            <v>Bolton</v>
          </cell>
          <cell r="B49" t="str">
            <v>0495</v>
          </cell>
          <cell r="AM49" t="str">
            <v>Small Plinth School Type M</v>
          </cell>
          <cell r="AN49">
            <v>0</v>
          </cell>
          <cell r="AO49">
            <v>0</v>
          </cell>
          <cell r="AP49" t="str">
            <v>DOS</v>
          </cell>
          <cell r="AQ49" t="str">
            <v>DOS</v>
          </cell>
          <cell r="AR49" t="str">
            <v>DOS</v>
          </cell>
          <cell r="AS49" t="str">
            <v>DOS</v>
          </cell>
          <cell r="AT49" t="str">
            <v>DOS</v>
          </cell>
        </row>
        <row r="50">
          <cell r="A50" t="str">
            <v>Bolton Middlebrook</v>
          </cell>
          <cell r="B50" t="str">
            <v>6509</v>
          </cell>
          <cell r="AM50" t="str">
            <v>CSPS Pack - Flagship &amp; Majors</v>
          </cell>
          <cell r="AN50">
            <v>0</v>
          </cell>
          <cell r="AO50">
            <v>0</v>
          </cell>
          <cell r="AP50" t="str">
            <v>DOS</v>
          </cell>
          <cell r="AQ50" t="str">
            <v>DOS</v>
          </cell>
          <cell r="AR50" t="str">
            <v>DOS</v>
          </cell>
          <cell r="AS50" t="str">
            <v>DOS</v>
          </cell>
          <cell r="AT50" t="str">
            <v>DOS</v>
          </cell>
        </row>
        <row r="51">
          <cell r="A51" t="str">
            <v xml:space="preserve">Bootle </v>
          </cell>
          <cell r="B51" t="str">
            <v>3052</v>
          </cell>
          <cell r="AM51" t="str">
            <v>Girls Small Pick Up Basket on Bracket</v>
          </cell>
          <cell r="AN51">
            <v>0</v>
          </cell>
          <cell r="AO51">
            <v>0</v>
          </cell>
          <cell r="AP51" t="str">
            <v>DOS</v>
          </cell>
          <cell r="AQ51" t="str">
            <v>DOS</v>
          </cell>
          <cell r="AR51" t="str">
            <v>DOS</v>
          </cell>
          <cell r="AS51" t="str">
            <v>DOS</v>
          </cell>
          <cell r="AT51" t="str">
            <v>DOS</v>
          </cell>
        </row>
        <row r="52">
          <cell r="A52" t="str">
            <v>Borehamwood Simply Food</v>
          </cell>
          <cell r="B52" t="str">
            <v>7896</v>
          </cell>
          <cell r="AM52" t="str">
            <v>Boys Small Pick Up Basket on Bracket</v>
          </cell>
          <cell r="AN52">
            <v>0</v>
          </cell>
          <cell r="AO52">
            <v>0</v>
          </cell>
          <cell r="AP52" t="str">
            <v>DOS</v>
          </cell>
          <cell r="AQ52" t="str">
            <v>DOS</v>
          </cell>
          <cell r="AR52" t="str">
            <v>DOS</v>
          </cell>
          <cell r="AS52" t="str">
            <v>DOS</v>
          </cell>
          <cell r="AT52" t="str">
            <v>DOS</v>
          </cell>
        </row>
        <row r="53">
          <cell r="A53" t="str">
            <v xml:space="preserve">Boscombe </v>
          </cell>
          <cell r="B53" t="str">
            <v>1562</v>
          </cell>
          <cell r="AM53" t="str">
            <v>1000 x 400mm Clear Toughened Glass Shelf</v>
          </cell>
          <cell r="AN53">
            <v>30</v>
          </cell>
          <cell r="AO53">
            <v>30</v>
          </cell>
          <cell r="AP53">
            <v>40</v>
          </cell>
          <cell r="AQ53">
            <v>40</v>
          </cell>
          <cell r="AR53">
            <v>40</v>
          </cell>
          <cell r="AS53">
            <v>50</v>
          </cell>
          <cell r="AT53">
            <v>50</v>
          </cell>
        </row>
        <row r="54">
          <cell r="A54" t="str">
            <v xml:space="preserve">Boston </v>
          </cell>
          <cell r="B54" t="str">
            <v>0893</v>
          </cell>
          <cell r="AM54" t="str">
            <v>1000 x 400mm Smoked Toughened Glass Shelf</v>
          </cell>
          <cell r="AN54">
            <v>0</v>
          </cell>
          <cell r="AO54">
            <v>0</v>
          </cell>
          <cell r="AP54">
            <v>30</v>
          </cell>
          <cell r="AQ54">
            <v>30</v>
          </cell>
          <cell r="AR54">
            <v>30</v>
          </cell>
          <cell r="AS54">
            <v>40</v>
          </cell>
          <cell r="AT54">
            <v>40</v>
          </cell>
        </row>
        <row r="55">
          <cell r="A55" t="str">
            <v xml:space="preserve">Bothwell Street  </v>
          </cell>
          <cell r="B55" t="str">
            <v>7760</v>
          </cell>
          <cell r="AM55" t="str">
            <v>1000mm Glass Shelf Bar with Brackets</v>
          </cell>
          <cell r="AN55">
            <v>30</v>
          </cell>
          <cell r="AO55">
            <v>30</v>
          </cell>
          <cell r="AP55">
            <v>70</v>
          </cell>
          <cell r="AQ55">
            <v>70</v>
          </cell>
          <cell r="AR55">
            <v>70</v>
          </cell>
          <cell r="AS55">
            <v>90</v>
          </cell>
          <cell r="AT55">
            <v>90</v>
          </cell>
        </row>
        <row r="56">
          <cell r="A56" t="str">
            <v>Boucher Road (Belfast)</v>
          </cell>
          <cell r="B56" t="str">
            <v>NW45</v>
          </cell>
          <cell r="AM56" t="str">
            <v>1000 x 400mm Bamboo Shelf c/w brackets</v>
          </cell>
          <cell r="AN56">
            <v>10</v>
          </cell>
          <cell r="AO56">
            <v>10</v>
          </cell>
          <cell r="AP56">
            <v>30</v>
          </cell>
          <cell r="AQ56">
            <v>30</v>
          </cell>
          <cell r="AR56">
            <v>30</v>
          </cell>
          <cell r="AS56">
            <v>40</v>
          </cell>
          <cell r="AT56">
            <v>40</v>
          </cell>
        </row>
        <row r="57">
          <cell r="A57" t="str">
            <v xml:space="preserve">Bournemouth </v>
          </cell>
          <cell r="B57" t="str">
            <v>0767</v>
          </cell>
          <cell r="AM57" t="str">
            <v>990mm Hook in Bar</v>
          </cell>
          <cell r="AN57">
            <v>15</v>
          </cell>
          <cell r="AO57">
            <v>15</v>
          </cell>
          <cell r="AP57">
            <v>20</v>
          </cell>
          <cell r="AQ57">
            <v>20</v>
          </cell>
          <cell r="AR57">
            <v>20</v>
          </cell>
          <cell r="AS57">
            <v>25</v>
          </cell>
          <cell r="AT57">
            <v>25</v>
          </cell>
        </row>
        <row r="58">
          <cell r="A58" t="str">
            <v>Bracknell</v>
          </cell>
          <cell r="B58" t="str">
            <v>9166</v>
          </cell>
          <cell r="AM58" t="str">
            <v>300 x 8mm Stripes Hook on Saddle</v>
          </cell>
          <cell r="AN58">
            <v>50</v>
          </cell>
          <cell r="AO58">
            <v>50</v>
          </cell>
          <cell r="AP58">
            <v>100</v>
          </cell>
          <cell r="AQ58">
            <v>100</v>
          </cell>
          <cell r="AR58">
            <v>100</v>
          </cell>
          <cell r="AS58">
            <v>150</v>
          </cell>
          <cell r="AT58">
            <v>150</v>
          </cell>
        </row>
        <row r="59">
          <cell r="A59" t="str">
            <v xml:space="preserve">Bradford </v>
          </cell>
          <cell r="B59" t="str">
            <v>1986</v>
          </cell>
          <cell r="AM59" t="str">
            <v>HG25</v>
          </cell>
          <cell r="AN59">
            <v>2</v>
          </cell>
          <cell r="AO59">
            <v>2</v>
          </cell>
          <cell r="AP59">
            <v>3</v>
          </cell>
          <cell r="AQ59">
            <v>3</v>
          </cell>
          <cell r="AR59">
            <v>3</v>
          </cell>
          <cell r="AS59">
            <v>4</v>
          </cell>
          <cell r="AT59">
            <v>4</v>
          </cell>
        </row>
        <row r="60">
          <cell r="A60" t="str">
            <v>Bradford Foster Square</v>
          </cell>
          <cell r="B60" t="str">
            <v>NW08</v>
          </cell>
          <cell r="AM60" t="str">
            <v>HG26</v>
          </cell>
          <cell r="AN60">
            <v>2</v>
          </cell>
          <cell r="AO60">
            <v>2</v>
          </cell>
          <cell r="AP60">
            <v>3</v>
          </cell>
          <cell r="AQ60">
            <v>3</v>
          </cell>
          <cell r="AR60">
            <v>3</v>
          </cell>
          <cell r="AS60">
            <v>4</v>
          </cell>
          <cell r="AT60">
            <v>4</v>
          </cell>
        </row>
        <row r="61">
          <cell r="A61" t="str">
            <v xml:space="preserve">Braehead </v>
          </cell>
          <cell r="B61" t="str">
            <v>4417</v>
          </cell>
          <cell r="AM61" t="str">
            <v>HG27</v>
          </cell>
          <cell r="AN61">
            <v>2</v>
          </cell>
          <cell r="AO61">
            <v>2</v>
          </cell>
          <cell r="AP61">
            <v>3</v>
          </cell>
          <cell r="AQ61">
            <v>3</v>
          </cell>
          <cell r="AR61">
            <v>3</v>
          </cell>
          <cell r="AS61">
            <v>4</v>
          </cell>
          <cell r="AT61">
            <v>4</v>
          </cell>
        </row>
        <row r="62">
          <cell r="A62" t="str">
            <v xml:space="preserve">Brent Cross </v>
          </cell>
          <cell r="B62" t="str">
            <v>3120</v>
          </cell>
          <cell r="AM62" t="str">
            <v>2100 x 1000mm Perimeter Mesh</v>
          </cell>
          <cell r="AN62">
            <v>0</v>
          </cell>
          <cell r="AO62">
            <v>0</v>
          </cell>
          <cell r="AP62">
            <v>1</v>
          </cell>
          <cell r="AQ62">
            <v>1</v>
          </cell>
          <cell r="AR62">
            <v>1</v>
          </cell>
          <cell r="AS62">
            <v>2</v>
          </cell>
          <cell r="AT62">
            <v>2</v>
          </cell>
        </row>
        <row r="63">
          <cell r="A63" t="str">
            <v>Brentwood</v>
          </cell>
          <cell r="B63" t="str">
            <v>NW61</v>
          </cell>
          <cell r="AM63" t="str">
            <v>Small Midfloor Mesh</v>
          </cell>
          <cell r="AN63">
            <v>3</v>
          </cell>
          <cell r="AO63">
            <v>3</v>
          </cell>
          <cell r="AP63">
            <v>3</v>
          </cell>
          <cell r="AQ63">
            <v>3</v>
          </cell>
          <cell r="AR63">
            <v>3</v>
          </cell>
          <cell r="AS63">
            <v>3</v>
          </cell>
          <cell r="AT63">
            <v>3</v>
          </cell>
        </row>
        <row r="64">
          <cell r="A64" t="str">
            <v xml:space="preserve">Brentwood </v>
          </cell>
          <cell r="B64" t="str">
            <v>3256</v>
          </cell>
          <cell r="AM64" t="str">
            <v>Plate Rack</v>
          </cell>
          <cell r="AN64">
            <v>40</v>
          </cell>
          <cell r="AO64">
            <v>40</v>
          </cell>
          <cell r="AP64">
            <v>60</v>
          </cell>
          <cell r="AQ64">
            <v>60</v>
          </cell>
          <cell r="AR64">
            <v>60</v>
          </cell>
          <cell r="AS64">
            <v>80</v>
          </cell>
          <cell r="AT64">
            <v>80</v>
          </cell>
        </row>
        <row r="65">
          <cell r="A65" t="str">
            <v>Bridgnorth Simply Food</v>
          </cell>
          <cell r="B65" t="str">
            <v>NW39</v>
          </cell>
          <cell r="AM65" t="str">
            <v>90 x 1000 x 1000mm Plinth</v>
          </cell>
          <cell r="AN65">
            <v>4</v>
          </cell>
          <cell r="AO65">
            <v>4</v>
          </cell>
          <cell r="AP65">
            <v>6</v>
          </cell>
          <cell r="AQ65">
            <v>6</v>
          </cell>
          <cell r="AR65">
            <v>6</v>
          </cell>
          <cell r="AS65">
            <v>8</v>
          </cell>
          <cell r="AT65">
            <v>8</v>
          </cell>
        </row>
        <row r="66">
          <cell r="A66" t="str">
            <v xml:space="preserve">Bridlington </v>
          </cell>
          <cell r="B66" t="str">
            <v>1164</v>
          </cell>
          <cell r="AM66" t="str">
            <v>2600 x 1000mm Magenetic Décor Frame</v>
          </cell>
          <cell r="AN66" t="str">
            <v>DOS</v>
          </cell>
          <cell r="AO66" t="str">
            <v>DOS</v>
          </cell>
          <cell r="AP66" t="str">
            <v>DOS</v>
          </cell>
          <cell r="AQ66" t="str">
            <v>DOS</v>
          </cell>
          <cell r="AR66" t="str">
            <v>DOS</v>
          </cell>
          <cell r="AS66" t="str">
            <v>DOS</v>
          </cell>
          <cell r="AT66" t="str">
            <v>DOS</v>
          </cell>
        </row>
        <row r="67">
          <cell r="A67" t="str">
            <v>Brighton</v>
          </cell>
          <cell r="B67" t="str">
            <v>1232</v>
          </cell>
          <cell r="AM67" t="str">
            <v>Furniture Totem</v>
          </cell>
          <cell r="AN67">
            <v>0</v>
          </cell>
          <cell r="AO67">
            <v>0</v>
          </cell>
          <cell r="AP67" t="str">
            <v>DOS</v>
          </cell>
          <cell r="AQ67" t="str">
            <v>DOS</v>
          </cell>
          <cell r="AR67" t="str">
            <v>DOS</v>
          </cell>
          <cell r="AS67" t="str">
            <v>DOS</v>
          </cell>
          <cell r="AT67" t="str">
            <v>DOS</v>
          </cell>
        </row>
        <row r="68">
          <cell r="A68" t="str">
            <v xml:space="preserve">Brighton Station </v>
          </cell>
          <cell r="B68" t="str">
            <v>6790</v>
          </cell>
          <cell r="AM68" t="str">
            <v>Swatch Book Stand</v>
          </cell>
          <cell r="AN68">
            <v>0</v>
          </cell>
          <cell r="AO68">
            <v>0</v>
          </cell>
          <cell r="AP68" t="str">
            <v>DOS</v>
          </cell>
          <cell r="AQ68" t="str">
            <v>DOS</v>
          </cell>
          <cell r="AR68" t="str">
            <v>DOS</v>
          </cell>
          <cell r="AS68" t="str">
            <v>DOS</v>
          </cell>
          <cell r="AT68" t="str">
            <v>DOS</v>
          </cell>
        </row>
        <row r="69">
          <cell r="A69" t="str">
            <v xml:space="preserve">Bristol </v>
          </cell>
          <cell r="B69" t="str">
            <v>2697</v>
          </cell>
          <cell r="AM69" t="str">
            <v>300mm deep Xero Hanging Rail</v>
          </cell>
          <cell r="AN69">
            <v>0</v>
          </cell>
          <cell r="AO69">
            <v>0</v>
          </cell>
          <cell r="AP69">
            <v>6</v>
          </cell>
          <cell r="AQ69">
            <v>6</v>
          </cell>
          <cell r="AR69">
            <v>6</v>
          </cell>
          <cell r="AS69">
            <v>8</v>
          </cell>
          <cell r="AT69">
            <v>8</v>
          </cell>
        </row>
        <row r="70">
          <cell r="A70" t="str">
            <v>Bristol Harbourside</v>
          </cell>
          <cell r="B70" t="str">
            <v>9098</v>
          </cell>
          <cell r="AM70" t="str">
            <v>Throw Single Cranked Arm</v>
          </cell>
          <cell r="AN70">
            <v>5</v>
          </cell>
          <cell r="AO70">
            <v>5</v>
          </cell>
          <cell r="AP70">
            <v>10</v>
          </cell>
          <cell r="AQ70">
            <v>10</v>
          </cell>
          <cell r="AR70">
            <v>10</v>
          </cell>
          <cell r="AS70">
            <v>15</v>
          </cell>
          <cell r="AT70">
            <v>15</v>
          </cell>
        </row>
        <row r="71">
          <cell r="A71" t="str">
            <v>Bristol Longwell Green</v>
          </cell>
          <cell r="B71" t="str">
            <v>8018</v>
          </cell>
          <cell r="AM71" t="str">
            <v>Throw Cranked T Arm</v>
          </cell>
          <cell r="AN71">
            <v>4</v>
          </cell>
          <cell r="AO71">
            <v>4</v>
          </cell>
          <cell r="AP71">
            <v>8</v>
          </cell>
          <cell r="AQ71">
            <v>8</v>
          </cell>
          <cell r="AR71">
            <v>8</v>
          </cell>
          <cell r="AS71">
            <v>10</v>
          </cell>
          <cell r="AT71">
            <v>10</v>
          </cell>
        </row>
        <row r="72">
          <cell r="A72" t="str">
            <v xml:space="preserve">Brixton </v>
          </cell>
          <cell r="B72" t="str">
            <v>1025</v>
          </cell>
          <cell r="AM72" t="str">
            <v>Throw Double Cranked Arm</v>
          </cell>
          <cell r="AN72">
            <v>4</v>
          </cell>
          <cell r="AO72">
            <v>4</v>
          </cell>
          <cell r="AP72">
            <v>8</v>
          </cell>
          <cell r="AQ72">
            <v>8</v>
          </cell>
          <cell r="AR72">
            <v>8</v>
          </cell>
          <cell r="AS72">
            <v>10</v>
          </cell>
          <cell r="AT72">
            <v>10</v>
          </cell>
        </row>
        <row r="73">
          <cell r="A73" t="str">
            <v xml:space="preserve">Bromley </v>
          </cell>
          <cell r="B73" t="str">
            <v>0903</v>
          </cell>
          <cell r="AM73" t="str">
            <v>Rug Sample Unit</v>
          </cell>
          <cell r="AN73">
            <v>0</v>
          </cell>
          <cell r="AO73">
            <v>0</v>
          </cell>
          <cell r="AP73">
            <v>1</v>
          </cell>
          <cell r="AQ73">
            <v>1</v>
          </cell>
          <cell r="AR73">
            <v>1</v>
          </cell>
          <cell r="AS73">
            <v>1</v>
          </cell>
          <cell r="AT73">
            <v>1</v>
          </cell>
        </row>
        <row r="74">
          <cell r="A74" t="str">
            <v xml:space="preserve">Bromley Satellite </v>
          </cell>
          <cell r="B74" t="str">
            <v>0400</v>
          </cell>
          <cell r="AM74" t="str">
            <v>Furniture Cube</v>
          </cell>
          <cell r="AN74">
            <v>0</v>
          </cell>
          <cell r="AO74">
            <v>0</v>
          </cell>
          <cell r="AP74" t="str">
            <v>DOS</v>
          </cell>
          <cell r="AQ74" t="str">
            <v>DOS</v>
          </cell>
          <cell r="AR74" t="str">
            <v>DOS</v>
          </cell>
          <cell r="AS74" t="str">
            <v>DOS</v>
          </cell>
          <cell r="AT74" t="str">
            <v>DOS</v>
          </cell>
        </row>
        <row r="75">
          <cell r="A75" t="str">
            <v xml:space="preserve">Brompton Road </v>
          </cell>
          <cell r="B75" t="str">
            <v>7634</v>
          </cell>
          <cell r="AM75" t="str">
            <v>Home Catalogue Holder</v>
          </cell>
          <cell r="AN75">
            <v>4</v>
          </cell>
          <cell r="AO75">
            <v>4</v>
          </cell>
          <cell r="AP75">
            <v>6</v>
          </cell>
          <cell r="AQ75">
            <v>6</v>
          </cell>
          <cell r="AR75">
            <v>6</v>
          </cell>
          <cell r="AS75">
            <v>8</v>
          </cell>
          <cell r="AT75">
            <v>8</v>
          </cell>
        </row>
        <row r="76">
          <cell r="A76" t="str">
            <v xml:space="preserve">Brooklands </v>
          </cell>
          <cell r="B76" t="str">
            <v>3803</v>
          </cell>
          <cell r="AM76" t="str">
            <v>HG33</v>
          </cell>
          <cell r="AN76">
            <v>2</v>
          </cell>
          <cell r="AO76">
            <v>2</v>
          </cell>
          <cell r="AP76">
            <v>4</v>
          </cell>
          <cell r="AQ76">
            <v>4</v>
          </cell>
          <cell r="AR76">
            <v>4</v>
          </cell>
          <cell r="AS76">
            <v>6</v>
          </cell>
          <cell r="AT76">
            <v>6</v>
          </cell>
        </row>
        <row r="77">
          <cell r="A77" t="str">
            <v>Broughton Park, Chester</v>
          </cell>
          <cell r="B77" t="str">
            <v>9881</v>
          </cell>
          <cell r="AM77" t="str">
            <v>HG35</v>
          </cell>
          <cell r="AN77">
            <v>2</v>
          </cell>
          <cell r="AO77">
            <v>2</v>
          </cell>
          <cell r="AP77">
            <v>4</v>
          </cell>
          <cell r="AQ77">
            <v>4</v>
          </cell>
          <cell r="AR77">
            <v>4</v>
          </cell>
          <cell r="AS77">
            <v>6</v>
          </cell>
          <cell r="AT77">
            <v>6</v>
          </cell>
        </row>
        <row r="78">
          <cell r="A78" t="str">
            <v>Bugsby Way Greenwich</v>
          </cell>
          <cell r="B78" t="str">
            <v>5270</v>
          </cell>
          <cell r="AM78" t="str">
            <v>500mmØ Sphere</v>
          </cell>
          <cell r="AN78">
            <v>1</v>
          </cell>
          <cell r="AO78">
            <v>1</v>
          </cell>
          <cell r="AP78">
            <v>2</v>
          </cell>
          <cell r="AQ78">
            <v>2</v>
          </cell>
          <cell r="AR78">
            <v>2</v>
          </cell>
          <cell r="AS78">
            <v>2</v>
          </cell>
          <cell r="AT78">
            <v>2</v>
          </cell>
        </row>
        <row r="79">
          <cell r="A79" t="str">
            <v xml:space="preserve">Burnley </v>
          </cell>
          <cell r="B79" t="str">
            <v>2079</v>
          </cell>
          <cell r="AM79" t="str">
            <v>300mmØ Sphere</v>
          </cell>
          <cell r="AN79">
            <v>1</v>
          </cell>
          <cell r="AO79">
            <v>1</v>
          </cell>
          <cell r="AP79">
            <v>2</v>
          </cell>
          <cell r="AQ79">
            <v>2</v>
          </cell>
          <cell r="AR79">
            <v>2</v>
          </cell>
          <cell r="AS79">
            <v>2</v>
          </cell>
          <cell r="AT79">
            <v>2</v>
          </cell>
        </row>
        <row r="80">
          <cell r="A80" t="str">
            <v xml:space="preserve">Burnley Print </v>
          </cell>
          <cell r="B80" t="str">
            <v>5063</v>
          </cell>
          <cell r="AM80" t="str">
            <v>Bedding Holder with 2 Returns &amp; Bumper Feet</v>
          </cell>
          <cell r="AN80">
            <v>30</v>
          </cell>
          <cell r="AO80">
            <v>30</v>
          </cell>
          <cell r="AP80">
            <v>40</v>
          </cell>
          <cell r="AQ80">
            <v>40</v>
          </cell>
          <cell r="AR80">
            <v>40</v>
          </cell>
          <cell r="AS80">
            <v>50</v>
          </cell>
          <cell r="AT80">
            <v>50</v>
          </cell>
        </row>
        <row r="81">
          <cell r="A81" t="str">
            <v xml:space="preserve">Burton </v>
          </cell>
          <cell r="B81" t="str">
            <v>1096</v>
          </cell>
          <cell r="AM81" t="str">
            <v>End of Bed A4 Landscape Acrylic Stand</v>
          </cell>
          <cell r="AN81" t="str">
            <v>DOS</v>
          </cell>
          <cell r="AO81" t="str">
            <v>DOS</v>
          </cell>
          <cell r="AP81" t="str">
            <v>DOS</v>
          </cell>
          <cell r="AQ81" t="str">
            <v>DOS</v>
          </cell>
          <cell r="AR81" t="str">
            <v>DOS</v>
          </cell>
          <cell r="AS81" t="str">
            <v>DOS</v>
          </cell>
          <cell r="AT81" t="str">
            <v>DOS</v>
          </cell>
        </row>
        <row r="82">
          <cell r="A82" t="str">
            <v xml:space="preserve">Bury </v>
          </cell>
          <cell r="B82" t="str">
            <v>1229</v>
          </cell>
          <cell r="AM82" t="str">
            <v>Microslat Outpost Unit O</v>
          </cell>
          <cell r="AN82">
            <v>4</v>
          </cell>
          <cell r="AO82">
            <v>4</v>
          </cell>
          <cell r="AP82">
            <v>4</v>
          </cell>
          <cell r="AQ82">
            <v>4</v>
          </cell>
          <cell r="AR82">
            <v>4</v>
          </cell>
          <cell r="AS82">
            <v>4</v>
          </cell>
          <cell r="AT82">
            <v>4</v>
          </cell>
        </row>
        <row r="83">
          <cell r="A83" t="str">
            <v xml:space="preserve">Bury St Edmunds </v>
          </cell>
          <cell r="B83" t="str">
            <v>1339</v>
          </cell>
          <cell r="AM83" t="str">
            <v>600mm Microslat Flush Header</v>
          </cell>
          <cell r="AN83">
            <v>12</v>
          </cell>
          <cell r="AO83">
            <v>12</v>
          </cell>
          <cell r="AP83">
            <v>14</v>
          </cell>
          <cell r="AQ83">
            <v>14</v>
          </cell>
          <cell r="AR83">
            <v>14</v>
          </cell>
          <cell r="AS83">
            <v>8</v>
          </cell>
          <cell r="AT83">
            <v>8</v>
          </cell>
        </row>
        <row r="84">
          <cell r="A84" t="str">
            <v xml:space="preserve">Buxton </v>
          </cell>
          <cell r="B84" t="str">
            <v>1892</v>
          </cell>
          <cell r="AM84" t="str">
            <v>100 x 6mmØ Microslat Hook</v>
          </cell>
          <cell r="AN84">
            <v>360</v>
          </cell>
          <cell r="AO84">
            <v>360</v>
          </cell>
          <cell r="AP84">
            <v>360</v>
          </cell>
          <cell r="AQ84">
            <v>360</v>
          </cell>
          <cell r="AR84">
            <v>360</v>
          </cell>
          <cell r="AS84">
            <v>360</v>
          </cell>
          <cell r="AT84">
            <v>360</v>
          </cell>
        </row>
        <row r="85">
          <cell r="A85" t="str">
            <v xml:space="preserve">Camberley </v>
          </cell>
          <cell r="B85" t="str">
            <v>0136</v>
          </cell>
          <cell r="AM85" t="str">
            <v>500 x 300mm Microslat Acrylic Shelf</v>
          </cell>
          <cell r="AN85">
            <v>6</v>
          </cell>
          <cell r="AO85">
            <v>6</v>
          </cell>
          <cell r="AP85">
            <v>8</v>
          </cell>
          <cell r="AQ85">
            <v>8</v>
          </cell>
          <cell r="AR85">
            <v>8</v>
          </cell>
          <cell r="AS85">
            <v>12</v>
          </cell>
          <cell r="AT85">
            <v>12</v>
          </cell>
        </row>
        <row r="86">
          <cell r="A86" t="str">
            <v>Cambridge</v>
          </cell>
          <cell r="B86" t="str">
            <v>1740</v>
          </cell>
        </row>
        <row r="87">
          <cell r="A87" t="str">
            <v xml:space="preserve">Cambridge Satellite </v>
          </cell>
          <cell r="B87" t="str">
            <v>3450</v>
          </cell>
          <cell r="AM87" t="str">
            <v>General Working Stock Requirements</v>
          </cell>
          <cell r="AN87" t="str">
            <v>Retail Pk Small</v>
          </cell>
          <cell r="AO87" t="str">
            <v>H/S Small</v>
          </cell>
          <cell r="AP87" t="str">
            <v>Retail Pk Large</v>
          </cell>
          <cell r="AQ87" t="str">
            <v>H/S Medium</v>
          </cell>
          <cell r="AR87" t="str">
            <v>H/S Lrg part seg</v>
          </cell>
          <cell r="AS87" t="str">
            <v>H/S Lrg full seg</v>
          </cell>
          <cell r="AT87" t="str">
            <v>Flagship</v>
          </cell>
        </row>
        <row r="88">
          <cell r="A88" t="str">
            <v xml:space="preserve">Camden Town </v>
          </cell>
          <cell r="B88" t="str">
            <v>0291</v>
          </cell>
          <cell r="AM88" t="str">
            <v>1 x White Upper &amp; 2 x Lower Volume 1400mm Table Set</v>
          </cell>
          <cell r="AN88">
            <v>1</v>
          </cell>
          <cell r="AO88">
            <v>1</v>
          </cell>
          <cell r="AP88">
            <v>1</v>
          </cell>
          <cell r="AQ88">
            <v>1</v>
          </cell>
          <cell r="AR88">
            <v>1</v>
          </cell>
          <cell r="AS88">
            <v>1</v>
          </cell>
          <cell r="AT88">
            <v>1</v>
          </cell>
        </row>
        <row r="89">
          <cell r="A89" t="str">
            <v xml:space="preserve">Canary Wharf  </v>
          </cell>
          <cell r="B89" t="str">
            <v>3722</v>
          </cell>
          <cell r="AM89" t="str">
            <v>1 x White Upper &amp; 2 x Lower Volume 2100mm Table Set</v>
          </cell>
          <cell r="AN89">
            <v>1</v>
          </cell>
          <cell r="AO89">
            <v>1</v>
          </cell>
          <cell r="AP89">
            <v>0</v>
          </cell>
          <cell r="AQ89">
            <v>0</v>
          </cell>
          <cell r="AR89">
            <v>0</v>
          </cell>
          <cell r="AS89">
            <v>0</v>
          </cell>
          <cell r="AT89">
            <v>0</v>
          </cell>
        </row>
        <row r="90">
          <cell r="A90" t="str">
            <v xml:space="preserve">Cannon Street </v>
          </cell>
          <cell r="B90" t="str">
            <v>4789</v>
          </cell>
          <cell r="AM90" t="str">
            <v>1200mm Plastic Adult Shelf</v>
          </cell>
          <cell r="AN90">
            <v>40</v>
          </cell>
          <cell r="AO90">
            <v>40</v>
          </cell>
          <cell r="AP90">
            <v>50</v>
          </cell>
          <cell r="AQ90">
            <v>50</v>
          </cell>
          <cell r="AR90">
            <v>50</v>
          </cell>
          <cell r="AS90">
            <v>60</v>
          </cell>
          <cell r="AT90">
            <v>60</v>
          </cell>
        </row>
        <row r="91">
          <cell r="A91" t="str">
            <v xml:space="preserve">Canterbury </v>
          </cell>
          <cell r="B91" t="str">
            <v>0709</v>
          </cell>
          <cell r="AM91" t="str">
            <v>1200mm Adult Shelf Bracket</v>
          </cell>
          <cell r="AN91">
            <v>80</v>
          </cell>
          <cell r="AO91">
            <v>80</v>
          </cell>
          <cell r="AP91">
            <v>100</v>
          </cell>
          <cell r="AQ91">
            <v>100</v>
          </cell>
          <cell r="AR91">
            <v>100</v>
          </cell>
          <cell r="AS91">
            <v>120</v>
          </cell>
          <cell r="AT91">
            <v>120</v>
          </cell>
        </row>
        <row r="92">
          <cell r="A92" t="str">
            <v xml:space="preserve">Cardiff </v>
          </cell>
          <cell r="B92" t="str">
            <v>1203</v>
          </cell>
          <cell r="AM92" t="str">
            <v>600mm Plastic Adult Shelf c/w bracket</v>
          </cell>
          <cell r="AN92">
            <v>30</v>
          </cell>
          <cell r="AO92">
            <v>30</v>
          </cell>
          <cell r="AP92">
            <v>40</v>
          </cell>
          <cell r="AQ92">
            <v>40</v>
          </cell>
          <cell r="AR92">
            <v>40</v>
          </cell>
          <cell r="AS92">
            <v>50</v>
          </cell>
          <cell r="AT92">
            <v>50</v>
          </cell>
        </row>
        <row r="93">
          <cell r="A93" t="str">
            <v>Cardiff Capital Park</v>
          </cell>
          <cell r="B93">
            <v>1203</v>
          </cell>
          <cell r="AM93" t="str">
            <v>1350mm Childrens Shelf c/w 2 x brackets</v>
          </cell>
          <cell r="AN93">
            <v>0</v>
          </cell>
          <cell r="AO93">
            <v>0</v>
          </cell>
          <cell r="AP93">
            <v>0</v>
          </cell>
          <cell r="AQ93">
            <v>0</v>
          </cell>
          <cell r="AR93">
            <v>0</v>
          </cell>
          <cell r="AS93">
            <v>12</v>
          </cell>
          <cell r="AT93">
            <v>12</v>
          </cell>
        </row>
        <row r="94">
          <cell r="A94" t="str">
            <v xml:space="preserve">Cardiff Satellite </v>
          </cell>
          <cell r="B94" t="str">
            <v>3337</v>
          </cell>
          <cell r="AM94" t="str">
            <v>Menswear Angled Footwear Shelf</v>
          </cell>
          <cell r="AN94">
            <v>10</v>
          </cell>
          <cell r="AO94">
            <v>10</v>
          </cell>
          <cell r="AP94">
            <v>10</v>
          </cell>
          <cell r="AQ94">
            <v>10</v>
          </cell>
          <cell r="AR94">
            <v>10</v>
          </cell>
          <cell r="AS94">
            <v>0</v>
          </cell>
          <cell r="AT94">
            <v>0</v>
          </cell>
        </row>
        <row r="95">
          <cell r="A95" t="str">
            <v xml:space="preserve">Carlisle </v>
          </cell>
          <cell r="B95" t="str">
            <v>0974</v>
          </cell>
          <cell r="AM95" t="str">
            <v>Hook in Bar for Weston Rail</v>
          </cell>
          <cell r="AN95">
            <v>10</v>
          </cell>
          <cell r="AO95">
            <v>10</v>
          </cell>
          <cell r="AP95">
            <v>10</v>
          </cell>
          <cell r="AQ95">
            <v>10</v>
          </cell>
          <cell r="AR95">
            <v>10</v>
          </cell>
          <cell r="AS95">
            <v>0</v>
          </cell>
          <cell r="AT95">
            <v>0</v>
          </cell>
        </row>
        <row r="96">
          <cell r="A96" t="str">
            <v xml:space="preserve">Carlisle Satellite </v>
          </cell>
          <cell r="B96" t="str">
            <v>0401</v>
          </cell>
          <cell r="AM96" t="str">
            <v>1200mm Ladies L Shoe Shelf</v>
          </cell>
          <cell r="AN96">
            <v>20</v>
          </cell>
          <cell r="AO96">
            <v>20</v>
          </cell>
          <cell r="AP96">
            <v>20</v>
          </cell>
          <cell r="AQ96">
            <v>20</v>
          </cell>
          <cell r="AR96">
            <v>20</v>
          </cell>
          <cell r="AS96">
            <v>0</v>
          </cell>
          <cell r="AT96">
            <v>0</v>
          </cell>
        </row>
        <row r="97">
          <cell r="A97" t="str">
            <v>Carlow</v>
          </cell>
          <cell r="B97" t="str">
            <v>NW10</v>
          </cell>
          <cell r="AM97" t="str">
            <v>1200mm Adult Side Hanging Rail</v>
          </cell>
          <cell r="AN97">
            <v>25</v>
          </cell>
          <cell r="AO97">
            <v>25</v>
          </cell>
          <cell r="AP97">
            <v>50</v>
          </cell>
          <cell r="AQ97">
            <v>50</v>
          </cell>
          <cell r="AR97">
            <v>50</v>
          </cell>
          <cell r="AS97">
            <v>80</v>
          </cell>
          <cell r="AT97">
            <v>80</v>
          </cell>
        </row>
        <row r="98">
          <cell r="A98" t="str">
            <v>Carmarthen</v>
          </cell>
          <cell r="B98" t="str">
            <v>3272</v>
          </cell>
          <cell r="AM98" t="str">
            <v>600mm Adult Side Hanging Rail</v>
          </cell>
          <cell r="AN98">
            <v>20</v>
          </cell>
          <cell r="AO98">
            <v>20</v>
          </cell>
          <cell r="AP98">
            <v>20</v>
          </cell>
          <cell r="AQ98">
            <v>20</v>
          </cell>
          <cell r="AR98">
            <v>20</v>
          </cell>
          <cell r="AS98">
            <v>5</v>
          </cell>
          <cell r="AT98">
            <v>5</v>
          </cell>
        </row>
        <row r="99">
          <cell r="A99" t="str">
            <v xml:space="preserve">Castle Point  </v>
          </cell>
          <cell r="B99" t="str">
            <v>7799</v>
          </cell>
          <cell r="AM99" t="str">
            <v>800mm Childrens Side Hanging Rail</v>
          </cell>
          <cell r="AN99">
            <v>0</v>
          </cell>
          <cell r="AO99">
            <v>0</v>
          </cell>
          <cell r="AP99">
            <v>0</v>
          </cell>
          <cell r="AQ99">
            <v>0</v>
          </cell>
          <cell r="AR99">
            <v>0</v>
          </cell>
          <cell r="AS99">
            <v>6</v>
          </cell>
          <cell r="AT99">
            <v>6</v>
          </cell>
        </row>
        <row r="100">
          <cell r="A100" t="str">
            <v xml:space="preserve">Castleford </v>
          </cell>
          <cell r="B100" t="str">
            <v>1850</v>
          </cell>
          <cell r="AM100" t="str">
            <v>600mm Adult T Bar</v>
          </cell>
          <cell r="AN100">
            <v>20</v>
          </cell>
          <cell r="AO100">
            <v>20</v>
          </cell>
          <cell r="AP100">
            <v>30</v>
          </cell>
          <cell r="AQ100">
            <v>30</v>
          </cell>
          <cell r="AR100">
            <v>30</v>
          </cell>
          <cell r="AS100">
            <v>40</v>
          </cell>
          <cell r="AT100">
            <v>40</v>
          </cell>
        </row>
        <row r="101">
          <cell r="A101" t="str">
            <v xml:space="preserve">Caterham </v>
          </cell>
          <cell r="B101" t="str">
            <v>7676</v>
          </cell>
          <cell r="AM101" t="str">
            <v>450mm Childrens T Bar</v>
          </cell>
          <cell r="AN101">
            <v>10</v>
          </cell>
          <cell r="AO101">
            <v>10</v>
          </cell>
          <cell r="AP101">
            <v>15</v>
          </cell>
          <cell r="AQ101">
            <v>15</v>
          </cell>
          <cell r="AR101">
            <v>15</v>
          </cell>
          <cell r="AS101">
            <v>20</v>
          </cell>
          <cell r="AT101">
            <v>20</v>
          </cell>
        </row>
        <row r="102">
          <cell r="A102" t="str">
            <v xml:space="preserve">Chatham </v>
          </cell>
          <cell r="B102" t="str">
            <v>1876</v>
          </cell>
          <cell r="AM102" t="str">
            <v>450 x 25mmØ Straight Slot in Arm</v>
          </cell>
          <cell r="AN102">
            <v>20</v>
          </cell>
          <cell r="AO102">
            <v>20</v>
          </cell>
          <cell r="AP102">
            <v>30</v>
          </cell>
          <cell r="AQ102">
            <v>30</v>
          </cell>
          <cell r="AR102">
            <v>30</v>
          </cell>
          <cell r="AS102">
            <v>40</v>
          </cell>
          <cell r="AT102">
            <v>40</v>
          </cell>
        </row>
        <row r="103">
          <cell r="A103" t="str">
            <v>Cheam Simply Food</v>
          </cell>
          <cell r="B103" t="str">
            <v>NW42</v>
          </cell>
          <cell r="AM103" t="str">
            <v>300 x 12mmØ Straight Slot in Arm</v>
          </cell>
          <cell r="AN103">
            <v>20</v>
          </cell>
          <cell r="AO103">
            <v>20</v>
          </cell>
          <cell r="AP103">
            <v>30</v>
          </cell>
          <cell r="AQ103">
            <v>30</v>
          </cell>
          <cell r="AR103">
            <v>30</v>
          </cell>
          <cell r="AS103">
            <v>40</v>
          </cell>
          <cell r="AT103">
            <v>40</v>
          </cell>
        </row>
        <row r="104">
          <cell r="A104" t="str">
            <v xml:space="preserve">Chelmsford </v>
          </cell>
          <cell r="B104" t="str">
            <v>1588</v>
          </cell>
          <cell r="AM104" t="str">
            <v>450 x 25mmØ Stepped Slot in Arm</v>
          </cell>
          <cell r="AN104">
            <v>60</v>
          </cell>
          <cell r="AO104">
            <v>60</v>
          </cell>
          <cell r="AP104">
            <v>75</v>
          </cell>
          <cell r="AQ104">
            <v>75</v>
          </cell>
          <cell r="AR104">
            <v>75</v>
          </cell>
          <cell r="AS104">
            <v>95</v>
          </cell>
          <cell r="AT104">
            <v>95</v>
          </cell>
        </row>
        <row r="105">
          <cell r="A105" t="str">
            <v xml:space="preserve">Chelsea </v>
          </cell>
          <cell r="B105" t="str">
            <v>7689</v>
          </cell>
          <cell r="AM105" t="str">
            <v>150 x 8mmØ Hook on Arm</v>
          </cell>
          <cell r="AN105">
            <v>125</v>
          </cell>
          <cell r="AO105">
            <v>125</v>
          </cell>
          <cell r="AP105">
            <v>200</v>
          </cell>
          <cell r="AQ105">
            <v>200</v>
          </cell>
          <cell r="AR105">
            <v>200</v>
          </cell>
          <cell r="AS105">
            <v>500</v>
          </cell>
          <cell r="AT105">
            <v>500</v>
          </cell>
        </row>
        <row r="106">
          <cell r="A106" t="str">
            <v xml:space="preserve">Cheltenham </v>
          </cell>
          <cell r="B106" t="str">
            <v>2121</v>
          </cell>
          <cell r="AM106" t="str">
            <v>300 x 8mmØ Hook on Arm</v>
          </cell>
          <cell r="AN106">
            <v>500</v>
          </cell>
          <cell r="AO106">
            <v>500</v>
          </cell>
          <cell r="AP106">
            <v>400</v>
          </cell>
          <cell r="AQ106">
            <v>400</v>
          </cell>
          <cell r="AR106">
            <v>400</v>
          </cell>
          <cell r="AS106">
            <v>250</v>
          </cell>
          <cell r="AT106">
            <v>250</v>
          </cell>
        </row>
        <row r="107">
          <cell r="A107" t="str">
            <v>Cheltenham Kingsditch - Home</v>
          </cell>
          <cell r="B107" t="str">
            <v>NW24</v>
          </cell>
          <cell r="AM107" t="str">
            <v>100 x 6mmØ Microslat Hook</v>
          </cell>
          <cell r="AN107">
            <v>125</v>
          </cell>
          <cell r="AO107">
            <v>125</v>
          </cell>
          <cell r="AP107">
            <v>200</v>
          </cell>
          <cell r="AQ107">
            <v>200</v>
          </cell>
          <cell r="AR107">
            <v>200</v>
          </cell>
          <cell r="AS107">
            <v>250</v>
          </cell>
          <cell r="AT107">
            <v>250</v>
          </cell>
        </row>
        <row r="108">
          <cell r="A108" t="str">
            <v>Cheshire Oaks</v>
          </cell>
          <cell r="B108">
            <v>8039</v>
          </cell>
          <cell r="AM108" t="str">
            <v>150 x 6mmØ Microslat Hook</v>
          </cell>
          <cell r="AN108">
            <v>100</v>
          </cell>
          <cell r="AO108">
            <v>100</v>
          </cell>
          <cell r="AP108">
            <v>75</v>
          </cell>
          <cell r="AQ108">
            <v>75</v>
          </cell>
          <cell r="AR108">
            <v>75</v>
          </cell>
          <cell r="AS108">
            <v>200</v>
          </cell>
          <cell r="AT108">
            <v>200</v>
          </cell>
        </row>
        <row r="109">
          <cell r="A109" t="str">
            <v xml:space="preserve">Cheshunt </v>
          </cell>
          <cell r="B109" t="str">
            <v>0097</v>
          </cell>
          <cell r="AM109" t="str">
            <v>250 x 6mmØ Microslat Hook</v>
          </cell>
          <cell r="AN109">
            <v>100</v>
          </cell>
          <cell r="AO109">
            <v>100</v>
          </cell>
          <cell r="AP109">
            <v>75</v>
          </cell>
          <cell r="AQ109">
            <v>75</v>
          </cell>
          <cell r="AR109">
            <v>75</v>
          </cell>
          <cell r="AS109">
            <v>100</v>
          </cell>
          <cell r="AT109">
            <v>100</v>
          </cell>
        </row>
        <row r="110">
          <cell r="A110" t="str">
            <v xml:space="preserve">Chester </v>
          </cell>
          <cell r="B110" t="str">
            <v>1245</v>
          </cell>
          <cell r="AM110" t="str">
            <v>Double Add on Extending Arm</v>
          </cell>
          <cell r="AN110">
            <v>20</v>
          </cell>
          <cell r="AO110">
            <v>20</v>
          </cell>
          <cell r="AP110">
            <v>30</v>
          </cell>
          <cell r="AQ110">
            <v>30</v>
          </cell>
          <cell r="AR110">
            <v>30</v>
          </cell>
          <cell r="AS110">
            <v>40</v>
          </cell>
          <cell r="AT110">
            <v>40</v>
          </cell>
        </row>
        <row r="111">
          <cell r="A111" t="str">
            <v>Chester Broughton Park</v>
          </cell>
          <cell r="B111" t="str">
            <v>NW12</v>
          </cell>
          <cell r="AM111" t="str">
            <v>Single Add on Extending Arm</v>
          </cell>
          <cell r="AN111">
            <v>28</v>
          </cell>
          <cell r="AO111">
            <v>28</v>
          </cell>
          <cell r="AP111">
            <v>44</v>
          </cell>
          <cell r="AQ111">
            <v>44</v>
          </cell>
          <cell r="AR111">
            <v>44</v>
          </cell>
          <cell r="AS111">
            <v>60</v>
          </cell>
          <cell r="AT111">
            <v>60</v>
          </cell>
        </row>
        <row r="112">
          <cell r="A112" t="str">
            <v xml:space="preserve">Chester Satellite </v>
          </cell>
          <cell r="B112" t="str">
            <v>3638</v>
          </cell>
          <cell r="AM112" t="str">
            <v>600mm Hook in Bar with single slot</v>
          </cell>
          <cell r="AN112">
            <v>25</v>
          </cell>
          <cell r="AO112">
            <v>25</v>
          </cell>
          <cell r="AP112">
            <v>40</v>
          </cell>
          <cell r="AQ112">
            <v>40</v>
          </cell>
          <cell r="AR112">
            <v>40</v>
          </cell>
          <cell r="AS112">
            <v>60</v>
          </cell>
          <cell r="AT112">
            <v>60</v>
          </cell>
        </row>
        <row r="113">
          <cell r="A113" t="str">
            <v xml:space="preserve">Chesterfield </v>
          </cell>
          <cell r="B113" t="str">
            <v>1452</v>
          </cell>
          <cell r="AM113" t="str">
            <v>1200mm Lingerie Hook in Bar with 800mm centres</v>
          </cell>
          <cell r="AN113">
            <v>25</v>
          </cell>
          <cell r="AO113">
            <v>25</v>
          </cell>
          <cell r="AP113">
            <v>40</v>
          </cell>
          <cell r="AQ113">
            <v>40</v>
          </cell>
          <cell r="AR113">
            <v>40</v>
          </cell>
          <cell r="AS113">
            <v>60</v>
          </cell>
          <cell r="AT113">
            <v>60</v>
          </cell>
        </row>
        <row r="114">
          <cell r="A114" t="str">
            <v xml:space="preserve">Chichester </v>
          </cell>
          <cell r="B114" t="str">
            <v>2095</v>
          </cell>
          <cell r="AM114" t="str">
            <v>1200mm Hook in Bar with 600mm centres</v>
          </cell>
          <cell r="AN114">
            <v>70</v>
          </cell>
          <cell r="AO114">
            <v>70</v>
          </cell>
          <cell r="AP114">
            <v>80</v>
          </cell>
          <cell r="AQ114">
            <v>80</v>
          </cell>
          <cell r="AR114">
            <v>80</v>
          </cell>
          <cell r="AS114">
            <v>100</v>
          </cell>
          <cell r="AT114">
            <v>100</v>
          </cell>
        </row>
        <row r="115">
          <cell r="A115" t="str">
            <v xml:space="preserve">Chichester Satellite </v>
          </cell>
          <cell r="B115" t="str">
            <v>3340</v>
          </cell>
          <cell r="AM115" t="str">
            <v>990mm Hook in Bar</v>
          </cell>
          <cell r="AN115">
            <v>5</v>
          </cell>
          <cell r="AO115">
            <v>5</v>
          </cell>
          <cell r="AP115">
            <v>10</v>
          </cell>
          <cell r="AQ115">
            <v>10</v>
          </cell>
          <cell r="AR115">
            <v>10</v>
          </cell>
          <cell r="AS115">
            <v>10</v>
          </cell>
          <cell r="AT115">
            <v>10</v>
          </cell>
        </row>
        <row r="116">
          <cell r="A116" t="str">
            <v>Chippenham Simply Food</v>
          </cell>
          <cell r="B116" t="str">
            <v>NW50</v>
          </cell>
          <cell r="AM116" t="str">
            <v>1350mm Childrens Hook in Bar with 900mm centres</v>
          </cell>
          <cell r="AN116">
            <v>10</v>
          </cell>
          <cell r="AO116">
            <v>10</v>
          </cell>
          <cell r="AP116">
            <v>15</v>
          </cell>
          <cell r="AQ116">
            <v>15</v>
          </cell>
          <cell r="AR116">
            <v>15</v>
          </cell>
          <cell r="AS116">
            <v>20</v>
          </cell>
          <cell r="AT116">
            <v>20</v>
          </cell>
        </row>
        <row r="117">
          <cell r="A117" t="str">
            <v xml:space="preserve">Chiswick </v>
          </cell>
          <cell r="B117" t="str">
            <v>0819</v>
          </cell>
          <cell r="AM117" t="str">
            <v>200 x 6mmØ Microslat Hook</v>
          </cell>
          <cell r="AN117">
            <v>50</v>
          </cell>
          <cell r="AO117">
            <v>50</v>
          </cell>
          <cell r="AP117">
            <v>75</v>
          </cell>
          <cell r="AQ117">
            <v>75</v>
          </cell>
          <cell r="AR117">
            <v>75</v>
          </cell>
          <cell r="AS117">
            <v>100</v>
          </cell>
          <cell r="AT117">
            <v>100</v>
          </cell>
        </row>
        <row r="118">
          <cell r="A118" t="str">
            <v xml:space="preserve">Clacton </v>
          </cell>
          <cell r="B118" t="str">
            <v>1724</v>
          </cell>
          <cell r="AM118" t="str">
            <v>Microslat Panel K</v>
          </cell>
          <cell r="AN118">
            <v>8</v>
          </cell>
          <cell r="AO118">
            <v>8</v>
          </cell>
          <cell r="AP118">
            <v>12</v>
          </cell>
          <cell r="AQ118">
            <v>12</v>
          </cell>
          <cell r="AR118">
            <v>12</v>
          </cell>
          <cell r="AS118">
            <v>16</v>
          </cell>
          <cell r="AT118">
            <v>16</v>
          </cell>
        </row>
        <row r="119">
          <cell r="A119" t="str">
            <v xml:space="preserve">Clapham Junction </v>
          </cell>
          <cell r="B119" t="str">
            <v>0521</v>
          </cell>
          <cell r="AM119" t="str">
            <v>600mm Accessory Slab Unit</v>
          </cell>
          <cell r="AN119">
            <v>4</v>
          </cell>
          <cell r="AO119">
            <v>4</v>
          </cell>
          <cell r="AP119">
            <v>6</v>
          </cell>
          <cell r="AQ119">
            <v>6</v>
          </cell>
          <cell r="AR119">
            <v>6</v>
          </cell>
          <cell r="AS119">
            <v>8</v>
          </cell>
          <cell r="AT119">
            <v>8</v>
          </cell>
        </row>
        <row r="120">
          <cell r="A120" t="str">
            <v xml:space="preserve">Clapham South </v>
          </cell>
          <cell r="B120" t="str">
            <v>6800</v>
          </cell>
          <cell r="AM120" t="str">
            <v>Unisex Reading Glasses Graphic Unit supplied complete</v>
          </cell>
          <cell r="AN120" t="str">
            <v>DOS</v>
          </cell>
          <cell r="AO120" t="str">
            <v>DOS</v>
          </cell>
          <cell r="AP120">
            <v>1</v>
          </cell>
          <cell r="AQ120">
            <v>1</v>
          </cell>
          <cell r="AR120">
            <v>1</v>
          </cell>
          <cell r="AS120">
            <v>2</v>
          </cell>
          <cell r="AT120">
            <v>2</v>
          </cell>
        </row>
        <row r="121">
          <cell r="A121" t="str">
            <v>Clarion Quay</v>
          </cell>
          <cell r="B121" t="str">
            <v>7388</v>
          </cell>
          <cell r="AM121" t="str">
            <v>Sunglasses Unit supplied complete</v>
          </cell>
          <cell r="AN121">
            <v>2</v>
          </cell>
          <cell r="AO121">
            <v>2</v>
          </cell>
          <cell r="AP121">
            <v>3</v>
          </cell>
          <cell r="AQ121">
            <v>3</v>
          </cell>
          <cell r="AR121">
            <v>3</v>
          </cell>
          <cell r="AS121">
            <v>5</v>
          </cell>
          <cell r="AT121">
            <v>5</v>
          </cell>
        </row>
        <row r="122">
          <cell r="A122" t="str">
            <v xml:space="preserve">Colchester </v>
          </cell>
          <cell r="B122" t="str">
            <v>0835</v>
          </cell>
          <cell r="AM122" t="str">
            <v>Hat Stand supplied complete</v>
          </cell>
          <cell r="AN122">
            <v>1</v>
          </cell>
          <cell r="AO122">
            <v>1</v>
          </cell>
          <cell r="AP122">
            <v>1</v>
          </cell>
          <cell r="AQ122">
            <v>1</v>
          </cell>
          <cell r="AR122">
            <v>1</v>
          </cell>
          <cell r="AS122">
            <v>2</v>
          </cell>
          <cell r="AT122">
            <v>2</v>
          </cell>
        </row>
        <row r="123">
          <cell r="A123" t="str">
            <v>Coliseum</v>
          </cell>
          <cell r="B123" t="str">
            <v>8138</v>
          </cell>
          <cell r="AM123" t="str">
            <v>Xero Slot Acrylic Unit 600mm T Arm</v>
          </cell>
          <cell r="AN123">
            <v>8</v>
          </cell>
          <cell r="AO123">
            <v>8</v>
          </cell>
          <cell r="AP123">
            <v>8</v>
          </cell>
          <cell r="AQ123">
            <v>8</v>
          </cell>
          <cell r="AR123">
            <v>8</v>
          </cell>
          <cell r="AS123">
            <v>12</v>
          </cell>
          <cell r="AT123">
            <v>12</v>
          </cell>
        </row>
        <row r="124">
          <cell r="A124" t="str">
            <v>Colliers Wood, Merton</v>
          </cell>
          <cell r="B124" t="str">
            <v>8073</v>
          </cell>
          <cell r="AM124" t="str">
            <v>Xero Slot Acrylic Unit 300mm Straight Arm</v>
          </cell>
          <cell r="AN124">
            <v>8</v>
          </cell>
          <cell r="AO124">
            <v>8</v>
          </cell>
          <cell r="AP124">
            <v>8</v>
          </cell>
          <cell r="AQ124">
            <v>8</v>
          </cell>
          <cell r="AR124">
            <v>8</v>
          </cell>
          <cell r="AS124">
            <v>12</v>
          </cell>
          <cell r="AT124">
            <v>12</v>
          </cell>
        </row>
        <row r="125">
          <cell r="A125" t="str">
            <v xml:space="preserve">Colmore Row </v>
          </cell>
          <cell r="B125" t="str">
            <v>7715</v>
          </cell>
          <cell r="AM125" t="str">
            <v>Sales Rack supplied complete with 5 shelves</v>
          </cell>
          <cell r="AN125">
            <v>0</v>
          </cell>
          <cell r="AO125">
            <v>0</v>
          </cell>
          <cell r="AP125">
            <v>0</v>
          </cell>
          <cell r="AQ125">
            <v>0</v>
          </cell>
          <cell r="AR125">
            <v>0</v>
          </cell>
          <cell r="AS125">
            <v>4</v>
          </cell>
          <cell r="AT125">
            <v>4</v>
          </cell>
        </row>
        <row r="126">
          <cell r="A126" t="str">
            <v xml:space="preserve">Cork </v>
          </cell>
          <cell r="B126" t="str">
            <v>4129</v>
          </cell>
          <cell r="AM126" t="str">
            <v>Mobile Childrens Fitting Room</v>
          </cell>
          <cell r="AN126">
            <v>0</v>
          </cell>
          <cell r="AO126">
            <v>0</v>
          </cell>
          <cell r="AP126">
            <v>0</v>
          </cell>
          <cell r="AQ126">
            <v>0</v>
          </cell>
          <cell r="AR126">
            <v>0</v>
          </cell>
          <cell r="AS126">
            <v>1</v>
          </cell>
          <cell r="AT126">
            <v>1</v>
          </cell>
        </row>
        <row r="127">
          <cell r="A127" t="str">
            <v xml:space="preserve">Covent Garden </v>
          </cell>
          <cell r="B127" t="str">
            <v>0204</v>
          </cell>
          <cell r="AM127" t="str">
            <v>Mobile ICOS</v>
          </cell>
          <cell r="AN127" t="str">
            <v>DOS</v>
          </cell>
          <cell r="AO127" t="str">
            <v>DOS</v>
          </cell>
          <cell r="AP127" t="str">
            <v>DOS</v>
          </cell>
          <cell r="AQ127" t="str">
            <v>DOS</v>
          </cell>
          <cell r="AR127" t="str">
            <v>DOS</v>
          </cell>
          <cell r="AS127" t="str">
            <v>DOS</v>
          </cell>
          <cell r="AT127" t="str">
            <v>DOS</v>
          </cell>
        </row>
        <row r="128">
          <cell r="A128" t="str">
            <v xml:space="preserve">Coventry </v>
          </cell>
          <cell r="B128" t="str">
            <v>2736</v>
          </cell>
          <cell r="AM128" t="str">
            <v>Roll of Leather Strip</v>
          </cell>
          <cell r="AN128" t="str">
            <v>DOS</v>
          </cell>
          <cell r="AO128" t="str">
            <v>DOS</v>
          </cell>
          <cell r="AP128" t="str">
            <v>DOS</v>
          </cell>
          <cell r="AQ128" t="str">
            <v>DOS</v>
          </cell>
          <cell r="AR128" t="str">
            <v>DOS</v>
          </cell>
          <cell r="AS128" t="str">
            <v>DOS</v>
          </cell>
          <cell r="AT128" t="str">
            <v>DOS</v>
          </cell>
        </row>
        <row r="129">
          <cell r="A129" t="str">
            <v>Craigleith</v>
          </cell>
          <cell r="B129" t="str">
            <v>9894</v>
          </cell>
          <cell r="AM129" t="str">
            <v>750 x 400mm Clear Toughened Glass Shelf</v>
          </cell>
          <cell r="AN129">
            <v>8</v>
          </cell>
          <cell r="AO129">
            <v>8</v>
          </cell>
          <cell r="AP129">
            <v>8</v>
          </cell>
          <cell r="AQ129">
            <v>8</v>
          </cell>
          <cell r="AR129">
            <v>8</v>
          </cell>
          <cell r="AS129">
            <v>10</v>
          </cell>
          <cell r="AT129">
            <v>10</v>
          </cell>
        </row>
        <row r="130">
          <cell r="A130" t="str">
            <v>Cranleigh</v>
          </cell>
          <cell r="B130" t="str">
            <v>6143</v>
          </cell>
          <cell r="AM130" t="str">
            <v>750mm Glass Shelf Bar with Brackets</v>
          </cell>
          <cell r="AN130">
            <v>8</v>
          </cell>
          <cell r="AO130">
            <v>8</v>
          </cell>
          <cell r="AP130">
            <v>8</v>
          </cell>
          <cell r="AQ130">
            <v>8</v>
          </cell>
          <cell r="AR130">
            <v>8</v>
          </cell>
          <cell r="AS130">
            <v>10</v>
          </cell>
          <cell r="AT130">
            <v>10</v>
          </cell>
        </row>
        <row r="131">
          <cell r="A131" t="str">
            <v xml:space="preserve">Crawley </v>
          </cell>
          <cell r="B131" t="str">
            <v>2985</v>
          </cell>
          <cell r="AM131" t="str">
            <v>750 x 400mm Bamboo Shelf c/w brackets</v>
          </cell>
          <cell r="AN131">
            <v>8</v>
          </cell>
          <cell r="AO131">
            <v>8</v>
          </cell>
          <cell r="AP131">
            <v>8</v>
          </cell>
          <cell r="AQ131">
            <v>8</v>
          </cell>
          <cell r="AR131">
            <v>8</v>
          </cell>
          <cell r="AS131">
            <v>10</v>
          </cell>
          <cell r="AT131">
            <v>10</v>
          </cell>
        </row>
        <row r="132">
          <cell r="A132" t="str">
            <v xml:space="preserve">Crewe </v>
          </cell>
          <cell r="B132" t="str">
            <v>1342</v>
          </cell>
          <cell r="AM132" t="str">
            <v>990 x 600mm Shelf</v>
          </cell>
          <cell r="AN132">
            <v>15</v>
          </cell>
          <cell r="AO132">
            <v>15</v>
          </cell>
          <cell r="AP132">
            <v>15</v>
          </cell>
          <cell r="AQ132">
            <v>15</v>
          </cell>
          <cell r="AR132">
            <v>15</v>
          </cell>
          <cell r="AS132">
            <v>20</v>
          </cell>
          <cell r="AT132">
            <v>20</v>
          </cell>
        </row>
        <row r="133">
          <cell r="A133" t="str">
            <v>Crewe - Grand Junction RP</v>
          </cell>
          <cell r="B133" t="str">
            <v>NW60</v>
          </cell>
          <cell r="AM133" t="str">
            <v>Large Midfloor Mesh</v>
          </cell>
          <cell r="AN133">
            <v>2</v>
          </cell>
          <cell r="AO133">
            <v>2</v>
          </cell>
          <cell r="AP133">
            <v>2</v>
          </cell>
          <cell r="AQ133">
            <v>2</v>
          </cell>
          <cell r="AR133">
            <v>2</v>
          </cell>
          <cell r="AS133">
            <v>3</v>
          </cell>
          <cell r="AT133">
            <v>3</v>
          </cell>
        </row>
        <row r="134">
          <cell r="A134" t="str">
            <v xml:space="preserve">Cribbs Causeway </v>
          </cell>
          <cell r="B134" t="str">
            <v>6473</v>
          </cell>
          <cell r="AM134" t="str">
            <v>Inset Mesh for Tabletop Frame</v>
          </cell>
          <cell r="AN134">
            <v>2</v>
          </cell>
          <cell r="AO134">
            <v>2</v>
          </cell>
          <cell r="AP134">
            <v>2</v>
          </cell>
          <cell r="AQ134">
            <v>2</v>
          </cell>
          <cell r="AR134">
            <v>2</v>
          </cell>
          <cell r="AS134">
            <v>2</v>
          </cell>
          <cell r="AT134">
            <v>2</v>
          </cell>
        </row>
        <row r="135">
          <cell r="A135" t="str">
            <v>Crossgates Leeds</v>
          </cell>
          <cell r="B135" t="str">
            <v>7951</v>
          </cell>
          <cell r="AM135" t="str">
            <v>Arm for Mesh</v>
          </cell>
          <cell r="AN135">
            <v>40</v>
          </cell>
          <cell r="AO135">
            <v>40</v>
          </cell>
          <cell r="AP135">
            <v>40</v>
          </cell>
          <cell r="AQ135">
            <v>40</v>
          </cell>
          <cell r="AR135">
            <v>40</v>
          </cell>
          <cell r="AS135">
            <v>50</v>
          </cell>
          <cell r="AT135">
            <v>50</v>
          </cell>
        </row>
        <row r="136">
          <cell r="A136" t="str">
            <v>Crouch End</v>
          </cell>
          <cell r="B136" t="str">
            <v>7870</v>
          </cell>
          <cell r="AM136" t="str">
            <v>90 x 2200 x 1000mm Plinth</v>
          </cell>
          <cell r="AN136">
            <v>1</v>
          </cell>
          <cell r="AO136">
            <v>1</v>
          </cell>
          <cell r="AP136">
            <v>1</v>
          </cell>
          <cell r="AQ136">
            <v>1</v>
          </cell>
          <cell r="AR136">
            <v>1</v>
          </cell>
          <cell r="AS136">
            <v>2</v>
          </cell>
          <cell r="AT136">
            <v>2</v>
          </cell>
        </row>
        <row r="137">
          <cell r="A137" t="str">
            <v xml:space="preserve">Croydon </v>
          </cell>
          <cell r="B137" t="str">
            <v>0220</v>
          </cell>
          <cell r="AM137" t="str">
            <v>200 x 1000mm Plinth c/w ABS</v>
          </cell>
          <cell r="AN137">
            <v>0</v>
          </cell>
          <cell r="AO137">
            <v>0</v>
          </cell>
          <cell r="AP137">
            <v>0</v>
          </cell>
          <cell r="AQ137">
            <v>0</v>
          </cell>
          <cell r="AR137">
            <v>0</v>
          </cell>
          <cell r="AS137">
            <v>2</v>
          </cell>
          <cell r="AT137">
            <v>2</v>
          </cell>
        </row>
        <row r="138">
          <cell r="A138" t="str">
            <v xml:space="preserve">Culverhouse Cross </v>
          </cell>
          <cell r="B138" t="str">
            <v>1193</v>
          </cell>
          <cell r="AM138" t="str">
            <v>HEV3</v>
          </cell>
          <cell r="AN138">
            <v>0</v>
          </cell>
          <cell r="AO138">
            <v>0</v>
          </cell>
          <cell r="AP138" t="str">
            <v>DOS</v>
          </cell>
          <cell r="AQ138" t="str">
            <v>DOS</v>
          </cell>
          <cell r="AR138" t="str">
            <v>DOS</v>
          </cell>
          <cell r="AS138" t="str">
            <v>DOS</v>
          </cell>
          <cell r="AT138" t="str">
            <v>DOS</v>
          </cell>
        </row>
        <row r="139">
          <cell r="A139" t="str">
            <v xml:space="preserve">Cwmbran </v>
          </cell>
          <cell r="B139" t="str">
            <v>3159</v>
          </cell>
          <cell r="AM139" t="str">
            <v>HEV4</v>
          </cell>
          <cell r="AN139">
            <v>0</v>
          </cell>
          <cell r="AO139">
            <v>0</v>
          </cell>
          <cell r="AP139" t="str">
            <v>DOS</v>
          </cell>
          <cell r="AQ139" t="str">
            <v>DOS</v>
          </cell>
          <cell r="AR139" t="str">
            <v>DOS</v>
          </cell>
          <cell r="AS139" t="str">
            <v>DOS</v>
          </cell>
          <cell r="AT139" t="str">
            <v>DOS</v>
          </cell>
        </row>
        <row r="140">
          <cell r="A140" t="str">
            <v xml:space="preserve">Darlington </v>
          </cell>
          <cell r="B140" t="str">
            <v>0123</v>
          </cell>
          <cell r="AM140" t="str">
            <v>2900 x 1000mm Magnetic Décor Frame</v>
          </cell>
          <cell r="AN140" t="str">
            <v>DOS</v>
          </cell>
          <cell r="AO140" t="str">
            <v>DOS</v>
          </cell>
          <cell r="AP140" t="str">
            <v>DOS</v>
          </cell>
          <cell r="AQ140" t="str">
            <v>DOS</v>
          </cell>
          <cell r="AR140" t="str">
            <v>DOS</v>
          </cell>
          <cell r="AS140" t="str">
            <v>DOS</v>
          </cell>
          <cell r="AT140" t="str">
            <v>DOS</v>
          </cell>
        </row>
        <row r="141">
          <cell r="A141" t="str">
            <v>Dartford RP</v>
          </cell>
          <cell r="B141" t="str">
            <v>NW56</v>
          </cell>
          <cell r="AM141" t="str">
            <v>2600 x 1000mm Magnetic Décor Frame</v>
          </cell>
          <cell r="AN141" t="str">
            <v>DOS</v>
          </cell>
          <cell r="AO141" t="str">
            <v>DOS</v>
          </cell>
          <cell r="AP141" t="str">
            <v>DOS</v>
          </cell>
          <cell r="AQ141" t="str">
            <v>DOS</v>
          </cell>
          <cell r="AR141" t="str">
            <v>DOS</v>
          </cell>
          <cell r="AS141" t="str">
            <v>DOS</v>
          </cell>
          <cell r="AT141" t="str">
            <v>DOS</v>
          </cell>
        </row>
        <row r="142">
          <cell r="A142" t="str">
            <v>Dartmouth Simply Food</v>
          </cell>
          <cell r="B142" t="str">
            <v>NW38</v>
          </cell>
          <cell r="AM142" t="str">
            <v>2890 x 1000mm Add on Panel with Split Batten c/w Brkts &amp; Undercoat</v>
          </cell>
          <cell r="AN142">
            <v>0</v>
          </cell>
          <cell r="AO142">
            <v>0</v>
          </cell>
          <cell r="AP142" t="str">
            <v>DOS</v>
          </cell>
          <cell r="AQ142" t="str">
            <v>DOS</v>
          </cell>
          <cell r="AR142" t="str">
            <v>DOS</v>
          </cell>
          <cell r="AS142" t="str">
            <v>DOS</v>
          </cell>
          <cell r="AT142" t="str">
            <v>DOS</v>
          </cell>
        </row>
        <row r="143">
          <cell r="A143" t="str">
            <v xml:space="preserve">Deal </v>
          </cell>
          <cell r="B143" t="str">
            <v>2325</v>
          </cell>
          <cell r="AM143" t="str">
            <v>2000 x 1000mm Add on Panel with Split Batten c/w Brkts &amp; Undercoat</v>
          </cell>
          <cell r="AN143">
            <v>0</v>
          </cell>
          <cell r="AO143">
            <v>0</v>
          </cell>
          <cell r="AP143" t="str">
            <v>DOS</v>
          </cell>
          <cell r="AQ143" t="str">
            <v>DOS</v>
          </cell>
          <cell r="AR143" t="str">
            <v>DOS</v>
          </cell>
          <cell r="AS143" t="str">
            <v>DOS</v>
          </cell>
          <cell r="AT143" t="str">
            <v>DOS</v>
          </cell>
        </row>
        <row r="144">
          <cell r="A144" t="str">
            <v xml:space="preserve">Derby </v>
          </cell>
          <cell r="B144" t="str">
            <v>1449</v>
          </cell>
          <cell r="AM144" t="str">
            <v>1550 x 1000mm Add on Curtain Panel with Split Batten c/w Brkts &amp; Undercoat</v>
          </cell>
          <cell r="AN144">
            <v>0</v>
          </cell>
          <cell r="AO144">
            <v>0</v>
          </cell>
          <cell r="AP144" t="str">
            <v>DOS</v>
          </cell>
          <cell r="AQ144" t="str">
            <v>DOS</v>
          </cell>
          <cell r="AR144" t="str">
            <v>DOS</v>
          </cell>
          <cell r="AS144" t="str">
            <v>DOS</v>
          </cell>
          <cell r="AT144" t="str">
            <v>DOS</v>
          </cell>
        </row>
        <row r="145">
          <cell r="A145" t="str">
            <v>Derby Eagle Centre</v>
          </cell>
          <cell r="B145" t="str">
            <v>5241</v>
          </cell>
          <cell r="AM145" t="str">
            <v>Solid Event Zone Screen</v>
          </cell>
          <cell r="AN145">
            <v>0</v>
          </cell>
          <cell r="AO145">
            <v>0</v>
          </cell>
          <cell r="AP145" t="str">
            <v>DOS</v>
          </cell>
          <cell r="AQ145" t="str">
            <v>DOS</v>
          </cell>
          <cell r="AR145" t="str">
            <v>DOS</v>
          </cell>
          <cell r="AS145" t="str">
            <v>DOS</v>
          </cell>
          <cell r="AT145" t="str">
            <v>DOS</v>
          </cell>
        </row>
        <row r="146">
          <cell r="A146" t="str">
            <v xml:space="preserve">Derby Satellite </v>
          </cell>
          <cell r="B146" t="str">
            <v>0403</v>
          </cell>
          <cell r="AM146" t="str">
            <v>Fabric Event Zone Screen</v>
          </cell>
          <cell r="AN146">
            <v>0</v>
          </cell>
          <cell r="AO146">
            <v>0</v>
          </cell>
          <cell r="AP146" t="str">
            <v>DOS</v>
          </cell>
          <cell r="AQ146" t="str">
            <v>DOS</v>
          </cell>
          <cell r="AR146" t="str">
            <v>DOS</v>
          </cell>
          <cell r="AS146" t="str">
            <v>DOS</v>
          </cell>
          <cell r="AT146" t="str">
            <v>DOS</v>
          </cell>
        </row>
        <row r="147">
          <cell r="A147" t="str">
            <v xml:space="preserve">Dewsbury </v>
          </cell>
          <cell r="B147" t="str">
            <v>2192</v>
          </cell>
        </row>
        <row r="148">
          <cell r="A148" t="str">
            <v>Didsbury</v>
          </cell>
          <cell r="B148" t="str">
            <v>4381</v>
          </cell>
          <cell r="AM148" t="str">
            <v>Acrylic &amp; Branding Working Stock - All Stores</v>
          </cell>
          <cell r="AN148" t="str">
            <v>Retail Pk Small</v>
          </cell>
          <cell r="AO148" t="str">
            <v>H/S Small</v>
          </cell>
          <cell r="AP148" t="str">
            <v>Retail Pk Large</v>
          </cell>
          <cell r="AQ148" t="str">
            <v>H/S Medium</v>
          </cell>
          <cell r="AR148" t="str">
            <v>H/S Lrg part seg</v>
          </cell>
          <cell r="AS148" t="str">
            <v>H/S Lrg full seg</v>
          </cell>
          <cell r="AT148" t="str">
            <v>Flagship</v>
          </cell>
        </row>
        <row r="149">
          <cell r="A149" t="str">
            <v>Didsbury Simply Food</v>
          </cell>
          <cell r="B149" t="str">
            <v>0438</v>
          </cell>
          <cell r="AM149" t="str">
            <v>Microslat Wallet Shelf</v>
          </cell>
          <cell r="AN149">
            <v>1</v>
          </cell>
          <cell r="AO149">
            <v>1</v>
          </cell>
          <cell r="AP149">
            <v>2</v>
          </cell>
          <cell r="AQ149">
            <v>2</v>
          </cell>
          <cell r="AR149">
            <v>2</v>
          </cell>
          <cell r="AS149">
            <v>4</v>
          </cell>
          <cell r="AT149">
            <v>4</v>
          </cell>
        </row>
        <row r="150">
          <cell r="A150" t="str">
            <v xml:space="preserve">Doncaster </v>
          </cell>
          <cell r="B150" t="str">
            <v>0356</v>
          </cell>
          <cell r="AM150" t="str">
            <v>Microslat Acrylic Box</v>
          </cell>
          <cell r="AN150">
            <v>2</v>
          </cell>
          <cell r="AO150">
            <v>2</v>
          </cell>
          <cell r="AP150">
            <v>2</v>
          </cell>
          <cell r="AQ150">
            <v>2</v>
          </cell>
          <cell r="AR150">
            <v>2</v>
          </cell>
          <cell r="AS150">
            <v>4</v>
          </cell>
          <cell r="AT150">
            <v>4</v>
          </cell>
        </row>
        <row r="151">
          <cell r="A151" t="str">
            <v xml:space="preserve">Dorchester </v>
          </cell>
          <cell r="B151" t="str">
            <v>2257</v>
          </cell>
          <cell r="AM151" t="str">
            <v>Microslat Acrylic Box for Tie Holder</v>
          </cell>
          <cell r="AN151">
            <v>2</v>
          </cell>
          <cell r="AO151">
            <v>2</v>
          </cell>
          <cell r="AP151">
            <v>2</v>
          </cell>
          <cell r="AQ151">
            <v>2</v>
          </cell>
          <cell r="AR151">
            <v>2</v>
          </cell>
          <cell r="AS151">
            <v>4</v>
          </cell>
          <cell r="AT151">
            <v>4</v>
          </cell>
        </row>
        <row r="152">
          <cell r="A152" t="str">
            <v xml:space="preserve">Dorking </v>
          </cell>
          <cell r="B152" t="str">
            <v>3706</v>
          </cell>
          <cell r="AM152" t="str">
            <v>Microslat Umbrella Shelf</v>
          </cell>
          <cell r="AN152">
            <v>18</v>
          </cell>
          <cell r="AO152">
            <v>18</v>
          </cell>
          <cell r="AP152">
            <v>24</v>
          </cell>
          <cell r="AQ152">
            <v>24</v>
          </cell>
          <cell r="AR152">
            <v>24</v>
          </cell>
          <cell r="AS152">
            <v>32</v>
          </cell>
          <cell r="AT152">
            <v>32</v>
          </cell>
        </row>
        <row r="153">
          <cell r="A153" t="str">
            <v xml:space="preserve">Douglas </v>
          </cell>
          <cell r="B153" t="str">
            <v>5429</v>
          </cell>
          <cell r="AM153" t="str">
            <v>300 x 300mm Graphic Holder off Rack</v>
          </cell>
          <cell r="AN153">
            <v>8</v>
          </cell>
          <cell r="AO153">
            <v>8</v>
          </cell>
          <cell r="AP153">
            <v>8</v>
          </cell>
          <cell r="AQ153">
            <v>8</v>
          </cell>
          <cell r="AR153">
            <v>8</v>
          </cell>
          <cell r="AS153">
            <v>12</v>
          </cell>
          <cell r="AT153">
            <v>12</v>
          </cell>
        </row>
        <row r="154">
          <cell r="A154" t="str">
            <v xml:space="preserve">Dover </v>
          </cell>
          <cell r="B154" t="str">
            <v>0783</v>
          </cell>
          <cell r="AM154" t="str">
            <v>78 x 78mm Ticket Holder off Rack Blade</v>
          </cell>
          <cell r="AN154">
            <v>0</v>
          </cell>
          <cell r="AO154">
            <v>0</v>
          </cell>
          <cell r="AP154">
            <v>8</v>
          </cell>
          <cell r="AQ154">
            <v>8</v>
          </cell>
          <cell r="AR154">
            <v>8</v>
          </cell>
          <cell r="AS154">
            <v>12</v>
          </cell>
          <cell r="AT154">
            <v>12</v>
          </cell>
        </row>
        <row r="155">
          <cell r="A155" t="str">
            <v>Drogheda</v>
          </cell>
          <cell r="B155" t="str">
            <v>9836</v>
          </cell>
          <cell r="AM155" t="str">
            <v>300 x 300mm Hinged Graphic Holder</v>
          </cell>
          <cell r="AN155">
            <v>0</v>
          </cell>
          <cell r="AO155">
            <v>0</v>
          </cell>
          <cell r="AP155">
            <v>8</v>
          </cell>
          <cell r="AQ155">
            <v>8</v>
          </cell>
          <cell r="AR155">
            <v>8</v>
          </cell>
          <cell r="AS155">
            <v>12</v>
          </cell>
          <cell r="AT155">
            <v>12</v>
          </cell>
        </row>
        <row r="156">
          <cell r="A156" t="str">
            <v>Dublin Grafton St</v>
          </cell>
          <cell r="B156" t="str">
            <v>5458</v>
          </cell>
          <cell r="AM156" t="str">
            <v>300 x 300 x 500mm Blue Harbour Blue Graphic Holder</v>
          </cell>
          <cell r="AN156">
            <v>5</v>
          </cell>
          <cell r="AO156">
            <v>5</v>
          </cell>
          <cell r="AP156">
            <v>5</v>
          </cell>
          <cell r="AQ156">
            <v>5</v>
          </cell>
          <cell r="AR156">
            <v>5</v>
          </cell>
          <cell r="AS156">
            <v>4</v>
          </cell>
          <cell r="AT156">
            <v>4</v>
          </cell>
        </row>
        <row r="157">
          <cell r="A157" t="str">
            <v>Dublin Mary St</v>
          </cell>
          <cell r="B157" t="str">
            <v>4048</v>
          </cell>
          <cell r="AM157" t="str">
            <v>Collezione 300 x 300 x 500mm Zebrano Graphic Holder</v>
          </cell>
          <cell r="AN157">
            <v>0</v>
          </cell>
          <cell r="AO157">
            <v>0</v>
          </cell>
          <cell r="AP157">
            <v>0</v>
          </cell>
          <cell r="AQ157">
            <v>0</v>
          </cell>
          <cell r="AR157">
            <v>0</v>
          </cell>
          <cell r="AS157">
            <v>4</v>
          </cell>
          <cell r="AT157">
            <v>4</v>
          </cell>
        </row>
        <row r="158">
          <cell r="A158" t="str">
            <v xml:space="preserve">Dumfries </v>
          </cell>
          <cell r="B158" t="str">
            <v>3285</v>
          </cell>
          <cell r="AM158" t="str">
            <v>42x76mm Shelf Ticket Holder</v>
          </cell>
          <cell r="AN158">
            <v>35</v>
          </cell>
          <cell r="AO158">
            <v>35</v>
          </cell>
          <cell r="AP158">
            <v>75</v>
          </cell>
          <cell r="AQ158">
            <v>75</v>
          </cell>
          <cell r="AR158">
            <v>75</v>
          </cell>
          <cell r="AS158">
            <v>100</v>
          </cell>
          <cell r="AT158">
            <v>100</v>
          </cell>
        </row>
        <row r="159">
          <cell r="A159" t="str">
            <v>Dun Laoghaire</v>
          </cell>
          <cell r="B159" t="str">
            <v>7391</v>
          </cell>
          <cell r="AM159" t="str">
            <v>42X1140mm Shelf Ticket Holder</v>
          </cell>
          <cell r="AN159">
            <v>15</v>
          </cell>
          <cell r="AO159">
            <v>15</v>
          </cell>
          <cell r="AP159">
            <v>25</v>
          </cell>
          <cell r="AQ159">
            <v>25</v>
          </cell>
          <cell r="AR159">
            <v>25</v>
          </cell>
          <cell r="AS159">
            <v>50</v>
          </cell>
          <cell r="AT159">
            <v>50</v>
          </cell>
        </row>
        <row r="160">
          <cell r="A160" t="str">
            <v xml:space="preserve">Dundee </v>
          </cell>
          <cell r="B160" t="str">
            <v>2150</v>
          </cell>
          <cell r="AM160" t="str">
            <v>8mm End of Arm Clamp</v>
          </cell>
          <cell r="AN160">
            <v>65</v>
          </cell>
          <cell r="AO160">
            <v>65</v>
          </cell>
          <cell r="AP160">
            <v>80</v>
          </cell>
          <cell r="AQ160">
            <v>80</v>
          </cell>
          <cell r="AR160">
            <v>80</v>
          </cell>
          <cell r="AS160">
            <v>110</v>
          </cell>
          <cell r="AT160">
            <v>110</v>
          </cell>
        </row>
        <row r="161">
          <cell r="A161" t="str">
            <v>Dundee Kingsway</v>
          </cell>
          <cell r="B161" t="str">
            <v>NW25</v>
          </cell>
          <cell r="AM161" t="str">
            <v>25mm End of Arm Clamp</v>
          </cell>
          <cell r="AN161">
            <v>100</v>
          </cell>
          <cell r="AO161">
            <v>100</v>
          </cell>
          <cell r="AP161">
            <v>150</v>
          </cell>
          <cell r="AQ161">
            <v>150</v>
          </cell>
          <cell r="AR161">
            <v>150</v>
          </cell>
          <cell r="AS161">
            <v>200</v>
          </cell>
          <cell r="AT161">
            <v>200</v>
          </cell>
        </row>
        <row r="162">
          <cell r="A162" t="str">
            <v>Dundrum</v>
          </cell>
          <cell r="B162" t="str">
            <v>7362</v>
          </cell>
          <cell r="AM162" t="str">
            <v>12mm End of Arm Clamp</v>
          </cell>
          <cell r="AN162">
            <v>100</v>
          </cell>
          <cell r="AO162">
            <v>100</v>
          </cell>
          <cell r="AP162">
            <v>150</v>
          </cell>
          <cell r="AQ162">
            <v>150</v>
          </cell>
          <cell r="AR162">
            <v>150</v>
          </cell>
          <cell r="AS162">
            <v>200</v>
          </cell>
          <cell r="AT162">
            <v>200</v>
          </cell>
        </row>
        <row r="163">
          <cell r="A163" t="str">
            <v xml:space="preserve">Dunfermline </v>
          </cell>
          <cell r="B163" t="str">
            <v>3311</v>
          </cell>
          <cell r="AM163" t="str">
            <v>78 x 78mm Hinge Ticket Holder</v>
          </cell>
          <cell r="AN163">
            <v>75</v>
          </cell>
          <cell r="AO163">
            <v>75</v>
          </cell>
          <cell r="AP163">
            <v>150</v>
          </cell>
          <cell r="AQ163">
            <v>150</v>
          </cell>
          <cell r="AR163">
            <v>150</v>
          </cell>
          <cell r="AS163">
            <v>20</v>
          </cell>
          <cell r="AT163">
            <v>20</v>
          </cell>
        </row>
        <row r="164">
          <cell r="A164" t="str">
            <v xml:space="preserve">Durham </v>
          </cell>
          <cell r="B164" t="str">
            <v>2370</v>
          </cell>
          <cell r="AM164" t="str">
            <v>300 x 300mm Graphic Holder off Slab Unit</v>
          </cell>
          <cell r="AN164">
            <v>20</v>
          </cell>
          <cell r="AO164">
            <v>20</v>
          </cell>
          <cell r="AP164">
            <v>30</v>
          </cell>
          <cell r="AQ164">
            <v>30</v>
          </cell>
          <cell r="AR164">
            <v>30</v>
          </cell>
          <cell r="AS164">
            <v>40</v>
          </cell>
          <cell r="AT164">
            <v>40</v>
          </cell>
        </row>
        <row r="165">
          <cell r="A165" t="str">
            <v xml:space="preserve">Ealing Broadway </v>
          </cell>
          <cell r="B165" t="str">
            <v>2613</v>
          </cell>
          <cell r="AM165" t="str">
            <v>300 x 300mm F/S Graphic Holder</v>
          </cell>
          <cell r="AN165">
            <v>50</v>
          </cell>
          <cell r="AO165">
            <v>50</v>
          </cell>
          <cell r="AP165">
            <v>30</v>
          </cell>
          <cell r="AQ165">
            <v>30</v>
          </cell>
          <cell r="AR165">
            <v>30</v>
          </cell>
          <cell r="AS165">
            <v>40</v>
          </cell>
          <cell r="AT165">
            <v>40</v>
          </cell>
        </row>
        <row r="166">
          <cell r="A166" t="str">
            <v>Earls Court</v>
          </cell>
          <cell r="B166" t="str">
            <v>7223</v>
          </cell>
          <cell r="AM166" t="str">
            <v>300 x 300mm Graphic Holder</v>
          </cell>
          <cell r="AN166">
            <v>0</v>
          </cell>
          <cell r="AO166">
            <v>0</v>
          </cell>
          <cell r="AP166">
            <v>50</v>
          </cell>
          <cell r="AQ166">
            <v>50</v>
          </cell>
          <cell r="AR166">
            <v>50</v>
          </cell>
          <cell r="AS166">
            <v>40</v>
          </cell>
          <cell r="AT166">
            <v>40</v>
          </cell>
        </row>
        <row r="167">
          <cell r="A167" t="str">
            <v xml:space="preserve">East Ham </v>
          </cell>
          <cell r="B167" t="str">
            <v>0479</v>
          </cell>
          <cell r="AM167" t="str">
            <v>Injection Moulded Round Clip for 25mm° Arms</v>
          </cell>
          <cell r="AN167">
            <v>50</v>
          </cell>
          <cell r="AO167">
            <v>50</v>
          </cell>
          <cell r="AP167">
            <v>75</v>
          </cell>
          <cell r="AQ167">
            <v>75</v>
          </cell>
          <cell r="AR167">
            <v>75</v>
          </cell>
          <cell r="AS167">
            <v>100</v>
          </cell>
          <cell r="AT167">
            <v>100</v>
          </cell>
        </row>
        <row r="168">
          <cell r="A168" t="str">
            <v xml:space="preserve">East Kilbride </v>
          </cell>
          <cell r="B168" t="str">
            <v>3094</v>
          </cell>
          <cell r="AM168" t="str">
            <v>Injection Moulded Oval Clip for 30 x 15mm Hook in Bars</v>
          </cell>
          <cell r="AN168">
            <v>50</v>
          </cell>
          <cell r="AO168">
            <v>50</v>
          </cell>
          <cell r="AP168">
            <v>75</v>
          </cell>
          <cell r="AQ168">
            <v>75</v>
          </cell>
          <cell r="AR168">
            <v>75</v>
          </cell>
          <cell r="AS168">
            <v>100</v>
          </cell>
          <cell r="AT168">
            <v>100</v>
          </cell>
        </row>
        <row r="169">
          <cell r="A169" t="str">
            <v>East Sheen</v>
          </cell>
          <cell r="B169" t="str">
            <v>NW03</v>
          </cell>
          <cell r="AM169" t="str">
            <v>38 x 78mm Shelf Edge Magnetic Ticket Holder</v>
          </cell>
          <cell r="AN169">
            <v>150</v>
          </cell>
          <cell r="AO169">
            <v>150</v>
          </cell>
          <cell r="AP169">
            <v>200</v>
          </cell>
          <cell r="AQ169">
            <v>200</v>
          </cell>
          <cell r="AR169">
            <v>200</v>
          </cell>
          <cell r="AS169">
            <v>300</v>
          </cell>
          <cell r="AT169">
            <v>300</v>
          </cell>
        </row>
        <row r="170">
          <cell r="A170" t="str">
            <v>East Sheen Simply Food</v>
          </cell>
          <cell r="B170" t="str">
            <v>7469</v>
          </cell>
          <cell r="AM170" t="str">
            <v>300 x 600mm Chunky Freestanding Graphic Holder</v>
          </cell>
          <cell r="AN170">
            <v>15</v>
          </cell>
          <cell r="AO170">
            <v>15</v>
          </cell>
          <cell r="AP170">
            <v>0</v>
          </cell>
          <cell r="AQ170">
            <v>0</v>
          </cell>
          <cell r="AR170">
            <v>0</v>
          </cell>
          <cell r="AS170">
            <v>0</v>
          </cell>
          <cell r="AT170">
            <v>0</v>
          </cell>
        </row>
        <row r="171">
          <cell r="A171" t="str">
            <v xml:space="preserve">Eastbourne </v>
          </cell>
          <cell r="B171" t="str">
            <v>2804</v>
          </cell>
          <cell r="AM171" t="str">
            <v>25 x 8" Clear Acryllic Shoe Horn</v>
          </cell>
          <cell r="AN171">
            <v>10</v>
          </cell>
          <cell r="AO171">
            <v>10</v>
          </cell>
          <cell r="AP171">
            <v>15</v>
          </cell>
          <cell r="AQ171">
            <v>10</v>
          </cell>
          <cell r="AR171">
            <v>15</v>
          </cell>
          <cell r="AS171">
            <v>20</v>
          </cell>
          <cell r="AT171">
            <v>20</v>
          </cell>
        </row>
        <row r="172">
          <cell r="A172" t="str">
            <v>Eden, High Wycombe</v>
          </cell>
          <cell r="B172">
            <v>2901</v>
          </cell>
          <cell r="AM172" t="str">
            <v>25 x 16" Clear Acryllic Shoe Horn</v>
          </cell>
          <cell r="AN172">
            <v>0</v>
          </cell>
          <cell r="AO172">
            <v>0</v>
          </cell>
          <cell r="AP172">
            <v>0</v>
          </cell>
          <cell r="AQ172">
            <v>0</v>
          </cell>
          <cell r="AR172">
            <v>0</v>
          </cell>
          <cell r="AS172">
            <v>20</v>
          </cell>
          <cell r="AT172">
            <v>20</v>
          </cell>
        </row>
        <row r="173">
          <cell r="A173" t="str">
            <v>Edgeware</v>
          </cell>
          <cell r="B173" t="str">
            <v>0864</v>
          </cell>
          <cell r="AM173" t="str">
            <v>300 x 200mm Acrylic Stacking Shelf</v>
          </cell>
          <cell r="AN173">
            <v>20</v>
          </cell>
          <cell r="AO173">
            <v>20</v>
          </cell>
          <cell r="AP173">
            <v>20</v>
          </cell>
          <cell r="AQ173">
            <v>20</v>
          </cell>
          <cell r="AR173">
            <v>20</v>
          </cell>
          <cell r="AS173">
            <v>30</v>
          </cell>
          <cell r="AT173">
            <v>30</v>
          </cell>
        </row>
        <row r="174">
          <cell r="A174" t="str">
            <v xml:space="preserve">Edgware Road </v>
          </cell>
          <cell r="B174" t="str">
            <v>2927</v>
          </cell>
          <cell r="AM174" t="str">
            <v>4 x 450 x 450mm Clear Acrylic Shelf</v>
          </cell>
          <cell r="AN174">
            <v>20</v>
          </cell>
          <cell r="AO174">
            <v>20</v>
          </cell>
          <cell r="AP174">
            <v>20</v>
          </cell>
          <cell r="AQ174">
            <v>20</v>
          </cell>
          <cell r="AR174">
            <v>20</v>
          </cell>
          <cell r="AS174">
            <v>30</v>
          </cell>
          <cell r="AT174">
            <v>30</v>
          </cell>
        </row>
        <row r="175">
          <cell r="A175" t="str">
            <v>Edinburgh - Fort Kinnaird (Simply Food)</v>
          </cell>
          <cell r="B175" t="str">
            <v>4569</v>
          </cell>
          <cell r="AM175" t="str">
            <v>Clear Acrylic Box for Wire Basket</v>
          </cell>
          <cell r="AN175">
            <v>8</v>
          </cell>
          <cell r="AO175">
            <v>8</v>
          </cell>
          <cell r="AP175">
            <v>8</v>
          </cell>
          <cell r="AQ175">
            <v>8</v>
          </cell>
          <cell r="AR175">
            <v>8</v>
          </cell>
          <cell r="AS175">
            <v>10</v>
          </cell>
          <cell r="AT175">
            <v>10</v>
          </cell>
        </row>
        <row r="176">
          <cell r="A176" t="str">
            <v>Edinburgh - Fort Kinnaird Retail Park</v>
          </cell>
          <cell r="B176" t="str">
            <v>5283</v>
          </cell>
          <cell r="AM176" t="str">
            <v>Tabletop Frame Pin</v>
          </cell>
          <cell r="AN176">
            <v>15</v>
          </cell>
          <cell r="AO176">
            <v>15</v>
          </cell>
          <cell r="AP176">
            <v>15</v>
          </cell>
          <cell r="AQ176">
            <v>15</v>
          </cell>
          <cell r="AR176">
            <v>15</v>
          </cell>
          <cell r="AS176">
            <v>20</v>
          </cell>
          <cell r="AT176">
            <v>20</v>
          </cell>
        </row>
        <row r="177">
          <cell r="A177" t="str">
            <v>Edinburgh Princes Street</v>
          </cell>
          <cell r="B177" t="str">
            <v>2914</v>
          </cell>
          <cell r="AM177" t="str">
            <v>210 x 210mm Freestanding Ticket Holder</v>
          </cell>
          <cell r="AN177">
            <v>30</v>
          </cell>
          <cell r="AO177">
            <v>30</v>
          </cell>
          <cell r="AP177">
            <v>40</v>
          </cell>
          <cell r="AQ177">
            <v>40</v>
          </cell>
          <cell r="AR177">
            <v>40</v>
          </cell>
          <cell r="AS177">
            <v>50</v>
          </cell>
          <cell r="AT177">
            <v>50</v>
          </cell>
        </row>
        <row r="178">
          <cell r="A178" t="str">
            <v xml:space="preserve">Edinburgh Satellite </v>
          </cell>
          <cell r="B178" t="str">
            <v>0467</v>
          </cell>
          <cell r="AM178" t="str">
            <v>Half A4 Ticket Holder off Glass 10mm Shelf</v>
          </cell>
          <cell r="AN178">
            <v>30</v>
          </cell>
          <cell r="AO178">
            <v>30</v>
          </cell>
          <cell r="AP178">
            <v>40</v>
          </cell>
          <cell r="AQ178">
            <v>40</v>
          </cell>
          <cell r="AR178">
            <v>40</v>
          </cell>
          <cell r="AS178">
            <v>50</v>
          </cell>
          <cell r="AT178">
            <v>50</v>
          </cell>
        </row>
        <row r="179">
          <cell r="A179" t="str">
            <v>Edinburgh Waverley</v>
          </cell>
          <cell r="B179" t="str">
            <v>7427</v>
          </cell>
          <cell r="AM179" t="str">
            <v>Half A4 Ticket Holder off Solid 40mm Shelf</v>
          </cell>
          <cell r="AN179">
            <v>30</v>
          </cell>
          <cell r="AO179">
            <v>30</v>
          </cell>
          <cell r="AP179">
            <v>40</v>
          </cell>
          <cell r="AQ179">
            <v>40</v>
          </cell>
          <cell r="AR179">
            <v>40</v>
          </cell>
          <cell r="AS179">
            <v>50</v>
          </cell>
          <cell r="AT179">
            <v>50</v>
          </cell>
        </row>
        <row r="180">
          <cell r="A180" t="str">
            <v>Elgin</v>
          </cell>
          <cell r="B180" t="str">
            <v>6994</v>
          </cell>
        </row>
        <row r="181">
          <cell r="A181" t="str">
            <v xml:space="preserve">Eltham </v>
          </cell>
          <cell r="B181" t="str">
            <v>2396</v>
          </cell>
          <cell r="AM181" t="str">
            <v>Peak Working Stock - all stores</v>
          </cell>
          <cell r="AN181" t="str">
            <v>Retail Pk Small</v>
          </cell>
          <cell r="AO181" t="str">
            <v>H/S Small</v>
          </cell>
          <cell r="AP181" t="str">
            <v>Retail Pk Large</v>
          </cell>
          <cell r="AQ181" t="str">
            <v>H/S Medium</v>
          </cell>
          <cell r="AR181" t="str">
            <v>H/S Lrg part seg</v>
          </cell>
          <cell r="AS181" t="str">
            <v>H/S Lrg full seg</v>
          </cell>
          <cell r="AT181" t="str">
            <v>Flagship</v>
          </cell>
        </row>
        <row r="182">
          <cell r="A182" t="str">
            <v xml:space="preserve">Enfield </v>
          </cell>
          <cell r="B182" t="str">
            <v>3214</v>
          </cell>
          <cell r="AM182" t="str">
            <v>1 x White Upper &amp; 2 x Lower Volume 1400mm Table Set</v>
          </cell>
          <cell r="AN182">
            <v>1</v>
          </cell>
          <cell r="AO182">
            <v>1</v>
          </cell>
          <cell r="AP182">
            <v>2</v>
          </cell>
          <cell r="AQ182">
            <v>2</v>
          </cell>
          <cell r="AR182">
            <v>2</v>
          </cell>
          <cell r="AS182">
            <v>0</v>
          </cell>
          <cell r="AT182">
            <v>0</v>
          </cell>
        </row>
        <row r="183">
          <cell r="A183" t="str">
            <v>Enniskillen</v>
          </cell>
          <cell r="B183" t="str">
            <v>8145</v>
          </cell>
          <cell r="AM183" t="str">
            <v>1 x White Upper &amp; 2 x Lower Volume 2100mm Table Set</v>
          </cell>
          <cell r="AN183">
            <v>0</v>
          </cell>
          <cell r="AO183">
            <v>0</v>
          </cell>
          <cell r="AP183">
            <v>0</v>
          </cell>
          <cell r="AQ183">
            <v>0</v>
          </cell>
          <cell r="AR183">
            <v>0</v>
          </cell>
          <cell r="AS183">
            <v>3</v>
          </cell>
          <cell r="AT183">
            <v>3</v>
          </cell>
        </row>
        <row r="184">
          <cell r="A184" t="str">
            <v xml:space="preserve">Epsom </v>
          </cell>
          <cell r="B184" t="str">
            <v>3227</v>
          </cell>
          <cell r="AM184" t="str">
            <v>4 Way Unit - Chrome Arms with Light Grey Base</v>
          </cell>
          <cell r="AN184">
            <v>0</v>
          </cell>
          <cell r="AO184">
            <v>0</v>
          </cell>
          <cell r="AP184">
            <v>4</v>
          </cell>
          <cell r="AQ184">
            <v>4</v>
          </cell>
          <cell r="AR184">
            <v>4</v>
          </cell>
          <cell r="AS184">
            <v>6</v>
          </cell>
          <cell r="AT184">
            <v>6</v>
          </cell>
        </row>
        <row r="185">
          <cell r="A185" t="str">
            <v>Euston Station</v>
          </cell>
          <cell r="B185" t="str">
            <v>4886</v>
          </cell>
          <cell r="AM185" t="str">
            <v>Single Rack</v>
          </cell>
          <cell r="AN185">
            <v>15</v>
          </cell>
          <cell r="AO185">
            <v>15</v>
          </cell>
          <cell r="AP185">
            <v>20</v>
          </cell>
          <cell r="AQ185">
            <v>20</v>
          </cell>
          <cell r="AR185">
            <v>20</v>
          </cell>
          <cell r="AS185">
            <v>0</v>
          </cell>
          <cell r="AT185">
            <v>0</v>
          </cell>
        </row>
        <row r="186">
          <cell r="A186" t="str">
            <v>Evesham</v>
          </cell>
          <cell r="B186" t="str">
            <v>2118</v>
          </cell>
          <cell r="AM186" t="str">
            <v>300 x 300mm Freestanding Graphic Holder</v>
          </cell>
          <cell r="AN186">
            <v>1</v>
          </cell>
          <cell r="AO186">
            <v>1</v>
          </cell>
          <cell r="AP186">
            <v>2</v>
          </cell>
          <cell r="AQ186">
            <v>2</v>
          </cell>
          <cell r="AR186">
            <v>2</v>
          </cell>
          <cell r="AS186">
            <v>3</v>
          </cell>
          <cell r="AT186">
            <v>3</v>
          </cell>
        </row>
        <row r="187">
          <cell r="A187" t="str">
            <v xml:space="preserve">Exeter </v>
          </cell>
          <cell r="B187" t="str">
            <v>2668</v>
          </cell>
          <cell r="AM187" t="str">
            <v>Mink Base Multirack with 4 T Poles</v>
          </cell>
          <cell r="AN187">
            <v>0</v>
          </cell>
          <cell r="AO187">
            <v>0</v>
          </cell>
          <cell r="AP187">
            <v>0</v>
          </cell>
          <cell r="AQ187">
            <v>0</v>
          </cell>
          <cell r="AR187">
            <v>0</v>
          </cell>
          <cell r="AS187" t="str">
            <v>DOS</v>
          </cell>
          <cell r="AT187" t="str">
            <v>DOS</v>
          </cell>
        </row>
        <row r="188">
          <cell r="A188" t="str">
            <v xml:space="preserve">Falkirk </v>
          </cell>
          <cell r="B188" t="str">
            <v>2260</v>
          </cell>
          <cell r="AM188" t="str">
            <v>Sleep Mink Base Multirack with 6 T Poles</v>
          </cell>
          <cell r="AN188">
            <v>0</v>
          </cell>
          <cell r="AO188">
            <v>0</v>
          </cell>
          <cell r="AP188">
            <v>0</v>
          </cell>
          <cell r="AQ188">
            <v>0</v>
          </cell>
          <cell r="AR188">
            <v>0</v>
          </cell>
          <cell r="AS188">
            <v>4</v>
          </cell>
          <cell r="AT188">
            <v>4</v>
          </cell>
        </row>
        <row r="189">
          <cell r="A189" t="str">
            <v xml:space="preserve">Falmouth </v>
          </cell>
          <cell r="B189" t="str">
            <v>1656</v>
          </cell>
          <cell r="AM189" t="str">
            <v>Multirack Clear Shelf</v>
          </cell>
          <cell r="AN189">
            <v>0</v>
          </cell>
          <cell r="AO189">
            <v>0</v>
          </cell>
          <cell r="AP189">
            <v>0</v>
          </cell>
          <cell r="AQ189">
            <v>0</v>
          </cell>
          <cell r="AR189">
            <v>0</v>
          </cell>
          <cell r="AS189">
            <v>15</v>
          </cell>
          <cell r="AT189">
            <v>15</v>
          </cell>
        </row>
        <row r="190">
          <cell r="A190" t="str">
            <v xml:space="preserve">Fareham </v>
          </cell>
          <cell r="B190" t="str">
            <v>3133</v>
          </cell>
          <cell r="AM190" t="str">
            <v>Lingerie Chrome Edge Acrylic Shelf</v>
          </cell>
          <cell r="AN190">
            <v>0</v>
          </cell>
          <cell r="AO190">
            <v>0</v>
          </cell>
          <cell r="AP190">
            <v>0</v>
          </cell>
          <cell r="AQ190">
            <v>0</v>
          </cell>
          <cell r="AR190">
            <v>0</v>
          </cell>
          <cell r="AS190">
            <v>20</v>
          </cell>
          <cell r="AT190">
            <v>20</v>
          </cell>
        </row>
        <row r="191">
          <cell r="A191" t="str">
            <v xml:space="preserve">Felixstowe </v>
          </cell>
          <cell r="B191" t="str">
            <v>2309</v>
          </cell>
          <cell r="AM191" t="str">
            <v>600mm Peak Nightwear Side Hanging Rail</v>
          </cell>
          <cell r="AN191">
            <v>12</v>
          </cell>
          <cell r="AO191">
            <v>12</v>
          </cell>
          <cell r="AP191">
            <v>15</v>
          </cell>
          <cell r="AQ191">
            <v>15</v>
          </cell>
          <cell r="AR191">
            <v>15</v>
          </cell>
          <cell r="AS191">
            <v>20</v>
          </cell>
          <cell r="AT191">
            <v>20</v>
          </cell>
        </row>
        <row r="192">
          <cell r="A192" t="str">
            <v xml:space="preserve">Fenchurch Street </v>
          </cell>
          <cell r="B192" t="str">
            <v>7252</v>
          </cell>
          <cell r="AM192" t="str">
            <v>Acrylic Wall 1200mm Acrylic Shelf with Split Pin</v>
          </cell>
          <cell r="AN192">
            <v>0</v>
          </cell>
          <cell r="AO192">
            <v>0</v>
          </cell>
          <cell r="AP192">
            <v>10</v>
          </cell>
          <cell r="AQ192">
            <v>10</v>
          </cell>
          <cell r="AR192">
            <v>10</v>
          </cell>
          <cell r="AS192">
            <v>20</v>
          </cell>
          <cell r="AT192">
            <v>20</v>
          </cell>
        </row>
        <row r="193">
          <cell r="A193" t="str">
            <v>Fforest Fach</v>
          </cell>
          <cell r="B193" t="str">
            <v>9069</v>
          </cell>
          <cell r="AM193" t="str">
            <v>Single Add on Extending Arm</v>
          </cell>
          <cell r="AN193">
            <v>28</v>
          </cell>
          <cell r="AO193">
            <v>28</v>
          </cell>
          <cell r="AP193">
            <v>44</v>
          </cell>
          <cell r="AQ193">
            <v>44</v>
          </cell>
          <cell r="AR193">
            <v>44</v>
          </cell>
          <cell r="AS193">
            <v>84</v>
          </cell>
          <cell r="AT193">
            <v>84</v>
          </cell>
        </row>
        <row r="194">
          <cell r="A194" t="str">
            <v>Finchfield</v>
          </cell>
          <cell r="B194" t="str">
            <v>9959</v>
          </cell>
          <cell r="AM194" t="str">
            <v>Double Add on Extending Arm</v>
          </cell>
          <cell r="AN194">
            <v>15</v>
          </cell>
          <cell r="AO194">
            <v>15</v>
          </cell>
          <cell r="AP194">
            <v>20</v>
          </cell>
          <cell r="AQ194">
            <v>20</v>
          </cell>
          <cell r="AR194">
            <v>20</v>
          </cell>
          <cell r="AS194">
            <v>24</v>
          </cell>
          <cell r="AT194">
            <v>24</v>
          </cell>
        </row>
        <row r="195">
          <cell r="A195" t="str">
            <v>Finsbury Pavement</v>
          </cell>
          <cell r="B195" t="str">
            <v>2529</v>
          </cell>
          <cell r="AM195" t="str">
            <v>450 x 25mmØ Straight Slot in Arm</v>
          </cell>
          <cell r="AN195">
            <v>12</v>
          </cell>
          <cell r="AO195">
            <v>12</v>
          </cell>
          <cell r="AP195">
            <v>15</v>
          </cell>
          <cell r="AQ195">
            <v>15</v>
          </cell>
          <cell r="AR195">
            <v>15</v>
          </cell>
          <cell r="AS195">
            <v>20</v>
          </cell>
          <cell r="AT195">
            <v>20</v>
          </cell>
        </row>
        <row r="196">
          <cell r="A196" t="str">
            <v xml:space="preserve">Fleet </v>
          </cell>
          <cell r="B196" t="str">
            <v>7744</v>
          </cell>
          <cell r="AM196" t="str">
            <v>1200mm Hook in Bar with 600mm centres</v>
          </cell>
          <cell r="AN196">
            <v>12</v>
          </cell>
          <cell r="AO196">
            <v>12</v>
          </cell>
          <cell r="AP196">
            <v>16</v>
          </cell>
          <cell r="AQ196">
            <v>16</v>
          </cell>
          <cell r="AR196">
            <v>16</v>
          </cell>
          <cell r="AS196">
            <v>24</v>
          </cell>
          <cell r="AT196">
            <v>24</v>
          </cell>
        </row>
        <row r="197">
          <cell r="A197" t="str">
            <v xml:space="preserve">Folkestone </v>
          </cell>
          <cell r="B197" t="str">
            <v>0699</v>
          </cell>
          <cell r="AM197" t="str">
            <v>300 x 8mmØ Hook on Arm</v>
          </cell>
          <cell r="AN197">
            <v>100</v>
          </cell>
          <cell r="AO197">
            <v>100</v>
          </cell>
          <cell r="AP197">
            <v>120</v>
          </cell>
          <cell r="AQ197">
            <v>120</v>
          </cell>
          <cell r="AR197">
            <v>120</v>
          </cell>
          <cell r="AS197">
            <v>160</v>
          </cell>
          <cell r="AT197">
            <v>160</v>
          </cell>
        </row>
        <row r="198">
          <cell r="A198" t="str">
            <v>Formby Simply Food</v>
          </cell>
          <cell r="B198" t="str">
            <v>7906</v>
          </cell>
          <cell r="AM198" t="str">
            <v>300 x 300mm Graphic Holder</v>
          </cell>
          <cell r="AN198">
            <v>10</v>
          </cell>
          <cell r="AO198">
            <v>10</v>
          </cell>
          <cell r="AP198">
            <v>20</v>
          </cell>
          <cell r="AQ198">
            <v>20</v>
          </cell>
          <cell r="AR198">
            <v>20</v>
          </cell>
          <cell r="AS198">
            <v>21</v>
          </cell>
          <cell r="AT198">
            <v>21</v>
          </cell>
        </row>
        <row r="199">
          <cell r="A199" t="str">
            <v xml:space="preserve">Fosse Park </v>
          </cell>
          <cell r="B199" t="str">
            <v>0369</v>
          </cell>
          <cell r="AM199" t="str">
            <v>Injection Moulded Round Clip for 25mmØ Arms</v>
          </cell>
          <cell r="AN199">
            <v>10</v>
          </cell>
          <cell r="AO199">
            <v>10</v>
          </cell>
          <cell r="AP199">
            <v>20</v>
          </cell>
          <cell r="AQ199">
            <v>20</v>
          </cell>
          <cell r="AR199">
            <v>20</v>
          </cell>
          <cell r="AS199">
            <v>21</v>
          </cell>
          <cell r="AT199">
            <v>21</v>
          </cell>
        </row>
        <row r="200">
          <cell r="A200" t="str">
            <v>Foyleside</v>
          </cell>
          <cell r="B200" t="str">
            <v>5186</v>
          </cell>
          <cell r="AM200" t="str">
            <v>78 x 78mm Hinge Ticket Holder</v>
          </cell>
          <cell r="AN200">
            <v>15</v>
          </cell>
          <cell r="AO200">
            <v>15</v>
          </cell>
          <cell r="AP200">
            <v>30</v>
          </cell>
          <cell r="AQ200">
            <v>30</v>
          </cell>
          <cell r="AR200">
            <v>30</v>
          </cell>
          <cell r="AS200">
            <v>62</v>
          </cell>
          <cell r="AT200">
            <v>62</v>
          </cell>
        </row>
        <row r="201">
          <cell r="A201" t="str">
            <v xml:space="preserve">Fulham Island </v>
          </cell>
          <cell r="B201" t="str">
            <v>4239</v>
          </cell>
          <cell r="AM201" t="str">
            <v>25mm End of Arm Clamp</v>
          </cell>
          <cell r="AN201">
            <v>12</v>
          </cell>
          <cell r="AO201">
            <v>12</v>
          </cell>
          <cell r="AP201">
            <v>30</v>
          </cell>
          <cell r="AQ201">
            <v>30</v>
          </cell>
          <cell r="AR201">
            <v>30</v>
          </cell>
          <cell r="AS201">
            <v>62</v>
          </cell>
          <cell r="AT201">
            <v>62</v>
          </cell>
        </row>
        <row r="202">
          <cell r="A202" t="str">
            <v>Gainsborough Simply Food</v>
          </cell>
          <cell r="B202" t="str">
            <v>NW33</v>
          </cell>
        </row>
        <row r="203">
          <cell r="A203" t="str">
            <v>Galashiels Simply Food</v>
          </cell>
          <cell r="B203" t="str">
            <v>NW49</v>
          </cell>
        </row>
        <row r="204">
          <cell r="A204" t="str">
            <v>Galway</v>
          </cell>
          <cell r="B204" t="str">
            <v>1148</v>
          </cell>
        </row>
        <row r="205">
          <cell r="A205" t="str">
            <v xml:space="preserve">Gateshead Lifestore  </v>
          </cell>
          <cell r="B205" t="str">
            <v>7838</v>
          </cell>
        </row>
        <row r="206">
          <cell r="A206" t="str">
            <v xml:space="preserve">Gemini Restaurant </v>
          </cell>
          <cell r="B206" t="str">
            <v>5254</v>
          </cell>
        </row>
        <row r="207">
          <cell r="A207" t="str">
            <v xml:space="preserve">Glasgow Argyle St </v>
          </cell>
          <cell r="B207" t="str">
            <v>0657</v>
          </cell>
        </row>
        <row r="208">
          <cell r="A208" t="str">
            <v xml:space="preserve">Glasgow Central </v>
          </cell>
          <cell r="B208" t="str">
            <v>7566</v>
          </cell>
        </row>
        <row r="209">
          <cell r="A209" t="str">
            <v>Glasgow Fort</v>
          </cell>
          <cell r="B209" t="str">
            <v>9995</v>
          </cell>
        </row>
        <row r="210">
          <cell r="A210" t="str">
            <v>Glasgow Pollock</v>
          </cell>
          <cell r="B210" t="str">
            <v>9137</v>
          </cell>
        </row>
        <row r="211">
          <cell r="A211" t="str">
            <v xml:space="preserve">Glasgow Sauchiehall St </v>
          </cell>
          <cell r="B211" t="str">
            <v>2105</v>
          </cell>
        </row>
        <row r="212">
          <cell r="A212" t="str">
            <v>Glasgow, Bishopbriggs Simply Food</v>
          </cell>
          <cell r="B212" t="str">
            <v>NW51</v>
          </cell>
        </row>
        <row r="213">
          <cell r="A213" t="str">
            <v>Glasgow, Byres Road</v>
          </cell>
          <cell r="B213" t="str">
            <v>8332</v>
          </cell>
        </row>
        <row r="214">
          <cell r="A214" t="str">
            <v xml:space="preserve">Gloucester </v>
          </cell>
          <cell r="B214" t="str">
            <v>1135</v>
          </cell>
        </row>
        <row r="215">
          <cell r="A215" t="str">
            <v xml:space="preserve">Gloucester Satellite </v>
          </cell>
          <cell r="B215" t="str">
            <v>3625</v>
          </cell>
        </row>
        <row r="216">
          <cell r="A216" t="str">
            <v>Gloucester Simply Food</v>
          </cell>
          <cell r="B216" t="str">
            <v>NW27</v>
          </cell>
        </row>
        <row r="217">
          <cell r="A217" t="str">
            <v>Grafton Centre Cambridge</v>
          </cell>
          <cell r="B217" t="str">
            <v>9810</v>
          </cell>
        </row>
        <row r="218">
          <cell r="A218" t="str">
            <v xml:space="preserve">Grantham </v>
          </cell>
          <cell r="B218" t="str">
            <v>1494</v>
          </cell>
        </row>
        <row r="219">
          <cell r="A219" t="str">
            <v xml:space="preserve">Gravesend </v>
          </cell>
          <cell r="B219" t="str">
            <v>0385</v>
          </cell>
        </row>
        <row r="220">
          <cell r="A220" t="str">
            <v xml:space="preserve">Green Park </v>
          </cell>
          <cell r="B220" t="str">
            <v>7883</v>
          </cell>
        </row>
        <row r="221">
          <cell r="A221" t="str">
            <v xml:space="preserve">Greenock </v>
          </cell>
          <cell r="B221" t="str">
            <v>2273</v>
          </cell>
        </row>
        <row r="222">
          <cell r="A222" t="str">
            <v>Greenwich</v>
          </cell>
          <cell r="B222" t="str">
            <v>4637</v>
          </cell>
        </row>
        <row r="223">
          <cell r="A223" t="str">
            <v>Grimsby V.St</v>
          </cell>
          <cell r="B223" t="str">
            <v>0741</v>
          </cell>
        </row>
        <row r="224">
          <cell r="A224" t="str">
            <v xml:space="preserve">Guernsey  </v>
          </cell>
          <cell r="B224" t="str">
            <v>3531</v>
          </cell>
        </row>
        <row r="225">
          <cell r="A225" t="str">
            <v xml:space="preserve">Guildford </v>
          </cell>
          <cell r="B225" t="str">
            <v>1960</v>
          </cell>
        </row>
        <row r="226">
          <cell r="A226" t="str">
            <v>Guildford Ladymead</v>
          </cell>
          <cell r="B226" t="str">
            <v>NW64</v>
          </cell>
        </row>
        <row r="227">
          <cell r="A227" t="str">
            <v>Guiseley</v>
          </cell>
          <cell r="B227" t="str">
            <v>9153</v>
          </cell>
        </row>
        <row r="228">
          <cell r="A228" t="str">
            <v xml:space="preserve">Gyle </v>
          </cell>
          <cell r="B228" t="str">
            <v>0055</v>
          </cell>
        </row>
        <row r="229">
          <cell r="A229" t="str">
            <v xml:space="preserve">Hackney </v>
          </cell>
          <cell r="B229" t="str">
            <v>2286</v>
          </cell>
        </row>
        <row r="230">
          <cell r="A230" t="str">
            <v>Halifax</v>
          </cell>
          <cell r="B230" t="str">
            <v>2545</v>
          </cell>
        </row>
        <row r="231">
          <cell r="A231" t="str">
            <v xml:space="preserve">Hamilton </v>
          </cell>
          <cell r="B231" t="str">
            <v>2998</v>
          </cell>
        </row>
        <row r="232">
          <cell r="A232" t="str">
            <v xml:space="preserve">Hammersmith </v>
          </cell>
          <cell r="B232" t="str">
            <v>1290</v>
          </cell>
        </row>
        <row r="233">
          <cell r="A233" t="str">
            <v>Hampstead</v>
          </cell>
          <cell r="B233" t="str">
            <v>7553</v>
          </cell>
        </row>
        <row r="234">
          <cell r="A234" t="str">
            <v xml:space="preserve">Handforth </v>
          </cell>
          <cell r="B234" t="str">
            <v>0071</v>
          </cell>
        </row>
        <row r="235">
          <cell r="A235" t="str">
            <v xml:space="preserve">Handforth Restaurant </v>
          </cell>
          <cell r="B235" t="str">
            <v>5416</v>
          </cell>
        </row>
        <row r="236">
          <cell r="A236" t="str">
            <v xml:space="preserve">Harbourne </v>
          </cell>
          <cell r="B236" t="str">
            <v>4420</v>
          </cell>
        </row>
        <row r="237">
          <cell r="A237" t="str">
            <v xml:space="preserve">Harlow </v>
          </cell>
          <cell r="B237" t="str">
            <v>3010</v>
          </cell>
        </row>
        <row r="238">
          <cell r="A238" t="str">
            <v>Harpenden</v>
          </cell>
          <cell r="B238" t="str">
            <v>8853</v>
          </cell>
        </row>
        <row r="239">
          <cell r="A239" t="str">
            <v xml:space="preserve">Harrogate </v>
          </cell>
          <cell r="B239" t="str">
            <v>6499</v>
          </cell>
        </row>
        <row r="240">
          <cell r="A240" t="str">
            <v xml:space="preserve">Harrow </v>
          </cell>
          <cell r="B240" t="str">
            <v>3188</v>
          </cell>
        </row>
        <row r="241">
          <cell r="A241" t="str">
            <v xml:space="preserve">Harrow Satellite </v>
          </cell>
          <cell r="B241" t="str">
            <v>3599</v>
          </cell>
        </row>
        <row r="242">
          <cell r="A242" t="str">
            <v xml:space="preserve">Hartlepool </v>
          </cell>
          <cell r="B242" t="str">
            <v>0275</v>
          </cell>
        </row>
        <row r="243">
          <cell r="A243" t="str">
            <v>Hastings</v>
          </cell>
          <cell r="B243" t="str">
            <v>6334</v>
          </cell>
        </row>
        <row r="244">
          <cell r="A244" t="str">
            <v>Haswell Simply Food</v>
          </cell>
          <cell r="B244" t="str">
            <v>NW40</v>
          </cell>
        </row>
        <row r="245">
          <cell r="A245" t="str">
            <v>Hayes Bucks/Burton Furniture Returns</v>
          </cell>
          <cell r="B245" t="str">
            <v>4793</v>
          </cell>
        </row>
        <row r="246">
          <cell r="A246" t="str">
            <v>Hayle, West Cornwall</v>
          </cell>
          <cell r="B246" t="str">
            <v>6127</v>
          </cell>
        </row>
        <row r="247">
          <cell r="A247" t="str">
            <v xml:space="preserve">Haywards Heath </v>
          </cell>
          <cell r="B247" t="str">
            <v>0589</v>
          </cell>
        </row>
        <row r="248">
          <cell r="A248" t="str">
            <v xml:space="preserve">Hedge End </v>
          </cell>
          <cell r="B248" t="str">
            <v>1643</v>
          </cell>
        </row>
        <row r="249">
          <cell r="A249" t="str">
            <v xml:space="preserve">Hemel Hempstead </v>
          </cell>
          <cell r="B249" t="str">
            <v>3078</v>
          </cell>
        </row>
        <row r="250">
          <cell r="A250" t="str">
            <v xml:space="preserve">Hempstead Valley </v>
          </cell>
          <cell r="B250" t="str">
            <v>2752</v>
          </cell>
        </row>
        <row r="251">
          <cell r="A251" t="str">
            <v>Hereford</v>
          </cell>
          <cell r="B251" t="str">
            <v>0440</v>
          </cell>
        </row>
        <row r="252">
          <cell r="A252" t="str">
            <v>Hexham</v>
          </cell>
          <cell r="B252">
            <v>8036</v>
          </cell>
        </row>
        <row r="253">
          <cell r="A253" t="str">
            <v>High Holborn Simply food</v>
          </cell>
          <cell r="B253" t="str">
            <v>NW52</v>
          </cell>
        </row>
        <row r="254">
          <cell r="A254" t="str">
            <v xml:space="preserve">High Wycombe </v>
          </cell>
          <cell r="B254" t="str">
            <v>2901</v>
          </cell>
        </row>
        <row r="255">
          <cell r="A255" t="str">
            <v>Hitchin</v>
          </cell>
          <cell r="B255" t="str">
            <v>6813</v>
          </cell>
        </row>
        <row r="256">
          <cell r="A256" t="str">
            <v xml:space="preserve">Holloway Road </v>
          </cell>
          <cell r="B256" t="str">
            <v>2244</v>
          </cell>
        </row>
        <row r="257">
          <cell r="A257" t="str">
            <v xml:space="preserve">Horsham </v>
          </cell>
          <cell r="B257" t="str">
            <v>3298</v>
          </cell>
        </row>
        <row r="258">
          <cell r="A258" t="str">
            <v xml:space="preserve">Hounslow </v>
          </cell>
          <cell r="B258" t="str">
            <v>2037</v>
          </cell>
        </row>
        <row r="259">
          <cell r="A259" t="str">
            <v xml:space="preserve">Huddersfield </v>
          </cell>
          <cell r="B259" t="str">
            <v>1672</v>
          </cell>
        </row>
        <row r="260">
          <cell r="A260" t="str">
            <v xml:space="preserve">Huddersfield Satellite </v>
          </cell>
          <cell r="B260" t="str">
            <v>3434</v>
          </cell>
        </row>
        <row r="261">
          <cell r="A261" t="str">
            <v xml:space="preserve">Hull </v>
          </cell>
          <cell r="B261" t="str">
            <v>0916</v>
          </cell>
        </row>
        <row r="262">
          <cell r="A262" t="str">
            <v>Huntingdon</v>
          </cell>
          <cell r="B262" t="str">
            <v>8824</v>
          </cell>
        </row>
        <row r="263">
          <cell r="A263" t="str">
            <v xml:space="preserve">Ilford </v>
          </cell>
          <cell r="B263" t="str">
            <v>2956</v>
          </cell>
        </row>
        <row r="264">
          <cell r="A264" t="str">
            <v xml:space="preserve">Ilford Satellite </v>
          </cell>
          <cell r="B264" t="str">
            <v>0404</v>
          </cell>
        </row>
        <row r="265">
          <cell r="A265" t="str">
            <v>Imperial Wharf Simply Food</v>
          </cell>
          <cell r="B265" t="str">
            <v>9975</v>
          </cell>
        </row>
        <row r="266">
          <cell r="A266" t="str">
            <v xml:space="preserve">Inverness </v>
          </cell>
          <cell r="B266" t="str">
            <v>3175</v>
          </cell>
        </row>
        <row r="267">
          <cell r="A267" t="str">
            <v>Inverurie RP</v>
          </cell>
          <cell r="B267" t="str">
            <v>NW58</v>
          </cell>
        </row>
        <row r="268">
          <cell r="A268" t="str">
            <v xml:space="preserve">Ipswich </v>
          </cell>
          <cell r="B268" t="str">
            <v>0398</v>
          </cell>
        </row>
        <row r="269">
          <cell r="A269" t="str">
            <v xml:space="preserve">Islington </v>
          </cell>
          <cell r="B269" t="str">
            <v>0725</v>
          </cell>
        </row>
        <row r="270">
          <cell r="A270" t="str">
            <v xml:space="preserve">Jersey  </v>
          </cell>
          <cell r="B270" t="str">
            <v>3502</v>
          </cell>
        </row>
        <row r="271">
          <cell r="A271" t="str">
            <v>Jersey 2 - St. Peters</v>
          </cell>
          <cell r="B271" t="str">
            <v>NW57</v>
          </cell>
        </row>
        <row r="272">
          <cell r="A272" t="str">
            <v xml:space="preserve">Keighley </v>
          </cell>
          <cell r="B272" t="str">
            <v>1973</v>
          </cell>
        </row>
        <row r="273">
          <cell r="A273" t="str">
            <v xml:space="preserve">Kendal </v>
          </cell>
          <cell r="B273" t="str">
            <v>2008</v>
          </cell>
        </row>
        <row r="274">
          <cell r="A274" t="str">
            <v>Kenilworth</v>
          </cell>
          <cell r="B274" t="str">
            <v>NW04</v>
          </cell>
        </row>
        <row r="275">
          <cell r="A275" t="str">
            <v xml:space="preserve">Kensington </v>
          </cell>
          <cell r="B275" t="str">
            <v>3146</v>
          </cell>
        </row>
        <row r="276">
          <cell r="A276" t="str">
            <v>Kenton Bar</v>
          </cell>
          <cell r="B276" t="str">
            <v>9425</v>
          </cell>
        </row>
        <row r="277">
          <cell r="A277" t="str">
            <v xml:space="preserve">Kettering </v>
          </cell>
          <cell r="B277" t="str">
            <v>1177</v>
          </cell>
        </row>
        <row r="278">
          <cell r="A278" t="str">
            <v xml:space="preserve">Kew </v>
          </cell>
          <cell r="B278" t="str">
            <v>6444</v>
          </cell>
        </row>
        <row r="279">
          <cell r="A279" t="str">
            <v xml:space="preserve">Kidderminster </v>
          </cell>
          <cell r="B279" t="str">
            <v>1478</v>
          </cell>
        </row>
        <row r="280">
          <cell r="A280" t="str">
            <v>Kidderminster Weavers Wharf</v>
          </cell>
          <cell r="B280" t="str">
            <v>4323</v>
          </cell>
        </row>
        <row r="281">
          <cell r="A281" t="str">
            <v xml:space="preserve">Kilburn </v>
          </cell>
          <cell r="B281" t="str">
            <v>0563</v>
          </cell>
        </row>
        <row r="282">
          <cell r="A282" t="str">
            <v xml:space="preserve">Kilmarnock </v>
          </cell>
          <cell r="B282" t="str">
            <v>2215</v>
          </cell>
        </row>
        <row r="283">
          <cell r="A283" t="str">
            <v>Kings Heath Simply Food</v>
          </cell>
          <cell r="B283" t="str">
            <v>NW46</v>
          </cell>
        </row>
        <row r="284">
          <cell r="A284" t="str">
            <v xml:space="preserve">Kings Lynn </v>
          </cell>
          <cell r="B284" t="str">
            <v>1313</v>
          </cell>
        </row>
        <row r="285">
          <cell r="A285" t="str">
            <v>Kings Road</v>
          </cell>
          <cell r="B285" t="str">
            <v>2561</v>
          </cell>
        </row>
        <row r="286">
          <cell r="A286" t="str">
            <v>Kingsditch</v>
          </cell>
          <cell r="B286" t="str">
            <v>9991</v>
          </cell>
        </row>
        <row r="287">
          <cell r="A287" t="str">
            <v xml:space="preserve">Kingston </v>
          </cell>
          <cell r="B287" t="str">
            <v>1355</v>
          </cell>
        </row>
        <row r="288">
          <cell r="A288" t="str">
            <v>Kingston Lifestore</v>
          </cell>
          <cell r="B288" t="str">
            <v>9001</v>
          </cell>
        </row>
        <row r="289">
          <cell r="A289" t="str">
            <v xml:space="preserve">Kingston Satellite </v>
          </cell>
          <cell r="B289" t="str">
            <v>0405</v>
          </cell>
        </row>
        <row r="290">
          <cell r="A290" t="str">
            <v>Kingsway-Derby</v>
          </cell>
          <cell r="B290" t="str">
            <v>8785</v>
          </cell>
        </row>
        <row r="291">
          <cell r="A291" t="str">
            <v xml:space="preserve">Kirkcaldy </v>
          </cell>
          <cell r="B291" t="str">
            <v>2451</v>
          </cell>
        </row>
        <row r="292">
          <cell r="A292" t="str">
            <v xml:space="preserve">Lancaster </v>
          </cell>
          <cell r="B292" t="str">
            <v>1591</v>
          </cell>
        </row>
        <row r="293">
          <cell r="A293" t="str">
            <v xml:space="preserve">Leadenhall Court </v>
          </cell>
          <cell r="B293" t="str">
            <v>0877</v>
          </cell>
        </row>
        <row r="294">
          <cell r="A294" t="str">
            <v>Leamington Spa</v>
          </cell>
          <cell r="B294" t="str">
            <v>1902</v>
          </cell>
        </row>
        <row r="295">
          <cell r="A295" t="str">
            <v xml:space="preserve">Leamington Spa Satellite </v>
          </cell>
          <cell r="B295" t="str">
            <v>3586</v>
          </cell>
        </row>
        <row r="296">
          <cell r="A296" t="str">
            <v xml:space="preserve">Leeds </v>
          </cell>
          <cell r="B296" t="str">
            <v>2655</v>
          </cell>
        </row>
        <row r="297">
          <cell r="A297" t="str">
            <v>Leeds - Birstall</v>
          </cell>
          <cell r="B297" t="str">
            <v>NW28</v>
          </cell>
        </row>
        <row r="298">
          <cell r="A298" t="str">
            <v xml:space="preserve">Leeds Moortown </v>
          </cell>
          <cell r="B298" t="str">
            <v>2590</v>
          </cell>
        </row>
        <row r="299">
          <cell r="A299" t="str">
            <v xml:space="preserve">Leeds Satellite </v>
          </cell>
          <cell r="B299" t="str">
            <v>0408</v>
          </cell>
        </row>
        <row r="300">
          <cell r="A300" t="str">
            <v>Leeds Station</v>
          </cell>
          <cell r="B300" t="str">
            <v>6787</v>
          </cell>
        </row>
        <row r="301">
          <cell r="A301" t="str">
            <v>Leeds White Rose</v>
          </cell>
          <cell r="B301">
            <v>8065</v>
          </cell>
        </row>
        <row r="302">
          <cell r="A302" t="str">
            <v xml:space="preserve">Leicester </v>
          </cell>
          <cell r="B302" t="str">
            <v>0686</v>
          </cell>
        </row>
        <row r="303">
          <cell r="A303" t="str">
            <v>Letchworth</v>
          </cell>
          <cell r="B303" t="str">
            <v>5089</v>
          </cell>
        </row>
        <row r="304">
          <cell r="A304" t="str">
            <v>Letterkenny</v>
          </cell>
          <cell r="B304" t="str">
            <v>9996</v>
          </cell>
        </row>
        <row r="305">
          <cell r="A305" t="str">
            <v xml:space="preserve">Lewisham </v>
          </cell>
          <cell r="B305" t="str">
            <v>0628</v>
          </cell>
        </row>
        <row r="306">
          <cell r="A306" t="str">
            <v xml:space="preserve">Lichfield </v>
          </cell>
          <cell r="B306" t="str">
            <v>7935</v>
          </cell>
        </row>
        <row r="307">
          <cell r="A307" t="str">
            <v xml:space="preserve">Liffey Valley </v>
          </cell>
          <cell r="B307" t="str">
            <v>3955</v>
          </cell>
        </row>
        <row r="308">
          <cell r="A308" t="str">
            <v>Limerick</v>
          </cell>
          <cell r="B308" t="str">
            <v>0007</v>
          </cell>
        </row>
        <row r="309">
          <cell r="A309" t="str">
            <v xml:space="preserve">Lincoln </v>
          </cell>
          <cell r="B309" t="str">
            <v>0961</v>
          </cell>
        </row>
        <row r="310">
          <cell r="A310" t="str">
            <v xml:space="preserve">Lisburn </v>
          </cell>
          <cell r="B310" t="str">
            <v>0152</v>
          </cell>
        </row>
        <row r="311">
          <cell r="A311" t="str">
            <v>Lisburn - HOME</v>
          </cell>
          <cell r="B311" t="str">
            <v>NW29</v>
          </cell>
        </row>
        <row r="312">
          <cell r="A312" t="str">
            <v xml:space="preserve">Liverpool </v>
          </cell>
          <cell r="B312" t="str">
            <v>0437</v>
          </cell>
        </row>
        <row r="313">
          <cell r="A313" t="str">
            <v>Liverpool Lime St Simply Food</v>
          </cell>
          <cell r="B313" t="str">
            <v>8141</v>
          </cell>
        </row>
        <row r="314">
          <cell r="A314" t="str">
            <v>Liverpool St Station</v>
          </cell>
          <cell r="B314" t="str">
            <v>6774</v>
          </cell>
        </row>
        <row r="315">
          <cell r="A315" t="str">
            <v>Livingston</v>
          </cell>
          <cell r="B315" t="str">
            <v>5678</v>
          </cell>
        </row>
        <row r="316">
          <cell r="A316" t="str">
            <v>Livingstone, Almondvale</v>
          </cell>
          <cell r="B316">
            <v>8080</v>
          </cell>
        </row>
        <row r="317">
          <cell r="A317" t="str">
            <v xml:space="preserve">Llandudno </v>
          </cell>
          <cell r="B317" t="str">
            <v>2189</v>
          </cell>
        </row>
        <row r="318">
          <cell r="A318" t="str">
            <v xml:space="preserve">Llandudno Satellite </v>
          </cell>
          <cell r="B318" t="str">
            <v>3667</v>
          </cell>
        </row>
        <row r="319">
          <cell r="A319" t="str">
            <v xml:space="preserve">Llanelli </v>
          </cell>
          <cell r="B319" t="str">
            <v>2383</v>
          </cell>
        </row>
        <row r="320">
          <cell r="A320" t="str">
            <v>Llanelli - Parc Trostre</v>
          </cell>
          <cell r="B320" t="str">
            <v>8017</v>
          </cell>
        </row>
        <row r="321">
          <cell r="A321" t="str">
            <v>Llanishen</v>
          </cell>
          <cell r="B321" t="str">
            <v>4860</v>
          </cell>
        </row>
        <row r="322">
          <cell r="A322" t="str">
            <v xml:space="preserve">London Colney </v>
          </cell>
          <cell r="B322" t="str">
            <v>4734</v>
          </cell>
        </row>
        <row r="323">
          <cell r="A323" t="str">
            <v>Londonderry, Cresent Link Simply Food</v>
          </cell>
          <cell r="B323" t="str">
            <v>NW37</v>
          </cell>
        </row>
        <row r="324">
          <cell r="A324" t="str">
            <v>Loughborough</v>
          </cell>
          <cell r="B324" t="str">
            <v>8879</v>
          </cell>
        </row>
        <row r="325">
          <cell r="A325" t="str">
            <v>Loughton</v>
          </cell>
          <cell r="B325" t="str">
            <v>9124</v>
          </cell>
        </row>
        <row r="326">
          <cell r="A326" t="str">
            <v xml:space="preserve">Lower Early  </v>
          </cell>
          <cell r="B326" t="str">
            <v>5076</v>
          </cell>
        </row>
        <row r="327">
          <cell r="A327" t="str">
            <v xml:space="preserve">Lowestoft </v>
          </cell>
          <cell r="B327" t="str">
            <v>0453</v>
          </cell>
        </row>
        <row r="328">
          <cell r="A328" t="str">
            <v xml:space="preserve">Luton </v>
          </cell>
          <cell r="B328" t="str">
            <v>0039</v>
          </cell>
        </row>
        <row r="329">
          <cell r="A329" t="str">
            <v>Lymington Simply Food</v>
          </cell>
          <cell r="B329" t="str">
            <v>NW36</v>
          </cell>
        </row>
        <row r="330">
          <cell r="A330" t="str">
            <v xml:space="preserve">Macclesfield </v>
          </cell>
          <cell r="B330" t="str">
            <v>1520</v>
          </cell>
        </row>
        <row r="331">
          <cell r="A331" t="str">
            <v xml:space="preserve">Maidenhead </v>
          </cell>
          <cell r="B331" t="str">
            <v>1070</v>
          </cell>
        </row>
        <row r="332">
          <cell r="A332" t="str">
            <v xml:space="preserve">Maidstone </v>
          </cell>
          <cell r="B332" t="str">
            <v>2040</v>
          </cell>
        </row>
        <row r="333">
          <cell r="A333" t="str">
            <v xml:space="preserve">Maidstone Satellite </v>
          </cell>
          <cell r="B333" t="str">
            <v>3421</v>
          </cell>
        </row>
        <row r="334">
          <cell r="A334" t="str">
            <v>Malone Belfast</v>
          </cell>
          <cell r="B334" t="str">
            <v>9357</v>
          </cell>
        </row>
        <row r="335">
          <cell r="A335" t="str">
            <v>Malvern</v>
          </cell>
          <cell r="B335" t="str">
            <v>8037</v>
          </cell>
        </row>
        <row r="336">
          <cell r="A336" t="str">
            <v xml:space="preserve">Manchester </v>
          </cell>
          <cell r="B336" t="str">
            <v>6431</v>
          </cell>
        </row>
        <row r="337">
          <cell r="A337" t="str">
            <v>Manchester Airport Simply Foods</v>
          </cell>
          <cell r="B337" t="str">
            <v>8811</v>
          </cell>
        </row>
        <row r="338">
          <cell r="A338" t="str">
            <v>Manchester Barton Square (Trafford)</v>
          </cell>
          <cell r="B338">
            <v>8111</v>
          </cell>
        </row>
        <row r="339">
          <cell r="A339" t="str">
            <v xml:space="preserve">Manchester Landlord </v>
          </cell>
          <cell r="B339" t="str">
            <v>7777</v>
          </cell>
        </row>
        <row r="340">
          <cell r="A340" t="str">
            <v>Manchester Piccadilly</v>
          </cell>
          <cell r="B340" t="str">
            <v>9865</v>
          </cell>
        </row>
        <row r="341">
          <cell r="A341" t="str">
            <v xml:space="preserve">Mansfield </v>
          </cell>
          <cell r="B341" t="str">
            <v>2448</v>
          </cell>
        </row>
        <row r="342">
          <cell r="A342" t="str">
            <v>Mansfield Outlet at MacArthur Glen</v>
          </cell>
          <cell r="B342" t="str">
            <v>6680</v>
          </cell>
        </row>
        <row r="343">
          <cell r="A343" t="str">
            <v xml:space="preserve">Marble Arch </v>
          </cell>
          <cell r="B343" t="str">
            <v>0770</v>
          </cell>
        </row>
        <row r="344">
          <cell r="A344" t="str">
            <v>Marble Arch Flats</v>
          </cell>
          <cell r="B344" t="str">
            <v>8888</v>
          </cell>
        </row>
        <row r="345">
          <cell r="A345" t="str">
            <v xml:space="preserve">Margate </v>
          </cell>
          <cell r="B345" t="str">
            <v>2406</v>
          </cell>
        </row>
        <row r="346">
          <cell r="A346" t="str">
            <v xml:space="preserve">Marlow </v>
          </cell>
          <cell r="B346" t="str">
            <v>7919</v>
          </cell>
        </row>
        <row r="347">
          <cell r="A347" t="str">
            <v>Marylebone Station</v>
          </cell>
          <cell r="B347" t="str">
            <v>6761</v>
          </cell>
        </row>
        <row r="348">
          <cell r="A348" t="str">
            <v xml:space="preserve">Meadowhall </v>
          </cell>
          <cell r="B348" t="str">
            <v>0343</v>
          </cell>
        </row>
        <row r="349">
          <cell r="A349" t="str">
            <v>Menai, Bangor</v>
          </cell>
          <cell r="B349" t="str">
            <v>9399</v>
          </cell>
        </row>
        <row r="350">
          <cell r="A350" t="str">
            <v>Meole Brace Simply food</v>
          </cell>
          <cell r="B350" t="str">
            <v>NW43</v>
          </cell>
        </row>
        <row r="351">
          <cell r="A351" t="str">
            <v xml:space="preserve">Merry Hill </v>
          </cell>
          <cell r="B351" t="str">
            <v>0848</v>
          </cell>
        </row>
        <row r="352">
          <cell r="A352" t="str">
            <v xml:space="preserve">Merry Hill Satellite </v>
          </cell>
          <cell r="B352" t="str">
            <v>0406</v>
          </cell>
        </row>
        <row r="353">
          <cell r="A353" t="str">
            <v>Merthyr Tydfil</v>
          </cell>
          <cell r="B353" t="str">
            <v>NW65</v>
          </cell>
        </row>
        <row r="354">
          <cell r="A354" t="str">
            <v xml:space="preserve">Metro Centre </v>
          </cell>
          <cell r="B354" t="str">
            <v>3353</v>
          </cell>
        </row>
        <row r="355">
          <cell r="A355" t="str">
            <v xml:space="preserve">Metro Restaurant </v>
          </cell>
          <cell r="B355" t="str">
            <v>3476</v>
          </cell>
        </row>
        <row r="356">
          <cell r="A356" t="str">
            <v>Middlesborough</v>
          </cell>
          <cell r="B356" t="str">
            <v>1041</v>
          </cell>
        </row>
        <row r="357">
          <cell r="A357" t="str">
            <v xml:space="preserve">Mill Hill </v>
          </cell>
          <cell r="B357" t="str">
            <v>1119</v>
          </cell>
        </row>
        <row r="358">
          <cell r="A358" t="str">
            <v xml:space="preserve">Milngavie </v>
          </cell>
          <cell r="B358" t="str">
            <v>6525</v>
          </cell>
        </row>
        <row r="359">
          <cell r="A359" t="str">
            <v>Milton Keynes</v>
          </cell>
          <cell r="B359" t="str">
            <v>5322</v>
          </cell>
        </row>
        <row r="360">
          <cell r="A360" t="str">
            <v>Milton Keynes Kingston Retail Park</v>
          </cell>
          <cell r="B360" t="str">
            <v>6376</v>
          </cell>
        </row>
        <row r="361">
          <cell r="A361" t="str">
            <v>Monks Cross</v>
          </cell>
          <cell r="B361" t="str">
            <v>4394</v>
          </cell>
        </row>
        <row r="362">
          <cell r="A362" t="str">
            <v>Monmouth</v>
          </cell>
          <cell r="B362" t="str">
            <v>9946</v>
          </cell>
        </row>
        <row r="363">
          <cell r="A363" t="str">
            <v xml:space="preserve">Moorgate </v>
          </cell>
          <cell r="B363" t="str">
            <v>2765</v>
          </cell>
        </row>
        <row r="364">
          <cell r="A364" t="str">
            <v>Mullingar</v>
          </cell>
          <cell r="B364" t="str">
            <v>NW16</v>
          </cell>
        </row>
        <row r="365">
          <cell r="A365" t="str">
            <v xml:space="preserve">Muswell Hill </v>
          </cell>
          <cell r="B365" t="str">
            <v>1054</v>
          </cell>
        </row>
        <row r="366">
          <cell r="A366" t="str">
            <v>NAAS</v>
          </cell>
          <cell r="B366" t="str">
            <v>8837</v>
          </cell>
        </row>
        <row r="367">
          <cell r="A367" t="str">
            <v>Navan</v>
          </cell>
          <cell r="B367" t="str">
            <v>NW17</v>
          </cell>
        </row>
        <row r="368">
          <cell r="A368" t="str">
            <v xml:space="preserve">Neath </v>
          </cell>
          <cell r="B368" t="str">
            <v>2066</v>
          </cell>
        </row>
        <row r="369">
          <cell r="A369" t="str">
            <v>New Mersey</v>
          </cell>
          <cell r="B369" t="str">
            <v>8989</v>
          </cell>
        </row>
        <row r="370">
          <cell r="A370" t="str">
            <v xml:space="preserve">Newark </v>
          </cell>
          <cell r="B370" t="str">
            <v>1601</v>
          </cell>
        </row>
        <row r="371">
          <cell r="A371" t="str">
            <v>Newbridge</v>
          </cell>
          <cell r="B371" t="str">
            <v>9519</v>
          </cell>
        </row>
        <row r="372">
          <cell r="A372" t="str">
            <v xml:space="preserve">Newbury </v>
          </cell>
          <cell r="B372" t="str">
            <v>1999</v>
          </cell>
        </row>
        <row r="373">
          <cell r="A373" t="str">
            <v>Newcastle N.St.</v>
          </cell>
          <cell r="B373" t="str">
            <v>1300</v>
          </cell>
        </row>
        <row r="374">
          <cell r="A374" t="str">
            <v xml:space="preserve">Newcastle Restaurant </v>
          </cell>
          <cell r="B374" t="str">
            <v>5526</v>
          </cell>
        </row>
        <row r="375">
          <cell r="A375" t="str">
            <v xml:space="preserve">Newcastle Satellite </v>
          </cell>
          <cell r="B375" t="str">
            <v>0042</v>
          </cell>
        </row>
        <row r="376">
          <cell r="A376" t="str">
            <v xml:space="preserve">Newcastle Under Lyme </v>
          </cell>
          <cell r="B376" t="str">
            <v>7922</v>
          </cell>
        </row>
        <row r="377">
          <cell r="A377" t="str">
            <v xml:space="preserve">Newmarket </v>
          </cell>
          <cell r="B377" t="str">
            <v>1038</v>
          </cell>
        </row>
        <row r="378">
          <cell r="A378" t="str">
            <v xml:space="preserve">Newport </v>
          </cell>
          <cell r="B378" t="str">
            <v>1708</v>
          </cell>
        </row>
        <row r="379">
          <cell r="A379" t="str">
            <v>Newport, Isle Of Wight</v>
          </cell>
          <cell r="B379" t="str">
            <v>3324</v>
          </cell>
        </row>
        <row r="380">
          <cell r="A380" t="str">
            <v xml:space="preserve">Newry </v>
          </cell>
          <cell r="B380" t="str">
            <v>6486</v>
          </cell>
        </row>
        <row r="381">
          <cell r="A381" t="str">
            <v xml:space="preserve">Newton Abbott </v>
          </cell>
          <cell r="B381" t="str">
            <v>0505</v>
          </cell>
        </row>
        <row r="382">
          <cell r="A382" t="str">
            <v xml:space="preserve">Newton Mearns </v>
          </cell>
          <cell r="B382" t="str">
            <v>1258</v>
          </cell>
        </row>
        <row r="383">
          <cell r="A383" t="str">
            <v>Newtownbreda</v>
          </cell>
          <cell r="B383" t="str">
            <v>0165</v>
          </cell>
        </row>
        <row r="384">
          <cell r="A384" t="str">
            <v>North Finchley</v>
          </cell>
          <cell r="B384" t="str">
            <v>7485</v>
          </cell>
        </row>
        <row r="385">
          <cell r="A385" t="str">
            <v xml:space="preserve">Northampton </v>
          </cell>
          <cell r="B385" t="str">
            <v>0592</v>
          </cell>
        </row>
        <row r="386">
          <cell r="A386" t="str">
            <v xml:space="preserve">Northwich </v>
          </cell>
          <cell r="B386" t="str">
            <v>1465</v>
          </cell>
        </row>
        <row r="387">
          <cell r="A387" t="str">
            <v xml:space="preserve">Norwich </v>
          </cell>
          <cell r="B387" t="str">
            <v>2642</v>
          </cell>
        </row>
        <row r="388">
          <cell r="A388" t="str">
            <v xml:space="preserve">Norwich Satellite </v>
          </cell>
          <cell r="B388" t="str">
            <v>0407</v>
          </cell>
        </row>
        <row r="389">
          <cell r="A389" t="str">
            <v>Notting Hill Gate</v>
          </cell>
          <cell r="B389" t="str">
            <v>9438</v>
          </cell>
        </row>
        <row r="390">
          <cell r="A390" t="str">
            <v xml:space="preserve">Nottingham </v>
          </cell>
          <cell r="B390" t="str">
            <v>0644</v>
          </cell>
        </row>
        <row r="391">
          <cell r="A391" t="str">
            <v xml:space="preserve">Nottingham Satellite </v>
          </cell>
          <cell r="B391" t="str">
            <v>3395</v>
          </cell>
        </row>
        <row r="392">
          <cell r="A392" t="str">
            <v xml:space="preserve">Nuneaton </v>
          </cell>
          <cell r="B392" t="str">
            <v>1368</v>
          </cell>
        </row>
        <row r="393">
          <cell r="A393" t="str">
            <v xml:space="preserve">Ocean Terminal </v>
          </cell>
          <cell r="B393" t="str">
            <v>7773</v>
          </cell>
        </row>
        <row r="394">
          <cell r="A394" t="str">
            <v>Omagh</v>
          </cell>
          <cell r="B394" t="str">
            <v>7265</v>
          </cell>
        </row>
        <row r="395">
          <cell r="A395" t="str">
            <v xml:space="preserve">Orpington </v>
          </cell>
          <cell r="B395" t="str">
            <v>0796</v>
          </cell>
        </row>
        <row r="396">
          <cell r="A396" t="str">
            <v>Orpington, Nugent Park</v>
          </cell>
          <cell r="B396" t="str">
            <v>4747</v>
          </cell>
        </row>
        <row r="397">
          <cell r="A397" t="str">
            <v>Oswestry Simply Food</v>
          </cell>
          <cell r="B397" t="str">
            <v>NW41</v>
          </cell>
        </row>
        <row r="398">
          <cell r="A398" t="str">
            <v xml:space="preserve">Oxford </v>
          </cell>
          <cell r="B398" t="str">
            <v>2011</v>
          </cell>
        </row>
        <row r="399">
          <cell r="A399" t="str">
            <v>Oxford, Cowley Road Simply Food</v>
          </cell>
          <cell r="B399" t="str">
            <v>NW35</v>
          </cell>
        </row>
        <row r="400">
          <cell r="A400" t="str">
            <v>Paddington Simply Food</v>
          </cell>
          <cell r="B400" t="str">
            <v>7582</v>
          </cell>
        </row>
        <row r="401">
          <cell r="A401" t="str">
            <v xml:space="preserve">Paisley </v>
          </cell>
          <cell r="B401" t="str">
            <v>1012</v>
          </cell>
        </row>
        <row r="402">
          <cell r="A402" t="str">
            <v xml:space="preserve">Pantheon </v>
          </cell>
          <cell r="B402" t="str">
            <v>2480</v>
          </cell>
        </row>
        <row r="403">
          <cell r="A403" t="str">
            <v>Paternoster Square</v>
          </cell>
          <cell r="B403" t="str">
            <v>7948</v>
          </cell>
        </row>
        <row r="404">
          <cell r="A404" t="str">
            <v>Perth</v>
          </cell>
          <cell r="B404" t="str">
            <v>2943</v>
          </cell>
        </row>
        <row r="405">
          <cell r="A405" t="str">
            <v xml:space="preserve">Peterborough </v>
          </cell>
          <cell r="B405" t="str">
            <v>1083</v>
          </cell>
        </row>
        <row r="406">
          <cell r="A406" t="str">
            <v xml:space="preserve">Peterborough Satellite </v>
          </cell>
          <cell r="B406" t="str">
            <v>0409</v>
          </cell>
        </row>
        <row r="407">
          <cell r="A407" t="str">
            <v xml:space="preserve">Pinner </v>
          </cell>
          <cell r="B407" t="str">
            <v>0181</v>
          </cell>
        </row>
        <row r="408">
          <cell r="A408" t="str">
            <v xml:space="preserve">Plymouth </v>
          </cell>
          <cell r="B408" t="str">
            <v>2671</v>
          </cell>
        </row>
        <row r="409">
          <cell r="A409" t="str">
            <v>Plymouth - Crownhill RP</v>
          </cell>
          <cell r="B409" t="str">
            <v>NW48</v>
          </cell>
        </row>
        <row r="410">
          <cell r="A410" t="str">
            <v>Pontardulais</v>
          </cell>
          <cell r="B410" t="str">
            <v>9030</v>
          </cell>
        </row>
        <row r="411">
          <cell r="A411" t="str">
            <v xml:space="preserve">Pontefract </v>
          </cell>
          <cell r="B411" t="str">
            <v>1614</v>
          </cell>
        </row>
        <row r="412">
          <cell r="A412" t="str">
            <v xml:space="preserve">Pontypridd </v>
          </cell>
          <cell r="B412" t="str">
            <v>2493</v>
          </cell>
        </row>
        <row r="413">
          <cell r="A413" t="str">
            <v xml:space="preserve">Poole </v>
          </cell>
          <cell r="B413" t="str">
            <v>0851</v>
          </cell>
        </row>
        <row r="414">
          <cell r="A414" t="str">
            <v>Portsmouth</v>
          </cell>
          <cell r="B414" t="str">
            <v>0068</v>
          </cell>
        </row>
        <row r="415">
          <cell r="A415" t="str">
            <v xml:space="preserve">Preston </v>
          </cell>
          <cell r="B415" t="str">
            <v>0547</v>
          </cell>
        </row>
        <row r="416">
          <cell r="A416" t="str">
            <v>Preston Deepdale Retail Park</v>
          </cell>
          <cell r="B416" t="str">
            <v>5115</v>
          </cell>
        </row>
        <row r="417">
          <cell r="A417" t="str">
            <v xml:space="preserve">Prestwich </v>
          </cell>
          <cell r="B417" t="str">
            <v>7472</v>
          </cell>
        </row>
        <row r="418">
          <cell r="A418" t="str">
            <v>Princes Risborough,  Simply Food</v>
          </cell>
          <cell r="B418" t="str">
            <v>NW34</v>
          </cell>
        </row>
        <row r="419">
          <cell r="A419" t="str">
            <v xml:space="preserve">Princess Park </v>
          </cell>
          <cell r="B419" t="str">
            <v>3780</v>
          </cell>
        </row>
        <row r="420">
          <cell r="A420" t="str">
            <v>Pudsey Leeds</v>
          </cell>
          <cell r="B420" t="str">
            <v>0301</v>
          </cell>
        </row>
        <row r="421">
          <cell r="A421" t="str">
            <v>Purley Way</v>
          </cell>
          <cell r="B421" t="str">
            <v>9470</v>
          </cell>
        </row>
        <row r="422">
          <cell r="A422" t="str">
            <v xml:space="preserve">Putney </v>
          </cell>
          <cell r="B422" t="str">
            <v>1504</v>
          </cell>
        </row>
        <row r="423">
          <cell r="A423" t="str">
            <v xml:space="preserve">Reading </v>
          </cell>
          <cell r="B423" t="str">
            <v>0084</v>
          </cell>
        </row>
        <row r="424">
          <cell r="A424" t="str">
            <v xml:space="preserve">Redcar </v>
          </cell>
          <cell r="B424" t="str">
            <v>2422</v>
          </cell>
        </row>
        <row r="425">
          <cell r="A425" t="str">
            <v xml:space="preserve">Redditch </v>
          </cell>
          <cell r="B425" t="str">
            <v>3230</v>
          </cell>
        </row>
        <row r="426">
          <cell r="A426" t="str">
            <v xml:space="preserve">Redhill </v>
          </cell>
          <cell r="B426" t="str">
            <v>0660</v>
          </cell>
        </row>
        <row r="427">
          <cell r="A427" t="str">
            <v xml:space="preserve">Reigate </v>
          </cell>
          <cell r="B427" t="str">
            <v>0945</v>
          </cell>
        </row>
        <row r="428">
          <cell r="A428" t="str">
            <v>Rhyl</v>
          </cell>
          <cell r="B428" t="str">
            <v>1151</v>
          </cell>
        </row>
        <row r="429">
          <cell r="A429" t="str">
            <v xml:space="preserve">Richmond </v>
          </cell>
          <cell r="B429" t="str">
            <v>2817</v>
          </cell>
        </row>
        <row r="430">
          <cell r="A430" t="str">
            <v xml:space="preserve">Rickmansworth </v>
          </cell>
          <cell r="B430" t="str">
            <v>1274</v>
          </cell>
        </row>
        <row r="431">
          <cell r="A431" t="str">
            <v xml:space="preserve">Ripon </v>
          </cell>
          <cell r="B431" t="str">
            <v>7731</v>
          </cell>
        </row>
        <row r="432">
          <cell r="A432" t="str">
            <v xml:space="preserve">Rochdale </v>
          </cell>
          <cell r="B432" t="str">
            <v>1407</v>
          </cell>
        </row>
        <row r="433">
          <cell r="A433" t="str">
            <v xml:space="preserve">Romford </v>
          </cell>
          <cell r="B433" t="str">
            <v>1795</v>
          </cell>
        </row>
        <row r="434">
          <cell r="A434" t="str">
            <v xml:space="preserve">Rotherham </v>
          </cell>
          <cell r="B434" t="str">
            <v>1397</v>
          </cell>
        </row>
        <row r="435">
          <cell r="A435" t="str">
            <v>Rotherham Parkgate</v>
          </cell>
          <cell r="B435" t="str">
            <v>9072</v>
          </cell>
        </row>
        <row r="436">
          <cell r="A436" t="str">
            <v>Rotherham Parkgate (relocation)</v>
          </cell>
          <cell r="B436" t="str">
            <v>NW66</v>
          </cell>
        </row>
        <row r="437">
          <cell r="A437" t="str">
            <v xml:space="preserve">Rugby </v>
          </cell>
          <cell r="B437" t="str">
            <v>2354</v>
          </cell>
        </row>
        <row r="438">
          <cell r="A438" t="str">
            <v>Ruislip</v>
          </cell>
          <cell r="B438" t="str">
            <v>4802</v>
          </cell>
        </row>
        <row r="439">
          <cell r="A439" t="str">
            <v xml:space="preserve">Sale </v>
          </cell>
          <cell r="B439" t="str">
            <v>6538</v>
          </cell>
        </row>
        <row r="440">
          <cell r="A440" t="str">
            <v xml:space="preserve">Salford </v>
          </cell>
          <cell r="B440" t="str">
            <v>3049</v>
          </cell>
        </row>
        <row r="441">
          <cell r="A441" t="str">
            <v xml:space="preserve">Salisbury </v>
          </cell>
          <cell r="B441" t="str">
            <v>1931</v>
          </cell>
        </row>
        <row r="442">
          <cell r="A442" t="str">
            <v xml:space="preserve">Scarborough </v>
          </cell>
          <cell r="B442" t="str">
            <v>0673</v>
          </cell>
        </row>
        <row r="443">
          <cell r="A443" t="str">
            <v xml:space="preserve">Scunthorpe </v>
          </cell>
          <cell r="B443" t="str">
            <v>1326</v>
          </cell>
        </row>
        <row r="444">
          <cell r="A444" t="str">
            <v>Sevenoaks</v>
          </cell>
          <cell r="B444" t="str">
            <v>3874</v>
          </cell>
        </row>
        <row r="445">
          <cell r="A445" t="str">
            <v xml:space="preserve">Sheffield Fargate </v>
          </cell>
          <cell r="B445" t="str">
            <v>2639</v>
          </cell>
        </row>
        <row r="446">
          <cell r="A446" t="str">
            <v xml:space="preserve">Shirley  </v>
          </cell>
          <cell r="B446" t="str">
            <v>7443</v>
          </cell>
        </row>
        <row r="447">
          <cell r="A447" t="str">
            <v xml:space="preserve">Shoreham </v>
          </cell>
          <cell r="B447" t="str">
            <v>3104</v>
          </cell>
        </row>
        <row r="448">
          <cell r="A448" t="str">
            <v xml:space="preserve">Shrewsbury </v>
          </cell>
          <cell r="B448" t="str">
            <v>0262</v>
          </cell>
        </row>
        <row r="449">
          <cell r="A449" t="str">
            <v>Silverlink - Whitley Bay</v>
          </cell>
          <cell r="B449">
            <v>8030</v>
          </cell>
        </row>
        <row r="450">
          <cell r="A450" t="str">
            <v>Simply Food Bulk Ordering</v>
          </cell>
          <cell r="B450" t="str">
            <v>7524</v>
          </cell>
        </row>
        <row r="451">
          <cell r="A451" t="str">
            <v xml:space="preserve">Skegness </v>
          </cell>
          <cell r="B451" t="str">
            <v>2299</v>
          </cell>
        </row>
        <row r="452">
          <cell r="A452" t="str">
            <v>Skipton Simply Food</v>
          </cell>
          <cell r="B452" t="str">
            <v>NW47</v>
          </cell>
        </row>
        <row r="453">
          <cell r="A453" t="str">
            <v>Sligo</v>
          </cell>
          <cell r="B453" t="str">
            <v>NW02</v>
          </cell>
        </row>
        <row r="454">
          <cell r="A454" t="str">
            <v xml:space="preserve">Slough </v>
          </cell>
          <cell r="B454" t="str">
            <v>1559</v>
          </cell>
        </row>
        <row r="455">
          <cell r="A455" t="str">
            <v>Snipe</v>
          </cell>
          <cell r="B455" t="str">
            <v>6402</v>
          </cell>
        </row>
        <row r="456">
          <cell r="A456" t="str">
            <v xml:space="preserve">Solihull </v>
          </cell>
          <cell r="B456" t="str">
            <v>2969</v>
          </cell>
        </row>
        <row r="457">
          <cell r="A457" t="str">
            <v xml:space="preserve">South Shields </v>
          </cell>
          <cell r="B457" t="str">
            <v>1753</v>
          </cell>
        </row>
        <row r="458">
          <cell r="A458" t="str">
            <v>Southampton  Closed</v>
          </cell>
          <cell r="B458" t="str">
            <v>2707</v>
          </cell>
        </row>
        <row r="459">
          <cell r="A459" t="str">
            <v xml:space="preserve">Southampton West Quay </v>
          </cell>
          <cell r="B459" t="str">
            <v>4721</v>
          </cell>
        </row>
        <row r="460">
          <cell r="A460" t="str">
            <v xml:space="preserve">Southend </v>
          </cell>
          <cell r="B460" t="str">
            <v>0482</v>
          </cell>
        </row>
        <row r="461">
          <cell r="A461" t="str">
            <v xml:space="preserve">Southgate </v>
          </cell>
          <cell r="B461" t="str">
            <v>4433</v>
          </cell>
        </row>
        <row r="462">
          <cell r="A462" t="str">
            <v xml:space="preserve">Southport </v>
          </cell>
          <cell r="B462" t="str">
            <v>0314</v>
          </cell>
        </row>
        <row r="463">
          <cell r="A463" t="str">
            <v>Spalding</v>
          </cell>
          <cell r="B463" t="str">
            <v>9674</v>
          </cell>
        </row>
        <row r="464">
          <cell r="A464" t="str">
            <v>Speke</v>
          </cell>
          <cell r="B464" t="str">
            <v>9056</v>
          </cell>
        </row>
        <row r="465">
          <cell r="A465" t="str">
            <v xml:space="preserve">St Albans </v>
          </cell>
          <cell r="B465" t="str">
            <v>1423</v>
          </cell>
        </row>
        <row r="466">
          <cell r="A466" t="str">
            <v xml:space="preserve">St Brelades  </v>
          </cell>
          <cell r="B466" t="str">
            <v>3968</v>
          </cell>
        </row>
        <row r="467">
          <cell r="A467" t="str">
            <v xml:space="preserve">St Helens </v>
          </cell>
          <cell r="B467" t="str">
            <v>0411</v>
          </cell>
        </row>
        <row r="468">
          <cell r="A468" t="str">
            <v xml:space="preserve">Stafford </v>
          </cell>
          <cell r="B468" t="str">
            <v>1481</v>
          </cell>
        </row>
        <row r="469">
          <cell r="A469" t="str">
            <v xml:space="preserve">Staines </v>
          </cell>
          <cell r="B469" t="str">
            <v>1436</v>
          </cell>
        </row>
        <row r="470">
          <cell r="A470" t="str">
            <v xml:space="preserve">Stevenage </v>
          </cell>
          <cell r="B470" t="str">
            <v>3023</v>
          </cell>
        </row>
        <row r="471">
          <cell r="A471" t="str">
            <v xml:space="preserve">Stirling </v>
          </cell>
          <cell r="B471" t="str">
            <v>1889</v>
          </cell>
        </row>
        <row r="472">
          <cell r="A472" t="str">
            <v xml:space="preserve">Stockport </v>
          </cell>
          <cell r="B472" t="str">
            <v>1915</v>
          </cell>
        </row>
        <row r="473">
          <cell r="A473" t="str">
            <v xml:space="preserve">Stockton </v>
          </cell>
          <cell r="B473" t="str">
            <v>2435</v>
          </cell>
        </row>
        <row r="474">
          <cell r="A474" t="str">
            <v xml:space="preserve">Stoke-On-Trent </v>
          </cell>
          <cell r="B474" t="str">
            <v>1821</v>
          </cell>
        </row>
        <row r="475">
          <cell r="A475" t="str">
            <v xml:space="preserve">Stourbridge </v>
          </cell>
          <cell r="B475" t="str">
            <v>7757</v>
          </cell>
        </row>
        <row r="476">
          <cell r="A476" t="str">
            <v>Straiton Simply Food</v>
          </cell>
          <cell r="B476" t="str">
            <v>5597</v>
          </cell>
        </row>
        <row r="477">
          <cell r="A477" t="str">
            <v>Stratford City</v>
          </cell>
          <cell r="B477">
            <v>8016</v>
          </cell>
        </row>
        <row r="478">
          <cell r="A478" t="str">
            <v xml:space="preserve">Stratford-Upon-Avon </v>
          </cell>
          <cell r="B478" t="str">
            <v>3243</v>
          </cell>
        </row>
        <row r="479">
          <cell r="A479" t="str">
            <v>Summertown</v>
          </cell>
          <cell r="B479" t="str">
            <v>4514</v>
          </cell>
        </row>
        <row r="480">
          <cell r="A480" t="str">
            <v xml:space="preserve">Sunbury Cross </v>
          </cell>
          <cell r="B480" t="str">
            <v>7317</v>
          </cell>
        </row>
        <row r="481">
          <cell r="A481" t="str">
            <v xml:space="preserve">Sunderland </v>
          </cell>
          <cell r="B481" t="str">
            <v>0738</v>
          </cell>
        </row>
        <row r="482">
          <cell r="A482" t="str">
            <v xml:space="preserve">Surbiton </v>
          </cell>
          <cell r="B482" t="str">
            <v>6554</v>
          </cell>
        </row>
        <row r="483">
          <cell r="A483" t="str">
            <v xml:space="preserve">Sutton </v>
          </cell>
          <cell r="B483" t="str">
            <v>1216</v>
          </cell>
        </row>
        <row r="484">
          <cell r="A484" t="str">
            <v xml:space="preserve">Sutton Coldfield </v>
          </cell>
          <cell r="B484" t="str">
            <v>3117</v>
          </cell>
        </row>
        <row r="485">
          <cell r="A485" t="str">
            <v xml:space="preserve">Swansea </v>
          </cell>
          <cell r="B485" t="str">
            <v>2723</v>
          </cell>
        </row>
        <row r="486">
          <cell r="A486" t="str">
            <v xml:space="preserve">Swindon </v>
          </cell>
          <cell r="B486" t="str">
            <v>0880</v>
          </cell>
        </row>
        <row r="487">
          <cell r="A487" t="str">
            <v>Swindon Orbital</v>
          </cell>
          <cell r="B487">
            <v>8030</v>
          </cell>
        </row>
        <row r="488">
          <cell r="A488" t="str">
            <v xml:space="preserve">Swiss Cottage </v>
          </cell>
          <cell r="B488" t="str">
            <v>7841</v>
          </cell>
        </row>
        <row r="489">
          <cell r="A489" t="str">
            <v>Talbot Green</v>
          </cell>
          <cell r="B489" t="str">
            <v>6321</v>
          </cell>
        </row>
        <row r="490">
          <cell r="A490" t="str">
            <v>Tallaght</v>
          </cell>
          <cell r="B490" t="str">
            <v>1575</v>
          </cell>
        </row>
        <row r="491">
          <cell r="A491" t="str">
            <v>Tamworth</v>
          </cell>
          <cell r="B491" t="str">
            <v>2794</v>
          </cell>
        </row>
        <row r="492">
          <cell r="A492" t="str">
            <v xml:space="preserve">Taunton </v>
          </cell>
          <cell r="B492" t="str">
            <v>6415</v>
          </cell>
        </row>
        <row r="493">
          <cell r="A493" t="str">
            <v>Teddington</v>
          </cell>
          <cell r="B493" t="str">
            <v>6826</v>
          </cell>
        </row>
        <row r="494">
          <cell r="A494" t="str">
            <v>Teeside Retail Park</v>
          </cell>
          <cell r="B494" t="str">
            <v>6156</v>
          </cell>
        </row>
        <row r="495">
          <cell r="A495" t="str">
            <v xml:space="preserve">Telford </v>
          </cell>
          <cell r="B495" t="str">
            <v>0110</v>
          </cell>
        </row>
        <row r="496">
          <cell r="A496" t="str">
            <v xml:space="preserve">Temple Fortune </v>
          </cell>
          <cell r="B496" t="str">
            <v>3696</v>
          </cell>
        </row>
        <row r="497">
          <cell r="A497" t="str">
            <v>The More</v>
          </cell>
          <cell r="B497" t="str">
            <v>7980</v>
          </cell>
        </row>
        <row r="498">
          <cell r="A498" t="str">
            <v>Thurock Home Store</v>
          </cell>
          <cell r="B498" t="str">
            <v>7964</v>
          </cell>
        </row>
        <row r="499">
          <cell r="A499" t="str">
            <v xml:space="preserve">Thurrock </v>
          </cell>
          <cell r="B499" t="str">
            <v>0576</v>
          </cell>
        </row>
        <row r="500">
          <cell r="A500" t="str">
            <v>Toddington Service</v>
          </cell>
          <cell r="B500" t="str">
            <v>7430</v>
          </cell>
        </row>
        <row r="501">
          <cell r="A501" t="str">
            <v xml:space="preserve">Tolworth </v>
          </cell>
          <cell r="B501" t="str">
            <v>3670</v>
          </cell>
        </row>
        <row r="502">
          <cell r="A502" t="str">
            <v xml:space="preserve">Tooting </v>
          </cell>
          <cell r="B502" t="str">
            <v>1627</v>
          </cell>
        </row>
        <row r="503">
          <cell r="A503" t="str">
            <v xml:space="preserve">Torbay </v>
          </cell>
          <cell r="B503" t="str">
            <v>3926</v>
          </cell>
        </row>
        <row r="504">
          <cell r="A504" t="str">
            <v xml:space="preserve">Tottenham Court Rd </v>
          </cell>
          <cell r="B504" t="str">
            <v>4750</v>
          </cell>
        </row>
        <row r="505">
          <cell r="A505" t="str">
            <v>Trafford Centre</v>
          </cell>
          <cell r="B505" t="str">
            <v>4598</v>
          </cell>
        </row>
        <row r="506">
          <cell r="A506" t="str">
            <v>Tralee</v>
          </cell>
          <cell r="B506" t="str">
            <v>9998</v>
          </cell>
        </row>
        <row r="507">
          <cell r="A507" t="str">
            <v>Tring Simply Food</v>
          </cell>
          <cell r="B507" t="str">
            <v>NW44</v>
          </cell>
        </row>
        <row r="508">
          <cell r="A508" t="str">
            <v xml:space="preserve">Truro </v>
          </cell>
          <cell r="B508" t="str">
            <v>3162</v>
          </cell>
        </row>
        <row r="509">
          <cell r="A509" t="str">
            <v xml:space="preserve">Truro Lemon Quay </v>
          </cell>
          <cell r="B509" t="str">
            <v>4491</v>
          </cell>
        </row>
        <row r="510">
          <cell r="A510" t="str">
            <v xml:space="preserve">Truro Satellite </v>
          </cell>
          <cell r="B510" t="str">
            <v>3654</v>
          </cell>
        </row>
        <row r="511">
          <cell r="A511" t="str">
            <v xml:space="preserve">Tunbridge Wells </v>
          </cell>
          <cell r="B511" t="str">
            <v>0327</v>
          </cell>
        </row>
        <row r="512">
          <cell r="A512" t="str">
            <v xml:space="preserve">Twickenham </v>
          </cell>
          <cell r="B512" t="str">
            <v>6541</v>
          </cell>
        </row>
        <row r="513">
          <cell r="A513" t="str">
            <v>UKST</v>
          </cell>
          <cell r="B513" t="str">
            <v>9999</v>
          </cell>
        </row>
        <row r="514">
          <cell r="A514" t="str">
            <v>Upminster</v>
          </cell>
          <cell r="B514" t="str">
            <v>NW05</v>
          </cell>
        </row>
        <row r="515">
          <cell r="A515" t="str">
            <v xml:space="preserve">Uxbridge </v>
          </cell>
          <cell r="B515" t="str">
            <v>3081</v>
          </cell>
        </row>
        <row r="516">
          <cell r="A516" t="str">
            <v xml:space="preserve">Uxbridge Satellite </v>
          </cell>
          <cell r="B516" t="str">
            <v>3560</v>
          </cell>
        </row>
        <row r="517">
          <cell r="A517" t="str">
            <v>Uxbridge Support Centre</v>
          </cell>
          <cell r="B517" t="str">
            <v>5924</v>
          </cell>
        </row>
        <row r="518">
          <cell r="A518" t="str">
            <v>Valley Park Croyden</v>
          </cell>
          <cell r="B518" t="str">
            <v>0822</v>
          </cell>
        </row>
        <row r="519">
          <cell r="A519" t="str">
            <v>Victoria 1</v>
          </cell>
          <cell r="B519" t="str">
            <v>6758</v>
          </cell>
        </row>
        <row r="520">
          <cell r="A520" t="str">
            <v>Victoria 2 Simply Foods</v>
          </cell>
          <cell r="B520" t="str">
            <v>7579</v>
          </cell>
        </row>
        <row r="521">
          <cell r="A521" t="str">
            <v>Victoria Cardinal Place</v>
          </cell>
          <cell r="B521" t="str">
            <v>3858</v>
          </cell>
        </row>
        <row r="522">
          <cell r="A522" t="str">
            <v xml:space="preserve">Wakefield </v>
          </cell>
          <cell r="B522" t="str">
            <v>1863</v>
          </cell>
        </row>
        <row r="523">
          <cell r="A523" t="str">
            <v xml:space="preserve">Walsall </v>
          </cell>
          <cell r="B523" t="str">
            <v>1779</v>
          </cell>
        </row>
        <row r="524">
          <cell r="A524" t="str">
            <v xml:space="preserve">Walworth Road </v>
          </cell>
          <cell r="B524" t="str">
            <v>0754</v>
          </cell>
        </row>
        <row r="525">
          <cell r="A525" t="str">
            <v>Wandsworth</v>
          </cell>
          <cell r="B525" t="str">
            <v>NW20</v>
          </cell>
        </row>
        <row r="526">
          <cell r="A526" t="str">
            <v xml:space="preserve">Warrington </v>
          </cell>
          <cell r="B526" t="str">
            <v>1517</v>
          </cell>
        </row>
        <row r="527">
          <cell r="A527" t="str">
            <v>Warrington Gemini</v>
          </cell>
          <cell r="B527" t="str">
            <v>2781</v>
          </cell>
        </row>
        <row r="528">
          <cell r="A528" t="str">
            <v xml:space="preserve">Waterloo </v>
          </cell>
          <cell r="B528" t="str">
            <v>7595</v>
          </cell>
        </row>
        <row r="529">
          <cell r="A529" t="str">
            <v xml:space="preserve">Watford </v>
          </cell>
          <cell r="B529" t="str">
            <v>2228</v>
          </cell>
        </row>
        <row r="530">
          <cell r="A530" t="str">
            <v xml:space="preserve">Watford Satellite </v>
          </cell>
          <cell r="B530" t="str">
            <v>0460</v>
          </cell>
        </row>
        <row r="531">
          <cell r="A531" t="str">
            <v>Wednesbury</v>
          </cell>
          <cell r="B531">
            <v>8002</v>
          </cell>
        </row>
        <row r="532">
          <cell r="A532" t="str">
            <v xml:space="preserve">Welwyn Garden City </v>
          </cell>
          <cell r="B532" t="str">
            <v>0631</v>
          </cell>
        </row>
        <row r="533">
          <cell r="A533" t="str">
            <v xml:space="preserve">Wembley </v>
          </cell>
          <cell r="B533" t="str">
            <v>1944</v>
          </cell>
        </row>
        <row r="534">
          <cell r="A534" t="str">
            <v>West Bridgford</v>
          </cell>
          <cell r="B534" t="str">
            <v>1371</v>
          </cell>
        </row>
        <row r="535">
          <cell r="A535" t="str">
            <v xml:space="preserve">West Ealing (Closed) </v>
          </cell>
          <cell r="B535" t="str">
            <v>2477</v>
          </cell>
        </row>
        <row r="536">
          <cell r="A536" t="str">
            <v>West Wickham</v>
          </cell>
          <cell r="B536" t="str">
            <v>7498</v>
          </cell>
        </row>
        <row r="537">
          <cell r="A537" t="str">
            <v>Westbourne (Simply Food)</v>
          </cell>
          <cell r="B537" t="str">
            <v>NW32</v>
          </cell>
        </row>
        <row r="538">
          <cell r="A538" t="str">
            <v xml:space="preserve">Weston-Super-Mare </v>
          </cell>
          <cell r="B538" t="str">
            <v>2749</v>
          </cell>
        </row>
        <row r="539">
          <cell r="A539" t="str">
            <v>Westwood Cross</v>
          </cell>
          <cell r="B539" t="str">
            <v>4857</v>
          </cell>
        </row>
        <row r="540">
          <cell r="A540" t="str">
            <v xml:space="preserve">Weybridge </v>
          </cell>
          <cell r="B540" t="str">
            <v>7663</v>
          </cell>
        </row>
        <row r="541">
          <cell r="A541" t="str">
            <v xml:space="preserve">Weymouth </v>
          </cell>
          <cell r="B541" t="str">
            <v>1180</v>
          </cell>
        </row>
        <row r="542">
          <cell r="A542" t="str">
            <v xml:space="preserve">Whetstone </v>
          </cell>
          <cell r="B542" t="str">
            <v>6457</v>
          </cell>
        </row>
        <row r="543">
          <cell r="A543" t="str">
            <v>White City</v>
          </cell>
          <cell r="B543" t="str">
            <v>4297</v>
          </cell>
        </row>
        <row r="544">
          <cell r="A544" t="str">
            <v>White City Studio</v>
          </cell>
          <cell r="B544" t="str">
            <v>NW31</v>
          </cell>
        </row>
        <row r="545">
          <cell r="A545" t="str">
            <v>Whitley Bay</v>
          </cell>
          <cell r="B545" t="str">
            <v>9179</v>
          </cell>
        </row>
        <row r="546">
          <cell r="A546" t="str">
            <v xml:space="preserve">Wilmslow </v>
          </cell>
          <cell r="B546" t="str">
            <v>7692</v>
          </cell>
        </row>
        <row r="547">
          <cell r="A547" t="str">
            <v xml:space="preserve">Wimbledon </v>
          </cell>
          <cell r="B547" t="str">
            <v>3735</v>
          </cell>
        </row>
        <row r="548">
          <cell r="A548" t="str">
            <v xml:space="preserve">Winchester </v>
          </cell>
          <cell r="B548" t="str">
            <v>1782</v>
          </cell>
        </row>
        <row r="549">
          <cell r="A549" t="str">
            <v xml:space="preserve">Windsor </v>
          </cell>
          <cell r="B549" t="str">
            <v>1410</v>
          </cell>
        </row>
        <row r="550">
          <cell r="A550" t="str">
            <v>Witney</v>
          </cell>
          <cell r="B550" t="str">
            <v>NW62</v>
          </cell>
        </row>
        <row r="551">
          <cell r="A551" t="str">
            <v xml:space="preserve">Witney </v>
          </cell>
          <cell r="B551" t="str">
            <v>7702</v>
          </cell>
        </row>
        <row r="552">
          <cell r="A552" t="str">
            <v xml:space="preserve">Woking </v>
          </cell>
          <cell r="B552" t="str">
            <v>3719</v>
          </cell>
        </row>
        <row r="553">
          <cell r="A553" t="str">
            <v xml:space="preserve">Wokingham </v>
          </cell>
          <cell r="B553" t="str">
            <v>0194</v>
          </cell>
        </row>
        <row r="554">
          <cell r="A554" t="str">
            <v xml:space="preserve">Wolverhampton </v>
          </cell>
          <cell r="B554" t="str">
            <v>0534</v>
          </cell>
        </row>
        <row r="555">
          <cell r="A555" t="str">
            <v xml:space="preserve">Wood Green </v>
          </cell>
          <cell r="B555" t="str">
            <v>2464</v>
          </cell>
        </row>
        <row r="556">
          <cell r="A556" t="str">
            <v xml:space="preserve">Woolwich </v>
          </cell>
          <cell r="B556" t="str">
            <v>0178</v>
          </cell>
        </row>
        <row r="557">
          <cell r="A557" t="str">
            <v xml:space="preserve">Worcester </v>
          </cell>
          <cell r="B557" t="str">
            <v>0217</v>
          </cell>
        </row>
        <row r="558">
          <cell r="A558" t="str">
            <v>Worcester Park</v>
          </cell>
          <cell r="B558" t="str">
            <v>7812</v>
          </cell>
        </row>
        <row r="559">
          <cell r="A559" t="str">
            <v xml:space="preserve">Worcester Satellite </v>
          </cell>
          <cell r="B559" t="str">
            <v>0461</v>
          </cell>
        </row>
        <row r="560">
          <cell r="A560" t="str">
            <v xml:space="preserve">Workington </v>
          </cell>
          <cell r="B560" t="str">
            <v>2147</v>
          </cell>
        </row>
        <row r="561">
          <cell r="A561" t="str">
            <v>Workington Store</v>
          </cell>
          <cell r="B561" t="str">
            <v>3793</v>
          </cell>
        </row>
        <row r="562">
          <cell r="A562" t="str">
            <v xml:space="preserve">Worthing </v>
          </cell>
          <cell r="B562" t="str">
            <v>2202</v>
          </cell>
        </row>
        <row r="563">
          <cell r="A563" t="str">
            <v>Wrexham</v>
          </cell>
          <cell r="B563" t="str">
            <v>NW63</v>
          </cell>
        </row>
        <row r="564">
          <cell r="A564" t="str">
            <v xml:space="preserve">Wrexham </v>
          </cell>
          <cell r="B564" t="str">
            <v>2163</v>
          </cell>
        </row>
        <row r="565">
          <cell r="A565" t="str">
            <v>Wycombe Marsh</v>
          </cell>
          <cell r="B565" t="str">
            <v>9331</v>
          </cell>
        </row>
        <row r="566">
          <cell r="A566" t="str">
            <v xml:space="preserve">Yarmouth </v>
          </cell>
          <cell r="B566" t="str">
            <v>2684</v>
          </cell>
        </row>
        <row r="567">
          <cell r="A567" t="str">
            <v xml:space="preserve">Yeovil </v>
          </cell>
          <cell r="B567" t="str">
            <v>1630</v>
          </cell>
        </row>
        <row r="568">
          <cell r="A568" t="str">
            <v xml:space="preserve">York Coppergate </v>
          </cell>
          <cell r="B568" t="str">
            <v>0259</v>
          </cell>
        </row>
        <row r="569">
          <cell r="A569" t="str">
            <v>York Pavement</v>
          </cell>
          <cell r="B569" t="str">
            <v>0246</v>
          </cell>
        </row>
        <row r="570">
          <cell r="A570" t="str">
            <v>York Retail Park</v>
          </cell>
          <cell r="B570" t="str">
            <v>5717</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 val="Tangalle hos"/>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s>
    <sheetDataSet>
      <sheetData sheetId="0"/>
      <sheetData sheetId="1"/>
      <sheetData sheetId="2"/>
      <sheetData sheetId="3" refreshError="1">
        <row r="40">
          <cell r="B40">
            <v>7.2499999999999995E-2</v>
          </cell>
        </row>
      </sheetData>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Site Dev BOQ"/>
      <sheetName val="Model"/>
      <sheetName val="CONSTRUCTION COMPONENT"/>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Modified Store"/>
      <sheetName val="BOQ_Direct_selling cost"/>
      <sheetName val="Fill this out first..."/>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s>
    <sheetDataSet>
      <sheetData sheetId="0" refreshError="1">
        <row r="39">
          <cell r="E39">
            <v>0.30843750000000003</v>
          </cell>
          <cell r="F39">
            <v>0.31725000000000003</v>
          </cell>
          <cell r="G39">
            <v>0.36425000000000002</v>
          </cell>
          <cell r="H39">
            <v>0.38775000000000004</v>
          </cell>
          <cell r="I39">
            <v>0.38775000000000004</v>
          </cell>
          <cell r="J39">
            <v>0.38775000000000004</v>
          </cell>
          <cell r="K39">
            <v>0.38775000000000004</v>
          </cell>
          <cell r="L39">
            <v>0.38775000000000004</v>
          </cell>
          <cell r="M39">
            <v>0.38775000000000004</v>
          </cell>
          <cell r="N39">
            <v>0.38775000000000004</v>
          </cell>
          <cell r="O39">
            <v>0.38775000000000004</v>
          </cell>
          <cell r="P39">
            <v>0.38775000000000004</v>
          </cell>
          <cell r="Q39">
            <v>0.38775000000000004</v>
          </cell>
          <cell r="R39">
            <v>0.38775000000000004</v>
          </cell>
          <cell r="S39">
            <v>0.38775000000000004</v>
          </cell>
        </row>
        <row r="52">
          <cell r="E52">
            <v>421.0526315789474</v>
          </cell>
          <cell r="F52">
            <v>396.86684073107051</v>
          </cell>
          <cell r="G52">
            <v>350.51546391752578</v>
          </cell>
          <cell r="H52">
            <v>336.73469387755102</v>
          </cell>
          <cell r="I52">
            <v>336.73469387755102</v>
          </cell>
          <cell r="J52">
            <v>336.73469387755102</v>
          </cell>
          <cell r="K52">
            <v>336.73469387755102</v>
          </cell>
          <cell r="L52">
            <v>336.73469387755102</v>
          </cell>
          <cell r="M52">
            <v>336.73469387755102</v>
          </cell>
          <cell r="N52">
            <v>336.73469387755102</v>
          </cell>
          <cell r="O52">
            <v>336.73469387755102</v>
          </cell>
          <cell r="P52">
            <v>336.73469387755102</v>
          </cell>
          <cell r="Q52">
            <v>336.73469387755102</v>
          </cell>
          <cell r="R52">
            <v>336.73469387755102</v>
          </cell>
          <cell r="S52">
            <v>336.73469387755102</v>
          </cell>
        </row>
        <row r="60">
          <cell r="E60">
            <v>6</v>
          </cell>
          <cell r="F60">
            <v>6</v>
          </cell>
          <cell r="G60">
            <v>6</v>
          </cell>
          <cell r="H60">
            <v>6</v>
          </cell>
          <cell r="I60">
            <v>6</v>
          </cell>
          <cell r="J60">
            <v>6</v>
          </cell>
          <cell r="K60">
            <v>6</v>
          </cell>
          <cell r="L60">
            <v>6</v>
          </cell>
          <cell r="M60">
            <v>6</v>
          </cell>
          <cell r="N60">
            <v>6</v>
          </cell>
          <cell r="O60">
            <v>6</v>
          </cell>
          <cell r="P60">
            <v>6</v>
          </cell>
          <cell r="Q60">
            <v>6</v>
          </cell>
          <cell r="R60">
            <v>6</v>
          </cell>
          <cell r="S60">
            <v>6</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 val="H2O_TREATMENT_PLANT_SITE(4_1)"/>
      <sheetName val="H2O_TREATMENT_PLANT_SITE(4_1)1"/>
      <sheetName val="Construction"/>
      <sheetName val="Bill 1-General"/>
    </sheetNames>
    <sheetDataSet>
      <sheetData sheetId="0" refreshError="1">
        <row r="39">
          <cell r="E39">
            <v>0.30843750000000003</v>
          </cell>
          <cell r="F39">
            <v>0.31725000000000003</v>
          </cell>
          <cell r="G39">
            <v>0.36425000000000002</v>
          </cell>
          <cell r="H39">
            <v>0.38775000000000004</v>
          </cell>
          <cell r="I39">
            <v>0.38775000000000004</v>
          </cell>
          <cell r="J39">
            <v>0.38775000000000004</v>
          </cell>
          <cell r="K39">
            <v>0.38775000000000004</v>
          </cell>
          <cell r="L39">
            <v>0.38775000000000004</v>
          </cell>
          <cell r="M39">
            <v>0.38775000000000004</v>
          </cell>
          <cell r="N39">
            <v>0.38775000000000004</v>
          </cell>
          <cell r="O39">
            <v>0.38775000000000004</v>
          </cell>
          <cell r="P39">
            <v>0.38775000000000004</v>
          </cell>
          <cell r="Q39">
            <v>0.38775000000000004</v>
          </cell>
          <cell r="R39">
            <v>0.38775000000000004</v>
          </cell>
          <cell r="S39">
            <v>0.38775000000000004</v>
          </cell>
        </row>
        <row r="52">
          <cell r="E52">
            <v>421.0526315789474</v>
          </cell>
          <cell r="F52">
            <v>396.86684073107051</v>
          </cell>
          <cell r="G52">
            <v>350.51546391752578</v>
          </cell>
          <cell r="H52">
            <v>336.73469387755102</v>
          </cell>
          <cell r="I52">
            <v>336.73469387755102</v>
          </cell>
          <cell r="J52">
            <v>336.73469387755102</v>
          </cell>
          <cell r="K52">
            <v>336.73469387755102</v>
          </cell>
          <cell r="L52">
            <v>336.73469387755102</v>
          </cell>
          <cell r="M52">
            <v>336.73469387755102</v>
          </cell>
          <cell r="N52">
            <v>336.73469387755102</v>
          </cell>
          <cell r="O52">
            <v>336.73469387755102</v>
          </cell>
          <cell r="P52">
            <v>336.73469387755102</v>
          </cell>
          <cell r="Q52">
            <v>336.73469387755102</v>
          </cell>
          <cell r="R52">
            <v>336.73469387755102</v>
          </cell>
          <cell r="S52">
            <v>336.73469387755102</v>
          </cell>
        </row>
        <row r="60">
          <cell r="E60">
            <v>6</v>
          </cell>
          <cell r="F60">
            <v>6</v>
          </cell>
          <cell r="G60">
            <v>6</v>
          </cell>
          <cell r="H60">
            <v>6</v>
          </cell>
          <cell r="I60">
            <v>6</v>
          </cell>
          <cell r="J60">
            <v>6</v>
          </cell>
          <cell r="K60">
            <v>6</v>
          </cell>
          <cell r="L60">
            <v>6</v>
          </cell>
          <cell r="M60">
            <v>6</v>
          </cell>
          <cell r="N60">
            <v>6</v>
          </cell>
          <cell r="O60">
            <v>6</v>
          </cell>
          <cell r="P60">
            <v>6</v>
          </cell>
          <cell r="Q60">
            <v>6</v>
          </cell>
          <cell r="R60">
            <v>6</v>
          </cell>
          <cell r="S60">
            <v>6</v>
          </cell>
        </row>
      </sheetData>
      <sheetData sheetId="1" refreshError="1"/>
      <sheetData sheetId="2"/>
      <sheetData sheetId="3"/>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 val="월선수금"/>
      <sheetName val="Construction"/>
      <sheetName val="Model"/>
      <sheetName val="CONSTRUCTION COMPONENT"/>
    </sheetNames>
    <sheetDataSet>
      <sheetData sheetId="0"/>
      <sheetData sheetId="1"/>
      <sheetData sheetId="2"/>
      <sheetData sheetId="3" refreshError="1">
        <row r="40">
          <cell r="B40">
            <v>7.2499999999999995E-2</v>
          </cell>
        </row>
      </sheetData>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 val="Tangalle hos"/>
    </sheetNames>
    <sheetDataSet>
      <sheetData sheetId="0"/>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al Sum"/>
      <sheetName val="Detailed Cost Plan - M&amp;S Store "/>
    </sheetNames>
    <definedNames>
      <definedName name="ADDRESS" refersTo="#REF!"/>
      <definedName name="myRange" refersTo="#REF!"/>
      <definedName name="REMOVE" refersTo="#REF!"/>
    </defined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 val="Soft_Ware_Activities__(2)"/>
      <sheetName val="Grand_Summary"/>
      <sheetName val="General_Item"/>
      <sheetName val="General_Item_(2)"/>
      <sheetName val="Spring_intake"/>
      <sheetName val="Single_Tap_Stand_IN"/>
      <sheetName val="RES_40M3"/>
      <sheetName val="BPT_2"/>
      <sheetName val="BPT_3"/>
      <sheetName val="BPT_4"/>
      <sheetName val="PIPELINE_N"/>
      <sheetName val="Soft_Ware_Activities_"/>
      <sheetName val="Soft_Ware_Activities__(2)1"/>
      <sheetName val="Grand_Summary1"/>
      <sheetName val="General_Item1"/>
      <sheetName val="General_Item_(2)1"/>
      <sheetName val="Spring_intake1"/>
      <sheetName val="Single_Tap_Stand_IN1"/>
      <sheetName val="RES_40M31"/>
      <sheetName val="BPT_21"/>
      <sheetName val="BPT_31"/>
      <sheetName val="BPT_41"/>
      <sheetName val="PIPELINE_N1"/>
      <sheetName val="Soft_Ware_Activities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Summary"/>
      <sheetName val="fitting_rates"/>
      <sheetName val="H2O_TREATMENT_PLANT_SITE(4_1)"/>
      <sheetName val="fitting_rates1"/>
      <sheetName val="H2O_TREATMENT_PLANT_SITE(4_1)1"/>
      <sheetName val="Ragama"/>
    </sheetNames>
    <sheetDataSet>
      <sheetData sheetId="0" refreshError="1"/>
      <sheetData sheetId="1"/>
      <sheetData sheetId="2" refreshError="1">
        <row r="1">
          <cell r="A1">
            <v>100</v>
          </cell>
          <cell r="B1">
            <v>118</v>
          </cell>
        </row>
        <row r="2">
          <cell r="A2">
            <v>101</v>
          </cell>
          <cell r="B2">
            <v>3218</v>
          </cell>
        </row>
        <row r="3">
          <cell r="A3">
            <v>102</v>
          </cell>
          <cell r="B3">
            <v>1475</v>
          </cell>
        </row>
        <row r="4">
          <cell r="A4">
            <v>103</v>
          </cell>
          <cell r="B4">
            <v>4720</v>
          </cell>
        </row>
        <row r="5">
          <cell r="A5">
            <v>111</v>
          </cell>
          <cell r="B5">
            <v>295</v>
          </cell>
        </row>
        <row r="6">
          <cell r="A6">
            <v>112</v>
          </cell>
          <cell r="B6">
            <v>1180</v>
          </cell>
        </row>
        <row r="7">
          <cell r="A7">
            <v>113</v>
          </cell>
          <cell r="B7">
            <v>4720</v>
          </cell>
        </row>
        <row r="8">
          <cell r="A8">
            <v>120</v>
          </cell>
          <cell r="B8">
            <v>1003</v>
          </cell>
        </row>
        <row r="9">
          <cell r="A9">
            <v>121</v>
          </cell>
          <cell r="B9">
            <v>192</v>
          </cell>
        </row>
        <row r="10">
          <cell r="A10">
            <v>130</v>
          </cell>
          <cell r="B10">
            <v>30999</v>
          </cell>
        </row>
        <row r="11">
          <cell r="A11">
            <v>131</v>
          </cell>
          <cell r="B11">
            <v>2273</v>
          </cell>
        </row>
        <row r="12">
          <cell r="A12">
            <v>150</v>
          </cell>
          <cell r="B12">
            <v>158356</v>
          </cell>
        </row>
        <row r="13">
          <cell r="A13">
            <v>200</v>
          </cell>
          <cell r="B13">
            <v>269021</v>
          </cell>
        </row>
        <row r="14">
          <cell r="A14">
            <v>201</v>
          </cell>
          <cell r="B14">
            <v>218980</v>
          </cell>
        </row>
        <row r="15">
          <cell r="A15">
            <v>202</v>
          </cell>
          <cell r="B15">
            <v>198614</v>
          </cell>
        </row>
        <row r="16">
          <cell r="A16">
            <v>203</v>
          </cell>
          <cell r="B16">
            <v>185671</v>
          </cell>
        </row>
        <row r="17">
          <cell r="A17">
            <v>204</v>
          </cell>
          <cell r="B17">
            <v>123832</v>
          </cell>
        </row>
        <row r="18">
          <cell r="A18">
            <v>210</v>
          </cell>
          <cell r="B18">
            <v>278461</v>
          </cell>
        </row>
        <row r="19">
          <cell r="A19">
            <v>211</v>
          </cell>
          <cell r="B19">
            <v>228420</v>
          </cell>
        </row>
        <row r="20">
          <cell r="A20">
            <v>212</v>
          </cell>
          <cell r="B20">
            <v>208054</v>
          </cell>
        </row>
        <row r="21">
          <cell r="A21">
            <v>213</v>
          </cell>
          <cell r="B21">
            <v>195111</v>
          </cell>
        </row>
        <row r="22">
          <cell r="A22">
            <v>300</v>
          </cell>
          <cell r="B22">
            <v>174211</v>
          </cell>
        </row>
        <row r="23">
          <cell r="A23">
            <v>301</v>
          </cell>
          <cell r="B23">
            <v>112226</v>
          </cell>
        </row>
        <row r="24">
          <cell r="A24">
            <v>401</v>
          </cell>
          <cell r="B24">
            <v>13985</v>
          </cell>
        </row>
        <row r="25">
          <cell r="A25">
            <v>402</v>
          </cell>
          <cell r="B25">
            <v>1986</v>
          </cell>
        </row>
        <row r="26">
          <cell r="A26">
            <v>403</v>
          </cell>
          <cell r="B26">
            <v>7833</v>
          </cell>
        </row>
        <row r="27">
          <cell r="A27">
            <v>404</v>
          </cell>
          <cell r="B27">
            <v>13985</v>
          </cell>
        </row>
        <row r="28">
          <cell r="A28">
            <v>500</v>
          </cell>
          <cell r="B28">
            <v>3141</v>
          </cell>
        </row>
        <row r="29">
          <cell r="A29">
            <v>501</v>
          </cell>
          <cell r="B29">
            <v>4712</v>
          </cell>
        </row>
        <row r="30">
          <cell r="A30">
            <v>800</v>
          </cell>
          <cell r="B30">
            <v>10315</v>
          </cell>
        </row>
        <row r="31">
          <cell r="A31">
            <v>801</v>
          </cell>
          <cell r="B31">
            <v>44401</v>
          </cell>
        </row>
        <row r="32">
          <cell r="A32">
            <v>900</v>
          </cell>
          <cell r="B32">
            <v>71471</v>
          </cell>
        </row>
        <row r="33">
          <cell r="A33">
            <v>901</v>
          </cell>
          <cell r="B33">
            <v>3353</v>
          </cell>
        </row>
        <row r="34">
          <cell r="A34">
            <v>902</v>
          </cell>
          <cell r="B34">
            <v>20757</v>
          </cell>
        </row>
        <row r="35">
          <cell r="A35">
            <v>903</v>
          </cell>
          <cell r="B35">
            <v>134399</v>
          </cell>
        </row>
      </sheetData>
      <sheetData sheetId="3"/>
      <sheetData sheetId="4" refreshError="1"/>
      <sheetData sheetId="5" refreshError="1"/>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1"/>
      <sheetName val="AH Cash Flow"/>
    </sheetNames>
    <sheetDataSet>
      <sheetData sheetId="0" refreshError="1"/>
      <sheetData sheetId="1"/>
      <sheetData sheetId="2">
        <row r="20">
          <cell r="A20">
            <v>1</v>
          </cell>
          <cell r="B20">
            <v>39173</v>
          </cell>
          <cell r="C20">
            <v>5.7510041982330645E-2</v>
          </cell>
          <cell r="D20">
            <v>71000</v>
          </cell>
          <cell r="E20">
            <v>3600</v>
          </cell>
          <cell r="G20">
            <v>67400</v>
          </cell>
          <cell r="I20">
            <v>67400</v>
          </cell>
        </row>
        <row r="21">
          <cell r="A21">
            <v>2</v>
          </cell>
          <cell r="B21">
            <v>39203</v>
          </cell>
          <cell r="C21">
            <v>0.15147011057318072</v>
          </cell>
          <cell r="D21">
            <v>187000</v>
          </cell>
          <cell r="E21">
            <v>9400</v>
          </cell>
          <cell r="G21">
            <v>177600</v>
          </cell>
          <cell r="I21">
            <v>110200</v>
          </cell>
        </row>
        <row r="22">
          <cell r="A22">
            <v>3</v>
          </cell>
          <cell r="B22">
            <v>39234</v>
          </cell>
          <cell r="C22">
            <v>0.27135019808564459</v>
          </cell>
          <cell r="D22">
            <v>335000</v>
          </cell>
          <cell r="E22">
            <v>16800</v>
          </cell>
          <cell r="G22">
            <v>318200</v>
          </cell>
          <cell r="I22">
            <v>140600</v>
          </cell>
        </row>
        <row r="23">
          <cell r="A23">
            <v>4</v>
          </cell>
          <cell r="B23">
            <v>39264</v>
          </cell>
          <cell r="C23">
            <v>0.40743029742411713</v>
          </cell>
          <cell r="D23">
            <v>503000</v>
          </cell>
          <cell r="E23">
            <v>25200</v>
          </cell>
          <cell r="G23">
            <v>477800</v>
          </cell>
          <cell r="I23">
            <v>159600</v>
          </cell>
        </row>
        <row r="24">
          <cell r="A24">
            <v>5</v>
          </cell>
          <cell r="B24">
            <v>39295</v>
          </cell>
          <cell r="C24">
            <v>0.54999040149299305</v>
          </cell>
          <cell r="D24">
            <v>679000</v>
          </cell>
          <cell r="E24">
            <v>34000</v>
          </cell>
          <cell r="G24">
            <v>645000</v>
          </cell>
          <cell r="I24">
            <v>167200</v>
          </cell>
        </row>
        <row r="25">
          <cell r="A25">
            <v>6</v>
          </cell>
          <cell r="B25">
            <v>39326</v>
          </cell>
          <cell r="C25">
            <v>0.68769050201406645</v>
          </cell>
          <cell r="D25">
            <v>849000</v>
          </cell>
          <cell r="E25">
            <v>42500</v>
          </cell>
          <cell r="G25">
            <v>806500</v>
          </cell>
          <cell r="I25">
            <v>161500</v>
          </cell>
        </row>
        <row r="26">
          <cell r="A26">
            <v>7</v>
          </cell>
          <cell r="B26">
            <v>39356</v>
          </cell>
          <cell r="C26">
            <v>0.81243059307433296</v>
          </cell>
          <cell r="D26">
            <v>1003000</v>
          </cell>
          <cell r="E26">
            <v>50200</v>
          </cell>
          <cell r="G26">
            <v>952800</v>
          </cell>
          <cell r="I26">
            <v>146300</v>
          </cell>
        </row>
        <row r="27">
          <cell r="A27">
            <v>8</v>
          </cell>
          <cell r="B27">
            <v>39387</v>
          </cell>
          <cell r="C27">
            <v>0.91206066580428602</v>
          </cell>
          <cell r="D27">
            <v>1126000</v>
          </cell>
          <cell r="E27">
            <v>56300</v>
          </cell>
          <cell r="G27">
            <v>1069700</v>
          </cell>
          <cell r="I27">
            <v>116900</v>
          </cell>
        </row>
        <row r="28">
          <cell r="A28">
            <v>9</v>
          </cell>
          <cell r="B28">
            <v>39417</v>
          </cell>
          <cell r="C28">
            <v>0.97848071429092143</v>
          </cell>
          <cell r="D28">
            <v>1208000</v>
          </cell>
          <cell r="E28">
            <v>60400</v>
          </cell>
          <cell r="G28">
            <v>1147600</v>
          </cell>
          <cell r="I28">
            <v>77900</v>
          </cell>
        </row>
        <row r="29">
          <cell r="A29">
            <v>10</v>
          </cell>
          <cell r="B29">
            <v>39448</v>
          </cell>
          <cell r="C29">
            <v>1</v>
          </cell>
          <cell r="D29">
            <v>1234567</v>
          </cell>
          <cell r="E29">
            <v>61700</v>
          </cell>
          <cell r="G29">
            <v>1172867</v>
          </cell>
          <cell r="I29">
            <v>56117</v>
          </cell>
        </row>
        <row r="30">
          <cell r="A30">
            <v>0</v>
          </cell>
          <cell r="B30">
            <v>39479</v>
          </cell>
          <cell r="C30">
            <v>0</v>
          </cell>
          <cell r="D30">
            <v>0</v>
          </cell>
          <cell r="E30">
            <v>0</v>
          </cell>
          <cell r="G30">
            <v>0</v>
          </cell>
          <cell r="I30">
            <v>0</v>
          </cell>
        </row>
        <row r="31">
          <cell r="A31">
            <v>0</v>
          </cell>
          <cell r="B31">
            <v>39508</v>
          </cell>
          <cell r="C31">
            <v>0</v>
          </cell>
          <cell r="D31">
            <v>0</v>
          </cell>
          <cell r="E31">
            <v>0</v>
          </cell>
          <cell r="G31">
            <v>0</v>
          </cell>
          <cell r="I31">
            <v>0</v>
          </cell>
        </row>
        <row r="32">
          <cell r="A32">
            <v>0</v>
          </cell>
          <cell r="B32">
            <v>39539</v>
          </cell>
          <cell r="C32">
            <v>0</v>
          </cell>
          <cell r="D32">
            <v>0</v>
          </cell>
          <cell r="E32">
            <v>0</v>
          </cell>
          <cell r="G32">
            <v>0</v>
          </cell>
          <cell r="I32">
            <v>0</v>
          </cell>
        </row>
        <row r="33">
          <cell r="A33">
            <v>0</v>
          </cell>
          <cell r="B33">
            <v>39569</v>
          </cell>
          <cell r="C33">
            <v>0</v>
          </cell>
          <cell r="D33">
            <v>0</v>
          </cell>
          <cell r="E33">
            <v>0</v>
          </cell>
          <cell r="G33">
            <v>0</v>
          </cell>
          <cell r="I33">
            <v>0</v>
          </cell>
        </row>
        <row r="34">
          <cell r="B34">
            <v>39600</v>
          </cell>
          <cell r="I34">
            <v>0</v>
          </cell>
        </row>
        <row r="35">
          <cell r="B35">
            <v>39630</v>
          </cell>
          <cell r="I35">
            <v>0</v>
          </cell>
        </row>
        <row r="36">
          <cell r="B36">
            <v>39661</v>
          </cell>
          <cell r="I36">
            <v>0</v>
          </cell>
        </row>
        <row r="37">
          <cell r="B37">
            <v>39692</v>
          </cell>
          <cell r="I37">
            <v>0</v>
          </cell>
        </row>
        <row r="38">
          <cell r="B38">
            <v>39722</v>
          </cell>
          <cell r="I38">
            <v>0</v>
          </cell>
        </row>
        <row r="39">
          <cell r="B39">
            <v>39753</v>
          </cell>
          <cell r="I39">
            <v>0</v>
          </cell>
        </row>
        <row r="40">
          <cell r="B40">
            <v>39783</v>
          </cell>
          <cell r="I40">
            <v>0</v>
          </cell>
        </row>
        <row r="41">
          <cell r="B41">
            <v>39814</v>
          </cell>
          <cell r="I41">
            <v>30850</v>
          </cell>
        </row>
        <row r="42">
          <cell r="B42">
            <v>39845</v>
          </cell>
          <cell r="I42">
            <v>0</v>
          </cell>
        </row>
        <row r="43">
          <cell r="B43">
            <v>39873</v>
          </cell>
          <cell r="I43">
            <v>0</v>
          </cell>
        </row>
        <row r="44">
          <cell r="B44">
            <v>39904</v>
          </cell>
          <cell r="I44">
            <v>0</v>
          </cell>
        </row>
        <row r="45">
          <cell r="B45">
            <v>39934</v>
          </cell>
          <cell r="I45">
            <v>0</v>
          </cell>
        </row>
        <row r="46">
          <cell r="B46">
            <v>39965</v>
          </cell>
          <cell r="I46">
            <v>0</v>
          </cell>
        </row>
      </sheetData>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Summary"/>
    </sheetNames>
    <sheetDataSet>
      <sheetData sheetId="0" refreshError="1"/>
      <sheetData sheetId="1"/>
      <sheetData sheetId="2" refreshError="1">
        <row r="1">
          <cell r="A1">
            <v>100</v>
          </cell>
          <cell r="B1">
            <v>118</v>
          </cell>
        </row>
        <row r="2">
          <cell r="A2">
            <v>101</v>
          </cell>
          <cell r="B2">
            <v>3218</v>
          </cell>
        </row>
        <row r="3">
          <cell r="A3">
            <v>102</v>
          </cell>
          <cell r="B3">
            <v>1475</v>
          </cell>
        </row>
        <row r="4">
          <cell r="A4">
            <v>103</v>
          </cell>
          <cell r="B4">
            <v>4720</v>
          </cell>
        </row>
        <row r="5">
          <cell r="A5">
            <v>111</v>
          </cell>
          <cell r="B5">
            <v>295</v>
          </cell>
        </row>
        <row r="6">
          <cell r="A6">
            <v>112</v>
          </cell>
          <cell r="B6">
            <v>1180</v>
          </cell>
        </row>
        <row r="7">
          <cell r="A7">
            <v>113</v>
          </cell>
          <cell r="B7">
            <v>4720</v>
          </cell>
        </row>
        <row r="8">
          <cell r="A8">
            <v>120</v>
          </cell>
          <cell r="B8">
            <v>1003</v>
          </cell>
        </row>
        <row r="9">
          <cell r="A9">
            <v>121</v>
          </cell>
          <cell r="B9">
            <v>192</v>
          </cell>
        </row>
        <row r="10">
          <cell r="A10">
            <v>130</v>
          </cell>
          <cell r="B10">
            <v>30999</v>
          </cell>
        </row>
        <row r="11">
          <cell r="A11">
            <v>131</v>
          </cell>
          <cell r="B11">
            <v>2273</v>
          </cell>
        </row>
        <row r="12">
          <cell r="A12">
            <v>150</v>
          </cell>
          <cell r="B12">
            <v>158356</v>
          </cell>
        </row>
        <row r="13">
          <cell r="A13">
            <v>200</v>
          </cell>
          <cell r="B13">
            <v>269021</v>
          </cell>
        </row>
        <row r="14">
          <cell r="A14">
            <v>201</v>
          </cell>
          <cell r="B14">
            <v>218980</v>
          </cell>
        </row>
        <row r="15">
          <cell r="A15">
            <v>202</v>
          </cell>
          <cell r="B15">
            <v>198614</v>
          </cell>
        </row>
        <row r="16">
          <cell r="A16">
            <v>203</v>
          </cell>
          <cell r="B16">
            <v>185671</v>
          </cell>
        </row>
        <row r="17">
          <cell r="A17">
            <v>204</v>
          </cell>
          <cell r="B17">
            <v>123832</v>
          </cell>
        </row>
        <row r="18">
          <cell r="A18">
            <v>210</v>
          </cell>
          <cell r="B18">
            <v>278461</v>
          </cell>
        </row>
        <row r="19">
          <cell r="A19">
            <v>211</v>
          </cell>
          <cell r="B19">
            <v>228420</v>
          </cell>
        </row>
        <row r="20">
          <cell r="A20">
            <v>212</v>
          </cell>
          <cell r="B20">
            <v>208054</v>
          </cell>
        </row>
        <row r="21">
          <cell r="A21">
            <v>213</v>
          </cell>
          <cell r="B21">
            <v>195111</v>
          </cell>
        </row>
        <row r="22">
          <cell r="A22">
            <v>300</v>
          </cell>
          <cell r="B22">
            <v>174211</v>
          </cell>
        </row>
        <row r="23">
          <cell r="A23">
            <v>301</v>
          </cell>
          <cell r="B23">
            <v>112226</v>
          </cell>
        </row>
        <row r="24">
          <cell r="A24">
            <v>401</v>
          </cell>
          <cell r="B24">
            <v>13985</v>
          </cell>
        </row>
        <row r="25">
          <cell r="A25">
            <v>402</v>
          </cell>
          <cell r="B25">
            <v>1986</v>
          </cell>
        </row>
        <row r="26">
          <cell r="A26">
            <v>403</v>
          </cell>
          <cell r="B26">
            <v>7833</v>
          </cell>
        </row>
        <row r="27">
          <cell r="A27">
            <v>404</v>
          </cell>
          <cell r="B27">
            <v>13985</v>
          </cell>
        </row>
        <row r="28">
          <cell r="A28">
            <v>500</v>
          </cell>
          <cell r="B28">
            <v>3141</v>
          </cell>
        </row>
        <row r="29">
          <cell r="A29">
            <v>501</v>
          </cell>
          <cell r="B29">
            <v>4712</v>
          </cell>
        </row>
        <row r="30">
          <cell r="A30">
            <v>800</v>
          </cell>
          <cell r="B30">
            <v>10315</v>
          </cell>
        </row>
        <row r="31">
          <cell r="A31">
            <v>801</v>
          </cell>
          <cell r="B31">
            <v>44401</v>
          </cell>
        </row>
        <row r="32">
          <cell r="A32">
            <v>900</v>
          </cell>
          <cell r="B32">
            <v>71471</v>
          </cell>
        </row>
        <row r="33">
          <cell r="A33">
            <v>901</v>
          </cell>
          <cell r="B33">
            <v>3353</v>
          </cell>
        </row>
        <row r="34">
          <cell r="A34">
            <v>902</v>
          </cell>
          <cell r="B34">
            <v>20757</v>
          </cell>
        </row>
        <row r="35">
          <cell r="A35">
            <v>903</v>
          </cell>
          <cell r="B35">
            <v>134399</v>
          </cell>
        </row>
      </sheetData>
      <sheetData sheetId="3"/>
      <sheetData sheetId="4" refreshError="1"/>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Risk Levels"/>
    </sheetNames>
    <sheetDataSet>
      <sheetData sheetId="0" refreshError="1">
        <row r="1">
          <cell r="IV1" t="str">
            <v>RED</v>
          </cell>
        </row>
        <row r="2">
          <cell r="IV2" t="str">
            <v>AMBER</v>
          </cell>
        </row>
        <row r="3">
          <cell r="IV3" t="str">
            <v>GREEN</v>
          </cell>
        </row>
        <row r="4">
          <cell r="IV4" t="str">
            <v>Closed</v>
          </cell>
        </row>
        <row r="5">
          <cell r="IV5" t="str">
            <v>Moved</v>
          </cell>
        </row>
      </sheetData>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vya"/>
      <sheetName val="master"/>
    </sheetNames>
    <sheetDataSet>
      <sheetData sheetId="0" refreshError="1"/>
      <sheetData sheetId="1">
        <row r="2">
          <cell r="A2" t="str">
            <v>Cat3 UTP Gray (1010 004AGY 4/24 W1000)</v>
          </cell>
        </row>
        <row r="3">
          <cell r="A3" t="str">
            <v>Cat3 UTP Blue (1010 004ALB 4/24 W1000)</v>
          </cell>
        </row>
        <row r="4">
          <cell r="A4" t="str">
            <v>GigaSpeed 24 port PatchMax Panel (PM-GS3-24 PORT PATCH PANEL)</v>
          </cell>
        </row>
        <row r="5">
          <cell r="A5" t="str">
            <v>GigaSped 48 Port Patch Max Panel (PM-GS3-48 PORT PATCH PANEL)</v>
          </cell>
        </row>
        <row r="6">
          <cell r="A6" t="str">
            <v>24 port Cat 6 Jack Panel (1100GS3-24 PORT PATCH PANEL)</v>
          </cell>
        </row>
        <row r="7">
          <cell r="A7" t="str">
            <v>48 port Cat6 Jack Panel (1100GS3-48 PORT PATCH PANEL)</v>
          </cell>
        </row>
        <row r="8">
          <cell r="A8" t="str">
            <v>Giga Speed XLInformation  outlet Black (MGS400BH-003 BLACK )</v>
          </cell>
        </row>
        <row r="9">
          <cell r="A9" t="str">
            <v>GigaSpeed XL Infor outlet Orange (MGS400BH-112 ORANGE )</v>
          </cell>
        </row>
        <row r="10">
          <cell r="A10" t="str">
            <v>GigaSpeed XL Infor outlet Yellow (MGS400BH-123 YELLOW )</v>
          </cell>
        </row>
        <row r="11">
          <cell r="A11" t="str">
            <v>GigaSpeed XL Infor Outlet Green (MGS400BH-226 GREEN )</v>
          </cell>
        </row>
        <row r="12">
          <cell r="A12" t="str">
            <v>GigaSpeed XL InfrorOutlet Ivory (MGS400BH-246 IVORY )</v>
          </cell>
        </row>
        <row r="13">
          <cell r="A13" t="str">
            <v>GigaSpeed XL Infor Outlet White (MGS400BH-262 WHITE )</v>
          </cell>
        </row>
        <row r="14">
          <cell r="A14" t="str">
            <v>GigaSPeed XL Infor Outlet Gray (MGS400BH-270 GRAY )</v>
          </cell>
        </row>
        <row r="15">
          <cell r="A15" t="str">
            <v>GigaSpeed Xl Infor Outlet Red (MGS400BH-317 RED )</v>
          </cell>
        </row>
        <row r="16">
          <cell r="A16" t="str">
            <v>GigaSpeed XL Infor Outlet Blue (MGS400BH-318 BLUE )</v>
          </cell>
        </row>
        <row r="17">
          <cell r="A17" t="str">
            <v>GigaSpeed XL Gray BOX (1071 004ESL 4/23 W1000)</v>
          </cell>
        </row>
        <row r="18">
          <cell r="A18" t="str">
            <v>GigaSpeed XL Plenium Blue (2071 004EBL 4/23 W1000)</v>
          </cell>
        </row>
        <row r="19">
          <cell r="A19" t="str">
            <v>GigaSpeed XL Plenium Yellow (2071 004EYL 4/23 W1000)</v>
          </cell>
        </row>
        <row r="20">
          <cell r="A20" t="str">
            <v>GigaSpeed XL Plenium Green (2071 004EGN 4/23 W1000)</v>
          </cell>
        </row>
        <row r="21">
          <cell r="A21" t="str">
            <v>GigaSpeed XL Plenium Red (5100 012A ZRBK)</v>
          </cell>
        </row>
        <row r="22">
          <cell r="A22" t="str">
            <v>GigaSpeed XL LSZH Blue (3071 004EBL 4/23 W1000)</v>
          </cell>
        </row>
        <row r="23">
          <cell r="A23" t="str">
            <v>GigaSpeed XL LSZH White ( 3071 004EWH 4/23 W1000)</v>
          </cell>
        </row>
        <row r="24">
          <cell r="A24" t="str">
            <v>GigaSpeed XL Plenium Gray (2071 004ESL 4/23 W1000)</v>
          </cell>
        </row>
        <row r="25">
          <cell r="A25" t="str">
            <v>GigaSpeed XL BlueBOX (1071 004ELB 4/23 W1000)</v>
          </cell>
        </row>
        <row r="26">
          <cell r="A26" t="str">
            <v>GigaSpeed XL Yellow Box (1071 004EYL 4/23 W1000)</v>
          </cell>
        </row>
        <row r="27">
          <cell r="A27" t="str">
            <v>GigaSpeed XL Red Box (1071 004ERD 4/23 W1000)</v>
          </cell>
        </row>
        <row r="28">
          <cell r="A28" t="str">
            <v>GigaSpeed XL WhiteBOX (1071 004EWH 4/23 W1000)</v>
          </cell>
        </row>
        <row r="29">
          <cell r="A29" t="str">
            <v>GigaSpeed XL GreenBOX (1071 004EGN 4/23 W1000)</v>
          </cell>
        </row>
        <row r="30">
          <cell r="A30" t="str">
            <v>GigaSpeed XL Lilac BOX (1071 004ELL 4/23 W1000)</v>
          </cell>
        </row>
        <row r="31">
          <cell r="A31" t="str">
            <v>GigaSpeed XL Black Box (1071 004EBK 4/23 W1000)</v>
          </cell>
        </row>
        <row r="32">
          <cell r="A32" t="str">
            <v>200A LIU</v>
          </cell>
        </row>
        <row r="33">
          <cell r="A33" t="str">
            <v>4Pair Connecting Block ( 110C-4 CB 10/PKG)</v>
          </cell>
        </row>
        <row r="34">
          <cell r="A34" t="str">
            <v>5Pair Connecting Block (110C-5 CB 10/PKG)</v>
          </cell>
        </row>
        <row r="35">
          <cell r="A35" t="str">
            <v>LabelHolders (188UT1-50 845895929)</v>
          </cell>
        </row>
        <row r="36">
          <cell r="A36" t="str">
            <v>RJ 45 Splitter (400E)</v>
          </cell>
        </row>
        <row r="37">
          <cell r="A37" t="str">
            <v>700A8 PLUG</v>
          </cell>
        </row>
        <row r="38">
          <cell r="A38" t="str">
            <v>25 pair Out Door riser (ANMW-0025 24GA, ASP-FILLED CORE CABLE)</v>
          </cell>
        </row>
        <row r="39">
          <cell r="A39" t="str">
            <v>50 pair Out Door riser (ANMW-0050 24GA, ASP-FILLED CORE CABLE)</v>
          </cell>
        </row>
        <row r="40">
          <cell r="A40" t="str">
            <v>100 pair Out door riser (ANMW-0100 24GA, ASP-FILLED CORE CABLE)</v>
          </cell>
        </row>
        <row r="41">
          <cell r="A41" t="str">
            <v>Cat3 50 pair Indoor riser (1010 050AGY 50/24 R1000)</v>
          </cell>
        </row>
        <row r="42">
          <cell r="A42" t="str">
            <v>Cat3 50 pair Indoor riser (1010 050AGY 50/24 R1000</v>
          </cell>
        </row>
        <row r="43">
          <cell r="A43" t="str">
            <v>Cat3 100 pair Indoor riser (1010 100AGY 100/24 R1000)</v>
          </cell>
        </row>
        <row r="44">
          <cell r="A44" t="str">
            <v>Cat3 25 pair Indoor riser (1010 025AGY 25/24 R1000)</v>
          </cell>
        </row>
        <row r="45">
          <cell r="A45" t="str">
            <v>Cat5e gray (1061 004CSL 4/24 W1000)</v>
          </cell>
        </row>
        <row r="46">
          <cell r="A46" t="str">
            <v>Cat5e Blue (1061 004CLB 4/24 W1000)</v>
          </cell>
        </row>
        <row r="47">
          <cell r="A47" t="str">
            <v>Cat5e Ivory (1061 004CIV 4/24 W1000)</v>
          </cell>
        </row>
        <row r="48">
          <cell r="A48" t="str">
            <v>100 A# LIU ( INTC LG UN-100A3 12 8.5X)</v>
          </cell>
        </row>
        <row r="49">
          <cell r="A49" t="str">
            <v>Cat5e Plenium White (2061 004BWH 4/24 W1000)</v>
          </cell>
        </row>
        <row r="50">
          <cell r="A50" t="str">
            <v>10 SCI CONNECTOR PANEL)</v>
          </cell>
        </row>
        <row r="51">
          <cell r="A51" t="str">
            <v>300 Pair Wiring Block Kit ( 110AB2-300FT)</v>
          </cell>
        </row>
        <row r="52">
          <cell r="A52" t="str">
            <v>Cat 5e Plenum Blue (2061 004BBL 4/24 W1000)</v>
          </cell>
        </row>
        <row r="53">
          <cell r="A53" t="str">
            <v>Cat5e Red (1061 004CRD 4/24 W1000)</v>
          </cell>
        </row>
        <row r="54">
          <cell r="A54" t="str">
            <v>Cat5e Yellow (1061 004CYL 4/24 W1000)</v>
          </cell>
        </row>
        <row r="55">
          <cell r="A55" t="str">
            <v>10 SCI - DPLX CONN. PNL.)</v>
          </cell>
        </row>
        <row r="56">
          <cell r="A56" t="str">
            <v>900 ft Patch Panel with 4, 5 connecter ( 110PB2-900FT)</v>
          </cell>
        </row>
        <row r="57">
          <cell r="A57" t="str">
            <v>100 Pair Wiring Block Kit ( 110AB2-100FT)</v>
          </cell>
        </row>
        <row r="58">
          <cell r="A58" t="str">
            <v>300ft Patch Panel; ( 110PA2-300FT)</v>
          </cell>
        </row>
        <row r="59">
          <cell r="A59" t="str">
            <v>300 ft Patch Panel with 4,5 conneter ( 110PB2-300FT)</v>
          </cell>
        </row>
        <row r="60">
          <cell r="A60" t="str">
            <v>100 Pair Wiring Block (110AW2-100 WIRE BLOC)</v>
          </cell>
        </row>
        <row r="61">
          <cell r="A61" t="str">
            <v>110AW2-300 WIRE BLOC)</v>
          </cell>
        </row>
        <row r="62">
          <cell r="A62" t="str">
            <v>110DW2-300 WIRE BLOC)</v>
          </cell>
        </row>
        <row r="63">
          <cell r="A63" t="str">
            <v>Dust Cover Ivory Pkt 100 (M20AP-246)</v>
          </cell>
        </row>
        <row r="64">
          <cell r="A64" t="str">
            <v>Dust Cover White Pkt 100 (M20AP-262)</v>
          </cell>
        </row>
        <row r="65">
          <cell r="A65" t="str">
            <v>300ft Back Board (188C3 BACKBOARD)</v>
          </cell>
        </row>
        <row r="66">
          <cell r="A66" t="str">
            <v>900ft Back Board ( 188D3 BACKBOARD)</v>
          </cell>
        </row>
        <row r="67">
          <cell r="A67" t="str">
            <v>Cat5e Plenum gray (2061 004BSL 4/24 R1000)</v>
          </cell>
        </row>
        <row r="68">
          <cell r="A68" t="str">
            <v>Cat5e Green (1061 004CGN 4/24 W1000)</v>
          </cell>
        </row>
        <row r="69">
          <cell r="A69" t="str">
            <v>Cat5e White (1061 004CWH 4/24 W1000)</v>
          </cell>
        </row>
        <row r="70">
          <cell r="A70" t="str">
            <v>Cat 3 Infor outletBlack ( M1BH-H-003 MODULE)</v>
          </cell>
        </row>
        <row r="71">
          <cell r="A71" t="str">
            <v>Cat 3 Infor Outlet Yellow (M1BH-H-123 MODULE)</v>
          </cell>
        </row>
        <row r="72">
          <cell r="A72" t="str">
            <v>Cat 3 Infor Outlet Green (M1BH-H-226 MODULE)</v>
          </cell>
        </row>
        <row r="73">
          <cell r="A73" t="str">
            <v>Cat 3 infor Outlet Ivory (M1BH-H-246 MODULE)</v>
          </cell>
        </row>
        <row r="74">
          <cell r="A74" t="str">
            <v>Cat3 infor outlet White (M1BH-H-262 MODULE)</v>
          </cell>
        </row>
        <row r="75">
          <cell r="A75" t="str">
            <v>Cat3 Infor Outlet Gray (M1BH-H-270 MODULE)</v>
          </cell>
        </row>
        <row r="76">
          <cell r="A76" t="str">
            <v>Cat3 Infor outlet Red (M1BH-H-317 MODULE)</v>
          </cell>
        </row>
        <row r="77">
          <cell r="A77" t="str">
            <v>Cat 3 infor outlet Blue (M1BH-H-318 MODULE)</v>
          </cell>
        </row>
        <row r="78">
          <cell r="A78" t="str">
            <v>Cat5e LSZH White  (3061 004AWH 4/24 W1000)</v>
          </cell>
        </row>
        <row r="79">
          <cell r="A79" t="str">
            <v>Rivet Kit (110RA-12 KIT)</v>
          </cell>
        </row>
        <row r="80">
          <cell r="A80" t="str">
            <v>Rivet Kit (110RA-38 KIT)</v>
          </cell>
        </row>
        <row r="81">
          <cell r="A81" t="str">
            <v>110A3 TROUGH)</v>
          </cell>
        </row>
        <row r="82">
          <cell r="A82" t="str">
            <v>110B3 TROUGH)</v>
          </cell>
        </row>
        <row r="83">
          <cell r="A83" t="str">
            <v>Quad SMB Ivory (M104SMB-A-246 SURFACE MT BOX)</v>
          </cell>
        </row>
        <row r="84">
          <cell r="A84" t="str">
            <v>Quad SMB White (M104SMB-A-262 SURFACE MT BOX)</v>
          </cell>
        </row>
        <row r="85">
          <cell r="A85" t="str">
            <v>SMB Dual Ivory (M102SM-B-246 SURFACE MTG BOX)</v>
          </cell>
        </row>
        <row r="86">
          <cell r="A86" t="str">
            <v>SMB Dual White (M102SM-B-262 SURFACE MTG BOX)</v>
          </cell>
        </row>
        <row r="87">
          <cell r="A87" t="str">
            <v>Dust coer pkt of 500 Ivory (M21A-246 DUST COVER)</v>
          </cell>
        </row>
        <row r="88">
          <cell r="A88" t="str">
            <v>Dust Cover Pkt of 500 White (M21A-262 DUST COVER)</v>
          </cell>
        </row>
        <row r="89">
          <cell r="A89" t="str">
            <v>Dual Faceplate Gray (M12L -270 FACEPLATE)</v>
          </cell>
        </row>
        <row r="90">
          <cell r="A90" t="str">
            <v>Dual Faceplate White (M12L -262 FACEPLATE)</v>
          </cell>
        </row>
        <row r="91">
          <cell r="A91" t="str">
            <v>Dual Faceplate Ivory (M12L -246 FACEPLATE)</v>
          </cell>
        </row>
        <row r="92">
          <cell r="A92" t="str">
            <v xml:space="preserve"> Dual faceplate Black (M12L -003 FACEPLATE)</v>
          </cell>
        </row>
        <row r="93">
          <cell r="A93" t="str">
            <v>Quad faceplate Gray (M14L-270 FACE PLATE)</v>
          </cell>
        </row>
        <row r="94">
          <cell r="A94" t="str">
            <v>Quad faceplate White (M14L-262 FACE PLATE)</v>
          </cell>
        </row>
        <row r="95">
          <cell r="A95" t="str">
            <v>Quad faceplate Ivory (M14L-246 FACE PLATE)</v>
          </cell>
        </row>
        <row r="96">
          <cell r="A96" t="str">
            <v>Quad faceplate Black (M14L-003 FACE PLATE)</v>
          </cell>
        </row>
        <row r="97">
          <cell r="A97" t="str">
            <v>Hexa faceplate Gray (M16L-270 FACEPLATE)</v>
          </cell>
        </row>
        <row r="98">
          <cell r="A98" t="str">
            <v>Hex faceplate White (M16L-262 FACEPLATE)</v>
          </cell>
        </row>
        <row r="99">
          <cell r="A99" t="str">
            <v>Hex faceplate Ivory (M16L-246 FACEPLATE)</v>
          </cell>
        </row>
        <row r="100">
          <cell r="A100" t="str">
            <v>Hexa faceplate Black (M16L-003 FACEPLATE)</v>
          </cell>
        </row>
        <row r="101">
          <cell r="A101" t="str">
            <v>GigaSpeed XL 8ft ( GS8E GRAY 008FT)</v>
          </cell>
        </row>
        <row r="102">
          <cell r="A102" t="str">
            <v>GigaSpeed XL 9ft (GS8E GRAY 009FT)</v>
          </cell>
        </row>
        <row r="103">
          <cell r="A103" t="str">
            <v>GigaSpeed XL 10ft (GS8E GRAY 010FT)</v>
          </cell>
        </row>
        <row r="104">
          <cell r="A104" t="str">
            <v>Giga Speed XL 15ft (GS8E GRAY 015MT)</v>
          </cell>
        </row>
        <row r="105">
          <cell r="A105" t="str">
            <v>GigaSpeed XL 20 ft (GS8E GRAY 020MT)</v>
          </cell>
        </row>
        <row r="106">
          <cell r="A106" t="str">
            <v>GigaSpeed XL 3ft  (GS8E GREEN 003FT)</v>
          </cell>
        </row>
        <row r="107">
          <cell r="A107" t="str">
            <v>Giga Speed XL 5ft ( GS8E GREEN 005FT)</v>
          </cell>
        </row>
        <row r="108">
          <cell r="A108" t="str">
            <v>GigaSpeed XL 7ft (GS8E GREEN 007FT)</v>
          </cell>
        </row>
        <row r="109">
          <cell r="A109" t="str">
            <v>GigaSpeed XL 15ft (GS8E GREEN 015FT)</v>
          </cell>
        </row>
        <row r="110">
          <cell r="A110" t="str">
            <v>GigaSpedd XL 16ft (GS8E GREEN 016FT)</v>
          </cell>
        </row>
        <row r="111">
          <cell r="A111" t="str">
            <v>GigaSpeed 25ft ( GS8E GREEN 025FT)</v>
          </cell>
        </row>
        <row r="112">
          <cell r="A112" t="str">
            <v>GigaSpeed XL 15ft (GS8E ORANGE 015FT)</v>
          </cell>
        </row>
        <row r="113">
          <cell r="A113" t="str">
            <v>GigaSpeed XL 25ft ( GS8E ORANGE 025FT)</v>
          </cell>
        </row>
        <row r="114">
          <cell r="A114" t="str">
            <v>GigaSpeed XL 3ft (GS8E RED 003FT</v>
          </cell>
        </row>
        <row r="115">
          <cell r="A115" t="str">
            <v>GigaSpeed XL 5ft ( GS8E RED 005FT</v>
          </cell>
        </row>
        <row r="116">
          <cell r="A116" t="str">
            <v>GigaSpeed XL 7ft (GS8E RED 007FT</v>
          </cell>
        </row>
        <row r="117">
          <cell r="A117" t="str">
            <v>GigaSpeed XL 15ft (GS8E RED 015FT)</v>
          </cell>
        </row>
        <row r="118">
          <cell r="A118" t="str">
            <v>GigaSpeed XL 25ft ( GS8E RED 025FT)</v>
          </cell>
        </row>
        <row r="119">
          <cell r="A119" t="str">
            <v>GigaSpeed XL 3ft ( GS8E WHITE 003FT)</v>
          </cell>
        </row>
        <row r="120">
          <cell r="A120" t="str">
            <v>GigaSpeed XL 5ft (GS8E WHITE 005FT)</v>
          </cell>
        </row>
        <row r="121">
          <cell r="A121" t="str">
            <v>GigaSpeed XL 7ft ( GS8E WHITE 007FT)</v>
          </cell>
        </row>
        <row r="122">
          <cell r="A122" t="str">
            <v>GigaSpeed XL 15ft (GS8E WHITE 015FT)</v>
          </cell>
        </row>
        <row r="123">
          <cell r="A123" t="str">
            <v>GigaSpeed XL 3ft (GS8E YELLOW 003FT)</v>
          </cell>
        </row>
        <row r="124">
          <cell r="A124" t="str">
            <v>GigaSpeed XL 5ft (GS8E YELLOW 005FT)</v>
          </cell>
        </row>
        <row r="125">
          <cell r="A125" t="str">
            <v>GigaSpeed XL 7ft ( GS8E YELLOW 007FT0)</v>
          </cell>
        </row>
        <row r="126">
          <cell r="A126" t="str">
            <v>GigaSpeed XL 15ft ( GS8E YELLOW 015FT)</v>
          </cell>
        </row>
        <row r="127">
          <cell r="A127" t="str">
            <v>GigaSpeed XL 25ft ( GS8E YELLOW 025FT)</v>
          </cell>
        </row>
        <row r="128">
          <cell r="A128" t="str">
            <v>GigaSpeed XL 3ft ( GS8EN RED 003FT)</v>
          </cell>
        </row>
        <row r="129">
          <cell r="A129" t="str">
            <v>GigaSpeed XL 5ft ( GS8EN RED 005FT)</v>
          </cell>
        </row>
        <row r="130">
          <cell r="A130" t="str">
            <v>GigaSpeed XL 7ft ( GS8EN RED 007FT)</v>
          </cell>
        </row>
        <row r="131">
          <cell r="A131" t="str">
            <v>GigaSpeed XL 15ft ( GS8EN RED 015FT)</v>
          </cell>
        </row>
        <row r="132">
          <cell r="A132" t="str">
            <v>GigaSpeed XL 25ft ( GS8EN RED 025FT)</v>
          </cell>
        </row>
        <row r="133">
          <cell r="A133" t="str">
            <v>GigaSpeed XL3ft ( GS8L LSZH GRAY 003FT)</v>
          </cell>
        </row>
        <row r="134">
          <cell r="A134" t="str">
            <v>GigaSpeed XL 7ft (GS8L LSZH GRAY 007FT)</v>
          </cell>
        </row>
        <row r="135">
          <cell r="A135" t="str">
            <v>GigSpeed XL 25ft (GS8L LSZH GRAY 025FT)</v>
          </cell>
        </row>
        <row r="136">
          <cell r="A136" t="str">
            <v>GigaSpeed XL LSZH  (GS8L LSZH GRAY 030FT)</v>
          </cell>
        </row>
        <row r="137">
          <cell r="A137" t="str">
            <v>GigSpeed XL LSZH 7ft (  GS8L LSZH WHITE 007FT)</v>
          </cell>
        </row>
        <row r="138">
          <cell r="A138" t="str">
            <v>GigaSpeed XL LSZH 15ft ( GS8L LSZH WHITE 015FT)</v>
          </cell>
        </row>
        <row r="139">
          <cell r="A139" t="str">
            <v>GigaSpeed XL 7ft (GS8E ORANGE 007FT</v>
          </cell>
        </row>
        <row r="140">
          <cell r="A140" t="str">
            <v>GigaSpeed SL 5ft (GS8E ORANGE 005FT</v>
          </cell>
        </row>
        <row r="141">
          <cell r="A141" t="str">
            <v>GigaSpeed XL 3ft (GS8E ORANGE 003FT</v>
          </cell>
        </row>
        <row r="142">
          <cell r="A142" t="str">
            <v>ST Coupler Panel (10A CONNECTOR PANEL)</v>
          </cell>
        </row>
        <row r="143">
          <cell r="A143" t="str">
            <v>BACKBOARD 188B1)</v>
          </cell>
        </row>
        <row r="144">
          <cell r="A144" t="str">
            <v>188B2 BACKBOARD)</v>
          </cell>
        </row>
        <row r="145">
          <cell r="A145" t="str">
            <v xml:space="preserve"> Rack Mount 110 Panel (BRKT XLBET-110RD2-200-19)</v>
          </cell>
        </row>
        <row r="146">
          <cell r="A146" t="str">
            <v>10 LC1-DPLX CONN PNL)</v>
          </cell>
        </row>
        <row r="147">
          <cell r="A147" t="str">
            <v xml:space="preserve">Giga Speed XL Plenum White (2081 004AWH 4/23 R1000) </v>
          </cell>
        </row>
        <row r="148">
          <cell r="A148" t="str">
            <v xml:space="preserve">Giga Speed XL Plenium Blue(2081 004ABL 4/23 R1000)  </v>
          </cell>
        </row>
        <row r="149">
          <cell r="A149" t="str">
            <v xml:space="preserve">Giga Speed XL Plenium Yellow(2081 004AYL 4/23 R1000)  </v>
          </cell>
        </row>
        <row r="150">
          <cell r="A150" t="str">
            <v xml:space="preserve">Giga Speed XL plenium Green(2081 004AGN 4/23 R1000) </v>
          </cell>
        </row>
        <row r="151">
          <cell r="A151" t="str">
            <v xml:space="preserve">Giga Speed XL Plenium gray(2081 004ASL 4/23 R1000)  </v>
          </cell>
        </row>
        <row r="152">
          <cell r="A152" t="str">
            <v xml:space="preserve">Giga Sped XL Plenium Lilac(2081 004ALL 4/23 R1000)  </v>
          </cell>
        </row>
        <row r="153">
          <cell r="A153" t="str">
            <v xml:space="preserve">Giga Speed XL Plenium Black(2081 004ABK 4/23 R1000) </v>
          </cell>
        </row>
        <row r="154">
          <cell r="A154" t="str">
            <v xml:space="preserve">Giga Speed XL Plenium Red(2081 004ARD 4/23 R1000) </v>
          </cell>
        </row>
        <row r="155">
          <cell r="A155" t="str">
            <v>Giga speed XL LSZH White (3081 004ABL 4/24 R1000)</v>
          </cell>
        </row>
        <row r="156">
          <cell r="A156" t="str">
            <v>Giga Speed XL LSZH White  (3081 004AWH 4/24 R3000)</v>
          </cell>
        </row>
        <row r="157">
          <cell r="A157" t="str">
            <v>Giga Speed XL LSZH Blue ( 3081 004ABL 4/24 R3000)</v>
          </cell>
        </row>
        <row r="158">
          <cell r="A158" t="str">
            <v>600 ALS lid Cover ( DTLS-C/600A COVER)</v>
          </cell>
        </row>
        <row r="159">
          <cell r="A159" t="str">
            <v>600 BLS lid Cover (DTLS-C/600B COVER)</v>
          </cell>
        </row>
        <row r="160">
          <cell r="A160" t="str">
            <v>2 pair cat5e Path cord 7ft (110P4CAT5F-7B PTCH)</v>
          </cell>
        </row>
        <row r="161">
          <cell r="A161" t="str">
            <v>2 pair cat5e Patch cord 5ft ( 110P4CAT5F-5B PTCH)</v>
          </cell>
        </row>
        <row r="162">
          <cell r="A162" t="str">
            <v>2 pair cat5e Patch cord 3ft ( 110P4CAT5F-3B PTCH)</v>
          </cell>
        </row>
        <row r="163">
          <cell r="A163" t="str">
            <v>2pair  cat5e patch cord 15ft (110P4CAT5F-15B PTCH)</v>
          </cell>
        </row>
        <row r="164">
          <cell r="A164" t="str">
            <v>Cat3 indoor LSZH 25 pair riser (3010 25P CAT3</v>
          </cell>
        </row>
        <row r="165">
          <cell r="A165" t="str">
            <v>Cat3 Indoor  LSZH 100 pair riser (3010 100PR CAT3</v>
          </cell>
        </row>
        <row r="166">
          <cell r="A166" t="str">
            <v>600 ALS 48 port LC fiber shelf (SHLF-600ALS/MM/LC-48 LT)</v>
          </cell>
        </row>
        <row r="167">
          <cell r="A167" t="str">
            <v>600 ALS 245 port SC fiber shelf (SHLF-600ALS/MM/SC-24 LT)</v>
          </cell>
        </row>
        <row r="168">
          <cell r="A168" t="str">
            <v>600 ALS 24 port ST fiber shelf ( SHLF-600ALS/MM/ST-24 LT)</v>
          </cell>
        </row>
        <row r="169">
          <cell r="A169" t="str">
            <v>600 BLS 48 port LC fiber Shelf (SHLF-600BLS/MM/LC-48 LT)</v>
          </cell>
        </row>
        <row r="170">
          <cell r="A170" t="str">
            <v>600 BLS 24 port SC fiber shelf ( SHLF-600BLS/MM/SC-24 LT)</v>
          </cell>
        </row>
        <row r="171">
          <cell r="A171" t="str">
            <v>600 BLS 24 port ST fiber Shelf ( SHLF-600BLS/MM/ST-24 LT)</v>
          </cell>
        </row>
        <row r="172">
          <cell r="A172" t="str">
            <v>24 Port cat 5e jack Panel ( 1100PS CAT5E-24B)</v>
          </cell>
        </row>
        <row r="173">
          <cell r="A173" t="str">
            <v>48 port Cat 5e Jack Panel (1100PS CAT5E-48B)</v>
          </cell>
        </row>
        <row r="174">
          <cell r="A174" t="str">
            <v>Cat 5e Infor Outlet Black (MPS100E-003)</v>
          </cell>
        </row>
        <row r="175">
          <cell r="A175" t="str">
            <v>Cat 5e Infor Outlet Orange (MPS100E-112)</v>
          </cell>
        </row>
        <row r="176">
          <cell r="A176" t="str">
            <v>Cat5e Infor Outlet Yellow (MPS100E-123)</v>
          </cell>
        </row>
        <row r="177">
          <cell r="A177" t="str">
            <v>Cat 5e Infor Outlet Green (MPS100E-226)</v>
          </cell>
        </row>
        <row r="178">
          <cell r="A178" t="str">
            <v>Cat 5e Infor Outlet Ivory (MPS100E-246)</v>
          </cell>
        </row>
        <row r="179">
          <cell r="A179" t="str">
            <v>Cat 5e Infor Outlet White (MPS100E-262)</v>
          </cell>
        </row>
        <row r="180">
          <cell r="A180" t="str">
            <v>Cat 5e Infor Outlet Gray (MPS100E-270)</v>
          </cell>
        </row>
        <row r="181">
          <cell r="A181" t="str">
            <v>Cat 5e Infor Outlet Red (MPS100E-317)</v>
          </cell>
        </row>
        <row r="182">
          <cell r="A182" t="str">
            <v>Cat 5e Infor Outlet Blue (MPS100E-318)</v>
          </cell>
        </row>
        <row r="183">
          <cell r="A183" t="str">
            <v xml:space="preserve"> Single faceplate Ivory (M10LW-246 FACEPLATE)</v>
          </cell>
        </row>
        <row r="184">
          <cell r="A184" t="str">
            <v>Cat5e gray 5ft ( D8PS GRAY 005FT)</v>
          </cell>
        </row>
        <row r="185">
          <cell r="A185" t="str">
            <v>Cat5e gray 7ft ( D8PS GRAY 007FT)</v>
          </cell>
        </row>
        <row r="186">
          <cell r="A186" t="str">
            <v>Cat5e gray 3ft gray (D8PS GRAY 003FT)</v>
          </cell>
        </row>
        <row r="187">
          <cell r="A187" t="str">
            <v>Cat5e gray 15 ft (D8PS GRAY 015FT)</v>
          </cell>
        </row>
        <row r="188">
          <cell r="A188" t="str">
            <v>Cat5e Gray 30 ft (D8PS GRAY 030FT)</v>
          </cell>
        </row>
        <row r="189">
          <cell r="A189" t="str">
            <v>Cat5e Green 3ft ( D8PS GREEN 003FT)</v>
          </cell>
        </row>
        <row r="190">
          <cell r="A190" t="str">
            <v>Cat5e Green 5ft ( D8PS GREEN 004FT)</v>
          </cell>
        </row>
        <row r="191">
          <cell r="A191" t="str">
            <v>Cat5e Green 7ft ( D8PS GREEN 007FT)</v>
          </cell>
        </row>
        <row r="192">
          <cell r="A192" t="str">
            <v>Cat5e Green 15ft ( D8PS GREEN 015FT)</v>
          </cell>
        </row>
        <row r="193">
          <cell r="A193" t="str">
            <v>Cat5e Green 25 ft ( D8PS GREEN 025FT)</v>
          </cell>
        </row>
        <row r="194">
          <cell r="A194" t="str">
            <v>Cat5e Red 15ft ( D8PS RED 015FT)</v>
          </cell>
        </row>
        <row r="195">
          <cell r="A195" t="str">
            <v>Cat5e Red 25ft ( D8PS RED 025FT)</v>
          </cell>
        </row>
        <row r="196">
          <cell r="A196" t="str">
            <v>Cat 5e Yellow 3ft ( D8PS YELLOW 003FT)</v>
          </cell>
        </row>
        <row r="197">
          <cell r="A197" t="str">
            <v>Cat 5e Yellow 5ft  ( D8PS YELLOW 005FT)</v>
          </cell>
        </row>
        <row r="198">
          <cell r="A198" t="str">
            <v>Cat 5e Yellow 7ft ( D8PS YELLOW 007FT)</v>
          </cell>
        </row>
        <row r="199">
          <cell r="A199" t="str">
            <v>Cat 5e Yellow 15ft ( D8PS YELLOW 015FT)</v>
          </cell>
        </row>
        <row r="200">
          <cell r="A200" t="str">
            <v>Cat 5e yellow 25 Ft ( D8PS YELLOW 025FT)</v>
          </cell>
        </row>
        <row r="201">
          <cell r="A201" t="str">
            <v>Cat5e Lilac 3ft ( D8PS LILAC 003FT)</v>
          </cell>
        </row>
        <row r="202">
          <cell r="A202" t="str">
            <v>CAt5e Lilac 5ft  (D8PS LILAC 005FT)</v>
          </cell>
        </row>
        <row r="203">
          <cell r="A203" t="str">
            <v>Cat5e Lilac 7ft ( D8PS LILAC 007FT)</v>
          </cell>
        </row>
        <row r="204">
          <cell r="A204" t="str">
            <v>Cat5e Lilace 15 ft ( D8PS LILAC 015FT)</v>
          </cell>
        </row>
        <row r="205">
          <cell r="A205" t="str">
            <v>Cat5e Lilace 25 ft ( D8PS LILAC 025FT)</v>
          </cell>
        </row>
        <row r="206">
          <cell r="A206" t="str">
            <v>Cat 5e Orange 3ft ( D8PS ORANGE 003FT)</v>
          </cell>
        </row>
        <row r="207">
          <cell r="A207" t="str">
            <v>Cat5e Orange 5ft ( D8PS ORANGE 005FT)</v>
          </cell>
        </row>
        <row r="208">
          <cell r="A208" t="str">
            <v>CAt5e Orange 7ft ( D8PS ORANGE 007FT)</v>
          </cell>
        </row>
        <row r="209">
          <cell r="A209" t="str">
            <v>Cat5e Orange 15ft  ( D8PS ORANGE 015FT)</v>
          </cell>
        </row>
        <row r="210">
          <cell r="A210" t="str">
            <v>Cat 5e Orange 25ft ( D8PS ORANGE 025FT)</v>
          </cell>
        </row>
        <row r="211">
          <cell r="A211" t="str">
            <v>Cat 5e Red 3ft ( D8PS RED 003FT)</v>
          </cell>
        </row>
        <row r="212">
          <cell r="A212" t="str">
            <v>Cat 5e Red 5ft ( D8PS RED 005FT)</v>
          </cell>
        </row>
        <row r="213">
          <cell r="A213" t="str">
            <v>Cat 5e Red 7ft  ( D8PS RED 007FT)</v>
          </cell>
        </row>
        <row r="214">
          <cell r="A214" t="str">
            <v>SC Panel MM (10 PSC-MM PANEL E/W)</v>
          </cell>
        </row>
        <row r="215">
          <cell r="A215" t="str">
            <v>ST Panel MM (10 PST-MM PANEL E/W)</v>
          </cell>
        </row>
        <row r="216">
          <cell r="A216" t="str">
            <v>Cat 5e 24 Port Patch Max Panel (DM2150PSE-24 PMAX ENHANCED)</v>
          </cell>
        </row>
        <row r="217">
          <cell r="A217" t="str">
            <v>Cat 5e 48 Port Patch Max Panel (DM2150PSE-48 PMAX ENHANCED)</v>
          </cell>
        </row>
        <row r="218">
          <cell r="A218" t="str">
            <v>FLEXIMAX PANEL)</v>
          </cell>
        </row>
        <row r="219">
          <cell r="A219" t="str">
            <v>Single Pair cat5e Patch cord 5ft (110P2CAT5F-5B PTCH)</v>
          </cell>
        </row>
        <row r="220">
          <cell r="A220" t="str">
            <v>Single pair  Cat 5e Patch cord 3ft (110P2CAT5F-3B PTCH )</v>
          </cell>
        </row>
        <row r="221">
          <cell r="A221" t="str">
            <v>Single Pair Cat5e Patch cord 7ft (110P2CAT5F-7B PTCH)</v>
          </cell>
        </row>
        <row r="222">
          <cell r="A222" t="str">
            <v>VisiPatch 4 pair (110VP8-GS3-B GRAY 003FT)</v>
          </cell>
        </row>
        <row r="223">
          <cell r="A223" t="str">
            <v>VisiPatch 4 pair 5ft ( 110VP8-GS3-B GRAY 005FT)</v>
          </cell>
        </row>
        <row r="224">
          <cell r="A224" t="str">
            <v>VisiPatch 4 pair 7ft ( 110VP8-GS3-B GRAY 007FT)</v>
          </cell>
        </row>
        <row r="225">
          <cell r="A225" t="str">
            <v>VisiPatch 4 pair 15 ft ( 110VP8-GS3-B GRAY 015FT)</v>
          </cell>
        </row>
        <row r="226">
          <cell r="A226" t="str">
            <v>VisiPatch 4 pair 25ft ( 110VP8-GS3-B GRAY 025FT)</v>
          </cell>
        </row>
        <row r="227">
          <cell r="A227" t="str">
            <v>VisiPatch 4pair gray (119VP8-GS3-B GRAY 003FT)</v>
          </cell>
        </row>
        <row r="228">
          <cell r="A228" t="str">
            <v>VisiPatch 4pair gray 7ft ( 119VP8-GS3-B GRAY 007FT)</v>
          </cell>
        </row>
        <row r="229">
          <cell r="A229" t="str">
            <v>VisiPatch4 pair gray 15ft ( 119VP8-GS3-B GRAY 015FT)</v>
          </cell>
        </row>
        <row r="230">
          <cell r="A230" t="str">
            <v>VisiPatch 4 pair gray 25ft ( 119VP8-GS3-B GRAY 025FT)</v>
          </cell>
        </row>
        <row r="231">
          <cell r="A231" t="str">
            <v>VisiPatch Distributin Ring (110U2R DISTRIBUTION RING)</v>
          </cell>
        </row>
        <row r="232">
          <cell r="A232" t="str">
            <v>LABEL 110 YG3-2688L YELLOW)</v>
          </cell>
        </row>
        <row r="233">
          <cell r="A233" t="str">
            <v>LABEL 110 WG3-2688L WHITE)</v>
          </cell>
        </row>
        <row r="234">
          <cell r="A234" t="str">
            <v>LABEL 110SG3-2688L SLATE)</v>
          </cell>
        </row>
        <row r="235">
          <cell r="A235" t="str">
            <v>LABEL 110 RG3-2688L RED)</v>
          </cell>
        </row>
        <row r="236">
          <cell r="A236" t="str">
            <v>LABEL 110 PG3-2688L PURPLE)</v>
          </cell>
        </row>
        <row r="237">
          <cell r="A237" t="str">
            <v>LABEL 110 GG3-2688L GREEN)</v>
          </cell>
        </row>
        <row r="238">
          <cell r="A238" t="str">
            <v>LABEL 110 BG3-2688L BLUE)</v>
          </cell>
        </row>
        <row r="239">
          <cell r="A239" t="str">
            <v>LABEL 110 KG3-2688L BROWN)</v>
          </cell>
        </row>
        <row r="240">
          <cell r="A240" t="str">
            <v>LABEL 110 CG3-2688L ORANGE)</v>
          </cell>
        </row>
        <row r="241">
          <cell r="A241" t="str">
            <v>VisiPatch Connecting Block (BLK CONNG-110C4W 4UN LUC)</v>
          </cell>
        </row>
        <row r="242">
          <cell r="A242" t="str">
            <v>VisiPatch LableHolders (HLDR-110UPHLDR CARD .443)</v>
          </cell>
        </row>
        <row r="243">
          <cell r="A243" t="str">
            <v>Fiber LIU (100LS L/U)</v>
          </cell>
        </row>
        <row r="244">
          <cell r="A244" t="str">
            <v>Fiber LIU (200LS L/U)</v>
          </cell>
        </row>
        <row r="245">
          <cell r="A245" t="str">
            <v>LC Adapter MM  (ASSY-C1001B-2-LS ADPTR P)</v>
          </cell>
        </row>
        <row r="246">
          <cell r="A246" t="str">
            <v>SC Adapter MM (CPLG LG-C6061A-4-LS CONN)</v>
          </cell>
        </row>
        <row r="247">
          <cell r="A247" t="str">
            <v>LIU Panel (PNL-10PLC-LS CONN 3X1X1-)</v>
          </cell>
        </row>
        <row r="248">
          <cell r="A248" t="str">
            <v>LIU Panel ( PNL-10PSC-LS CONN 1.25X1)</v>
          </cell>
        </row>
        <row r="249">
          <cell r="A249" t="str">
            <v>LIU Panel (PNL-10PST-LS CONN 1.25X1)</v>
          </cell>
        </row>
        <row r="250">
          <cell r="A250" t="str">
            <v>VISIPATCH COVER)</v>
          </cell>
        </row>
        <row r="251">
          <cell r="A251" t="str">
            <v>VisiPatch Wall Mount Bracket (BRKT-110UP-WB HGR STL .1)</v>
          </cell>
        </row>
        <row r="252">
          <cell r="A252" t="str">
            <v>VisiPatch Mounting Bracket (BRKT-110U19M MTG CRS 19I)</v>
          </cell>
        </row>
        <row r="253">
          <cell r="A253" t="str">
            <v>VisiPatch Spacer ( SPCR-110UHS20 BAR .063X1)</v>
          </cell>
        </row>
        <row r="254">
          <cell r="A254" t="str">
            <v>C1101A-1 SM SMPLX ADAPTER)</v>
          </cell>
        </row>
        <row r="255">
          <cell r="A255" t="str">
            <v>ADAPTER, C1001B-1 LC MM)</v>
          </cell>
        </row>
        <row r="256">
          <cell r="A256" t="str">
            <v>ADAPTER, C1101A-2 LC SM)</v>
          </cell>
        </row>
        <row r="257">
          <cell r="A257" t="str">
            <v>ST connector SM 900micron 3.0mm (PLUG, CONN ST P3070A-Z-125)</v>
          </cell>
        </row>
        <row r="258">
          <cell r="A258" t="str">
            <v>ADAPTER, C1001B-2 LC MM)</v>
          </cell>
        </row>
        <row r="259">
          <cell r="A259" t="str">
            <v>ST connector MM 3.0mm (P2070A-2-125 ST CONN)</v>
          </cell>
        </row>
        <row r="260">
          <cell r="A260" t="str">
            <v>MM Connector 900mm (P6201A-Z-125-100 SC CONN PLUG)</v>
          </cell>
        </row>
        <row r="261">
          <cell r="A261" t="str">
            <v>MM Connector 3.0mm (P6200A-Z-125-100 SC CONN PLUG)</v>
          </cell>
        </row>
        <row r="262">
          <cell r="A262" t="str">
            <v>SC Adapter SM/MM (CPLG LG-C6000A-4 CONN FL*)</v>
          </cell>
        </row>
        <row r="263">
          <cell r="A263" t="str">
            <v>SC Duplex Adapter SM/MM (CPLG LG-C6060A-4 CONN FL*)</v>
          </cell>
        </row>
        <row r="264">
          <cell r="A264" t="str">
            <v>ST adapter MM (CONN COUPLING, C2000A-2)</v>
          </cell>
        </row>
        <row r="265">
          <cell r="A265" t="str">
            <v>SC Duplex MM Adapter (C6061A-4 MM SC COUPLING)</v>
          </cell>
        </row>
        <row r="266">
          <cell r="A266" t="str">
            <v>600 B2 Cover plate ( COVER PLATE)</v>
          </cell>
        </row>
        <row r="267">
          <cell r="A267" t="str">
            <v>600 A1 cover Plate (COVER PLATE)</v>
          </cell>
        </row>
        <row r="268">
          <cell r="A268" t="str">
            <v>LC connector MM pkt 100 (PLUG P1001A-Z-125-100 LC MM BTW)</v>
          </cell>
        </row>
        <row r="269">
          <cell r="A269" t="str">
            <v>600 B2 12 LC panel without couplers (12LCI DPLX CONN PNL)</v>
          </cell>
        </row>
        <row r="270">
          <cell r="A270" t="str">
            <v>12 LC Duplex Panel with out couplers (12LC DUPLEX CONN PANEL)</v>
          </cell>
        </row>
        <row r="271">
          <cell r="A271" t="str">
            <v>600 B2 24 St SM couplers included (24 STIS CONN PNL 600B ()</v>
          </cell>
        </row>
        <row r="272">
          <cell r="A272" t="str">
            <v>600 B2 12 ST Sm couplers included (12 ST1S CONN PNL 600B ()</v>
          </cell>
        </row>
        <row r="273">
          <cell r="A273" t="str">
            <v>600 B2 24 ST Panel with couplers (24STI CONNECTOR PANEL)</v>
          </cell>
        </row>
        <row r="274">
          <cell r="A274" t="str">
            <v>600 B2 24 ST couplers included (24 SC1 CONN PNL 600B ( E/W)</v>
          </cell>
        </row>
        <row r="275">
          <cell r="A275" t="str">
            <v>600 B2 24 SC panel without couplers (24SCI CONNECTOR PANEL)</v>
          </cell>
        </row>
        <row r="276">
          <cell r="A276" t="str">
            <v>600 B2 12 ST Panel with couplers (12 ST1 CONN PNL 600B ( E/W)</v>
          </cell>
        </row>
        <row r="277">
          <cell r="A277" t="str">
            <v>600 B2 12 ST panel with out couplers (12STI CONNECTOR PANEL)</v>
          </cell>
        </row>
        <row r="278">
          <cell r="A278" t="str">
            <v>600 B2 12 SC panel with couplers (12SC1 CONN PNL 600B ( E/W)</v>
          </cell>
        </row>
        <row r="279">
          <cell r="A279" t="str">
            <v>600 B2 12 SC duplex Panel with couplers (12SC1 DPLX CONN PNL 600B ( E/W)</v>
          </cell>
        </row>
        <row r="280">
          <cell r="A280" t="str">
            <v>600 B2 12 Sc Duplex Panel without couplers (12SCI DPLX CONN PNL)</v>
          </cell>
        </row>
        <row r="281">
          <cell r="A281" t="str">
            <v>600B2 12 SC Panel with out couplers (12SCI CONNECTOR PANEL)</v>
          </cell>
        </row>
        <row r="282">
          <cell r="A282" t="str">
            <v>2 core Lazer speed 300 Indoor fiber (5200 002A ZRAQ)</v>
          </cell>
        </row>
        <row r="283">
          <cell r="A283" t="str">
            <v>4 core Lazer speed 300 Indoor fiber (5200 004A ZRAQ)</v>
          </cell>
        </row>
        <row r="284">
          <cell r="A284" t="str">
            <v>6 core Lazer speed 300 Indoor fiber (5200 006A ZRAQ)</v>
          </cell>
        </row>
        <row r="285">
          <cell r="A285" t="str">
            <v>6 core Lazer speed 300 Indoor fiber  (5200 012A ZRAQ)</v>
          </cell>
        </row>
        <row r="286">
          <cell r="A286" t="str">
            <v>12 core Lazer speed 300 Indoor fiber (5300 024A ZRAQ)</v>
          </cell>
        </row>
        <row r="287">
          <cell r="A287" t="str">
            <v>24 core Lazer speed 300 Indoor fiber (5300 036A ZRAQ)</v>
          </cell>
        </row>
        <row r="288">
          <cell r="A288" t="str">
            <v>12 SC Duplex Panel without couplers (12SC DUPLEX CONNECTOR PA)</v>
          </cell>
        </row>
        <row r="289">
          <cell r="A289" t="str">
            <v>12 SC duplx Panel with couplers (PNL-12SC DUPLEX-EW CONN 600A ()</v>
          </cell>
        </row>
        <row r="290">
          <cell r="A290" t="str">
            <v>12 SC Panel without couplers (12SC CONNECTOR PANEL)</v>
          </cell>
        </row>
        <row r="291">
          <cell r="A291" t="str">
            <v>12 Sc Panel with couplers (12SC CONN PNL E/W)</v>
          </cell>
        </row>
        <row r="292">
          <cell r="A292" t="str">
            <v>24 SC Panel without couplers (24 SC CONNECTOR PANEL)</v>
          </cell>
        </row>
        <row r="293">
          <cell r="A293" t="str">
            <v>24 SC Panel with couplers (24SC CONN PNL 600A ( E/W)</v>
          </cell>
        </row>
        <row r="294">
          <cell r="A294" t="str">
            <v>12 ST Panel without couplers (12ST CONNECTOR PANEL)</v>
          </cell>
        </row>
        <row r="295">
          <cell r="A295" t="str">
            <v>12 ST Panel with couplers (12ST CONN PNL 600A ( E/W)</v>
          </cell>
        </row>
        <row r="296">
          <cell r="A296" t="str">
            <v>24 ST Panel with out couplers (24ST CONNECTOR PANEL)</v>
          </cell>
        </row>
        <row r="297">
          <cell r="A297" t="str">
            <v>24 ST Panel with couplers (24ST CONN PNL 600A ( E/W)</v>
          </cell>
        </row>
        <row r="298">
          <cell r="A298" t="str">
            <v>SM Connector 900mm (P6001A-Z-125 SC CONN PLU)</v>
          </cell>
        </row>
        <row r="299">
          <cell r="A299" t="str">
            <v>SM Connector 3.0mm (P6000A-Z-125 SC CONN PLU)</v>
          </cell>
        </row>
        <row r="300">
          <cell r="A300" t="str">
            <v xml:space="preserve"> LC connector MM 900 micron (PLUG MECH-P1001A-Z-125 S)</v>
          </cell>
        </row>
        <row r="301">
          <cell r="A301" t="str">
            <v>SC Connector MM 900mm (P6201A-Z-125 SC CONN PLUG)</v>
          </cell>
        </row>
        <row r="302">
          <cell r="A302" t="str">
            <v>SC connector MM 3.0mm (P6200-A-Z-125 SC CONN PLUG)</v>
          </cell>
        </row>
        <row r="303">
          <cell r="A303" t="str">
            <v>600 ALS Trough Manager ( TROUGH-DTLS/600A-5 HORIZ)</v>
          </cell>
        </row>
        <row r="304">
          <cell r="A304" t="str">
            <v>600 A1 fiber Trough (1U19 TROUGH)</v>
          </cell>
        </row>
        <row r="305">
          <cell r="A305" t="str">
            <v>12 core Indooor LSZH 62.5 micron (5202 012A MHOR)</v>
          </cell>
        </row>
        <row r="306">
          <cell r="A306" t="str">
            <v>6 core Indoor MM LSZH 62.5 micron (5202 006A MHOR)</v>
          </cell>
        </row>
        <row r="307">
          <cell r="A307" t="str">
            <v>24 core Indoor 62.5 MM fiber (5300 024A MRSL)</v>
          </cell>
        </row>
        <row r="308">
          <cell r="A308" t="str">
            <v>24 core Indoor 62.5 MM plenum fiber (5301 024A MPSL)</v>
          </cell>
        </row>
        <row r="309">
          <cell r="A309" t="str">
            <v>6core indoor 62.5 MM fiber (5200 006A MRSL)</v>
          </cell>
        </row>
        <row r="310">
          <cell r="A310" t="str">
            <v>6 core Indoor 62.5 MM plenum fiber (5201 006A MPSL)</v>
          </cell>
        </row>
        <row r="311">
          <cell r="A311" t="str">
            <v>12 core indoor 62.5 MM fiber (5200 012A MRSL)</v>
          </cell>
        </row>
        <row r="312">
          <cell r="A312" t="str">
            <v>12 core Indoor 62.5 MM Plenum fiber (5201 012A MPSL)</v>
          </cell>
        </row>
        <row r="313">
          <cell r="A313" t="str">
            <v>4core indoor 62.5 MM indoor fiber (5200 004A MRSL)</v>
          </cell>
        </row>
        <row r="314">
          <cell r="A314" t="str">
            <v>2 core indoor 62.5 micronMM fiber (5200 002A MRSL)</v>
          </cell>
        </row>
        <row r="315">
          <cell r="A315" t="str">
            <v>24 core Lazer speed Plenum 300 (5301 024A ZPAQ)</v>
          </cell>
        </row>
        <row r="316">
          <cell r="A316" t="str">
            <v>24 core Lazer speed LSZH 300 (5302 024A ZHAQ)</v>
          </cell>
        </row>
        <row r="317">
          <cell r="A317" t="str">
            <v>24 core Lazer speed Plenum 150 fiber (5301 024A HPAQ)</v>
          </cell>
        </row>
        <row r="318">
          <cell r="A318" t="str">
            <v>24 core Lazer speed LSZH 150 Indoor fiber (5302 024A HHAQ)</v>
          </cell>
        </row>
        <row r="319">
          <cell r="A319" t="str">
            <v>12 core Lazer speed Plenum 300 (5201 012A ZPAQ)</v>
          </cell>
        </row>
        <row r="320">
          <cell r="A320" t="str">
            <v>12 core Lazer speed LSZH 300 fiber (5202 012A ZHAQ)</v>
          </cell>
        </row>
        <row r="321">
          <cell r="A321" t="str">
            <v>12 core Lazer speed Plenum 150 fiber (5201 012A HPAQ)</v>
          </cell>
        </row>
        <row r="322">
          <cell r="A322" t="str">
            <v>12 core Lazer speed LSZH 150 fiber (5202 012A HHAQ)</v>
          </cell>
        </row>
        <row r="323">
          <cell r="A323" t="str">
            <v>6core Lazer speed Plenum 300 fiber (5201 006A ZPAQ)</v>
          </cell>
        </row>
        <row r="324">
          <cell r="A324" t="str">
            <v>6 core Lazer speed LSZH 300 fiber (5202 006A ZHAQ)</v>
          </cell>
        </row>
        <row r="325">
          <cell r="A325" t="str">
            <v>6core Lazer speed Plenum 150 (5201 006A HPAQ)</v>
          </cell>
        </row>
        <row r="326">
          <cell r="A326" t="str">
            <v>6 core Lazer speed LSZH 150 (5202 006A HHAQ)</v>
          </cell>
        </row>
        <row r="327">
          <cell r="A327" t="str">
            <v>4 core Lazer speed Plenum 300 fiber (5201 004A ZPAQ)</v>
          </cell>
        </row>
        <row r="328">
          <cell r="A328" t="str">
            <v>4 core Lazer speed LSZH 300 fiber (5202 004A ZHAQ)</v>
          </cell>
        </row>
        <row r="329">
          <cell r="A329" t="str">
            <v>4 core Lazer speed Penum 150 fiber (5201 004A HPAQ)</v>
          </cell>
        </row>
        <row r="330">
          <cell r="A330" t="str">
            <v>4core Lazer speed LSZH 150 Indoor fiber (5202 002A HHAQ)</v>
          </cell>
        </row>
        <row r="331">
          <cell r="A331" t="str">
            <v>2 core Lazer speed Plenum 300 fiber (5201 002A ZPAQ)</v>
          </cell>
        </row>
        <row r="332">
          <cell r="A332" t="str">
            <v>2 core Lazer speed LSZH 300 fiber (5202 002A ZHAQ)</v>
          </cell>
        </row>
        <row r="333">
          <cell r="A333" t="str">
            <v>2 core Lazer speed Plenum 150 Indoor (5201 002A HPAQ)</v>
          </cell>
        </row>
        <row r="334">
          <cell r="A334" t="str">
            <v>2core Lazer speed LSZH 150 indoor (5202 002A HHAQ)</v>
          </cell>
        </row>
        <row r="335">
          <cell r="A335" t="str">
            <v>24 core Armored Outdoor 62.5 MM fiber (5021 024A MXBK)</v>
          </cell>
        </row>
        <row r="336">
          <cell r="A336" t="str">
            <v>12  core Armored Outdoor 62.5 MM fiber (5021 012A MXBK)</v>
          </cell>
        </row>
        <row r="337">
          <cell r="A337" t="str">
            <v>8 core Armored Outdoor 62.5 MM fiber  (5021 008A MXBK)</v>
          </cell>
        </row>
        <row r="338">
          <cell r="A338" t="str">
            <v>6core Armoreed Outdoor 62.5 MM fiber (5021 006A MXBK)</v>
          </cell>
        </row>
        <row r="339">
          <cell r="A339" t="str">
            <v>4 core Armored  Outdoor 62.5 micron MM fiber (5021 004A MXBK)</v>
          </cell>
        </row>
        <row r="340">
          <cell r="A340" t="str">
            <v>24 core outdoor Dielectric MM fiber (5022 024A MXBK)</v>
          </cell>
        </row>
        <row r="341">
          <cell r="A341" t="str">
            <v>12 core Outdoor Dielectric MM fibrer  (5022 012A MXBK)</v>
          </cell>
        </row>
        <row r="342">
          <cell r="A342" t="str">
            <v>8core outdoor Dielectric MM fiber (5022 008A MXBK)</v>
          </cell>
        </row>
        <row r="343">
          <cell r="A343" t="str">
            <v>6core outdoor Dielectric MM fiber (5022 006A MXBK)</v>
          </cell>
        </row>
        <row r="344">
          <cell r="A344" t="str">
            <v>4 core outdoor dielectric MM fiber (5022 004A MXBK)</v>
          </cell>
        </row>
        <row r="345">
          <cell r="A345" t="str">
            <v>600B2 SHELF)</v>
          </cell>
        </row>
        <row r="346">
          <cell r="A346" t="str">
            <v>600 A1 Combination Shelf (SHELF, 600A1 LT GD)</v>
          </cell>
        </row>
        <row r="347">
          <cell r="A347" t="str">
            <v>SC Panel SM (10PSC-SM PANEL E/W)</v>
          </cell>
        </row>
        <row r="348">
          <cell r="A348" t="str">
            <v>LC connectors SM 900 miccron (PLUG 1101 AZ-125)</v>
          </cell>
        </row>
        <row r="349">
          <cell r="A349" t="str">
            <v>24 LC Duplex Panel with out couplers (24 LC DUPLEX CONN PNL)</v>
          </cell>
        </row>
        <row r="350">
          <cell r="A350" t="str">
            <v>ST adpater SM (CONN COUPLING, C3000A-2)</v>
          </cell>
        </row>
        <row r="351">
          <cell r="A351" t="str">
            <v>6 core Lazer speed Dielectric outdoor fiber (5022 006A ZXBK)</v>
          </cell>
        </row>
        <row r="352">
          <cell r="A352" t="str">
            <v>12 core Lazer speed Dielectric outdoor fiber (5022 012A ZXBK)</v>
          </cell>
        </row>
        <row r="353">
          <cell r="A353" t="str">
            <v>24 core Lazer speed Dielectric outdoor fiber (5022 024A ZXBK)</v>
          </cell>
        </row>
        <row r="354">
          <cell r="A354" t="str">
            <v>2 core Lazer speed 150 indoor fiber (5200 002A HRAQ)</v>
          </cell>
        </row>
        <row r="355">
          <cell r="A355" t="str">
            <v>4 core lazer speed 150 Indoor fiber (5200 004A HRAQ)</v>
          </cell>
        </row>
        <row r="356">
          <cell r="A356" t="str">
            <v>6 core Lazer speed 150 indoor fiber (5200 006A HRAQ)</v>
          </cell>
        </row>
        <row r="357">
          <cell r="A357" t="str">
            <v>12 core Lazer speed 150 Indoor fiber (5200 012A HRAQ)</v>
          </cell>
        </row>
        <row r="358">
          <cell r="A358" t="str">
            <v>24 core Lazer speed 150 indoor fiber (5300 024A HRAQ)</v>
          </cell>
        </row>
        <row r="359">
          <cell r="A359" t="str">
            <v>258B ADAPTER</v>
          </cell>
        </row>
        <row r="360">
          <cell r="A360" t="str">
            <v>1071 004ELB 4/23 CUSTL</v>
          </cell>
        </row>
        <row r="361">
          <cell r="A361" t="str">
            <v>5301 036A HPAQ</v>
          </cell>
        </row>
        <row r="362">
          <cell r="A362" t="str">
            <v xml:space="preserve">MGS400BH-361 VIOLET </v>
          </cell>
        </row>
        <row r="363">
          <cell r="A363" t="str">
            <v>1071 004ESL 4/23 CUSTL</v>
          </cell>
        </row>
        <row r="364">
          <cell r="A364" t="str">
            <v>1071 004ELB 4/23 R1000</v>
          </cell>
        </row>
        <row r="365">
          <cell r="A365" t="str">
            <v>1071 004EYL 4/23 R1000</v>
          </cell>
        </row>
        <row r="366">
          <cell r="A366" t="str">
            <v>1071 004EYL 4/23 CUSTL</v>
          </cell>
        </row>
        <row r="367">
          <cell r="A367" t="str">
            <v>1071 004ERD 4/23 R1000</v>
          </cell>
        </row>
        <row r="368">
          <cell r="A368" t="str">
            <v>1071 004ERD 4/23 CUSTL</v>
          </cell>
        </row>
        <row r="369">
          <cell r="A369" t="str">
            <v>1071 004EGN 4/23 R1000</v>
          </cell>
        </row>
        <row r="370">
          <cell r="A370" t="str">
            <v>1071 004EGN 4/23 CUSTL</v>
          </cell>
        </row>
        <row r="371">
          <cell r="A371" t="str">
            <v>1071 004ELL 4/23 R1000</v>
          </cell>
        </row>
        <row r="372">
          <cell r="A372" t="str">
            <v>Giga Speed XL Reel Orange (1071 004EOR 4/23 R1000</v>
          </cell>
        </row>
        <row r="373">
          <cell r="A373" t="str">
            <v>CLI-FL2EP-EP-08</v>
          </cell>
        </row>
        <row r="374">
          <cell r="A374" t="str">
            <v>CLI-FL2EP-EP-10</v>
          </cell>
        </row>
        <row r="375">
          <cell r="A375" t="str">
            <v>CLI-FL2EP-EP-15</v>
          </cell>
        </row>
        <row r="376">
          <cell r="A376" t="str">
            <v>1010 100AGY 100/24 RVAR</v>
          </cell>
        </row>
        <row r="377">
          <cell r="A377" t="str">
            <v>CLI-FL2EP-EP-25</v>
          </cell>
        </row>
        <row r="378">
          <cell r="A378" t="str">
            <v>CLI-FL2EP-EP-30</v>
          </cell>
        </row>
        <row r="379">
          <cell r="A379" t="str">
            <v>CLI-FL2EP-EP-35</v>
          </cell>
        </row>
        <row r="380">
          <cell r="A380" t="str">
            <v>CLI-FL2EP-EP-40</v>
          </cell>
        </row>
        <row r="381">
          <cell r="A381" t="str">
            <v>CLI-FL2EP-EP-50</v>
          </cell>
        </row>
        <row r="382">
          <cell r="A382" t="str">
            <v>CLI-FL2EP-EP-75</v>
          </cell>
        </row>
        <row r="383">
          <cell r="A383" t="str">
            <v>110DW2-100 WIRE BLOC</v>
          </cell>
        </row>
        <row r="384">
          <cell r="A384" t="str">
            <v>M20AP-003</v>
          </cell>
        </row>
        <row r="385">
          <cell r="A385" t="str">
            <v>CLI-FL2EP-EP-100</v>
          </cell>
        </row>
        <row r="386">
          <cell r="A386" t="str">
            <v>SHLF-LSTLS/MM/ST-072/7 L</v>
          </cell>
        </row>
        <row r="387">
          <cell r="A387" t="str">
            <v>110P4CAT5F-12B PTCH</v>
          </cell>
        </row>
        <row r="388">
          <cell r="A388" t="str">
            <v>CC525CC-015A</v>
          </cell>
        </row>
        <row r="389">
          <cell r="A389" t="str">
            <v>M14CE-003 FURNITURE FACE</v>
          </cell>
        </row>
        <row r="390">
          <cell r="A390" t="str">
            <v>30092-703 SINGLE CABLING SECT, 7FTx6", 45U,BLK</v>
          </cell>
        </row>
        <row r="391">
          <cell r="A391" t="str">
            <v>110P8GS-100 SOLID CONDUCTOR</v>
          </cell>
        </row>
        <row r="392">
          <cell r="A392" t="str">
            <v>386S VIDEO ADAPTER</v>
          </cell>
        </row>
        <row r="393">
          <cell r="A393" t="str">
            <v>386 SD S-VIDEO ADAPTER</v>
          </cell>
        </row>
        <row r="394">
          <cell r="A394" t="str">
            <v>C6MMST.LS ADAPTER</v>
          </cell>
        </row>
        <row r="395">
          <cell r="A395" t="str">
            <v>CLI-ML2LC-MJ-E/W</v>
          </cell>
        </row>
        <row r="396">
          <cell r="A396" t="str">
            <v>ADPTRNONEL-2A1 BRDGNG 2X</v>
          </cell>
        </row>
        <row r="397">
          <cell r="A397" t="str">
            <v>ADHV-AK001ADH-ST BNDG 4F</v>
          </cell>
        </row>
        <row r="398">
          <cell r="A398" t="str">
            <v xml:space="preserve">CLI-BS1LC-EP-02    </v>
          </cell>
        </row>
        <row r="399">
          <cell r="A399" t="str">
            <v xml:space="preserve">CLI-BS1LC-SC-02    </v>
          </cell>
        </row>
        <row r="400">
          <cell r="A400" t="str">
            <v>P3071A-Z-125 CONN</v>
          </cell>
        </row>
        <row r="401">
          <cell r="A401" t="str">
            <v>1U-17 TROUGH</v>
          </cell>
        </row>
        <row r="402">
          <cell r="A402" t="str">
            <v>P2071A-Z-125 PLUG</v>
          </cell>
        </row>
        <row r="403">
          <cell r="A403" t="str">
            <v>KIT-D181599 PARTS 5.00 E</v>
          </cell>
        </row>
        <row r="404">
          <cell r="A404" t="str">
            <v>1 AM1-12 LG ORGANIZER</v>
          </cell>
        </row>
        <row r="405">
          <cell r="A405" t="str">
            <v>1 AF1-16 LG ORGANIZER</v>
          </cell>
        </row>
        <row r="406">
          <cell r="A406" t="str">
            <v>1AMF1-6LG FIBER OPTIC ORGANIZE</v>
          </cell>
        </row>
        <row r="407">
          <cell r="A407" t="str">
            <v>PNL-1100SY MODULE 19.0X1</v>
          </cell>
        </row>
        <row r="408">
          <cell r="A408" t="str">
            <v>24 LC DUPLEX CONN PNL</v>
          </cell>
        </row>
        <row r="409">
          <cell r="A409" t="str">
            <v>24 ST1 CONN PNL 600B ( E/W</v>
          </cell>
        </row>
        <row r="410">
          <cell r="A410" t="str">
            <v>24 ST CONN PNL 600A (</v>
          </cell>
        </row>
        <row r="411">
          <cell r="A411" t="str">
            <v>12 ST CONN PNL 600A (</v>
          </cell>
        </row>
        <row r="412">
          <cell r="A412" t="str">
            <v>PLUG MECH-P1002A-Z-125 S*</v>
          </cell>
        </row>
        <row r="413">
          <cell r="A413" t="str">
            <v>TROUGH-DTSY/600B-1.75 HO</v>
          </cell>
        </row>
        <row r="414">
          <cell r="A414" t="str">
            <v>TROUGH-DTSY/600A-5 HORIZ</v>
          </cell>
        </row>
        <row r="415">
          <cell r="A415" t="str">
            <v>5202 008A MHOR</v>
          </cell>
        </row>
        <row r="416">
          <cell r="A416" t="str">
            <v>TUBG ZPR-PKG-5 PG00 TUBI</v>
          </cell>
        </row>
        <row r="417">
          <cell r="A417" t="str">
            <v>5201 006A MPOR</v>
          </cell>
        </row>
        <row r="418">
          <cell r="A418" t="str">
            <v>5022 018A MXBK</v>
          </cell>
        </row>
        <row r="419">
          <cell r="A419" t="str">
            <v>5200 004A MROR</v>
          </cell>
        </row>
        <row r="420">
          <cell r="A420" t="str">
            <v>SHELF, 600A2 LT GD</v>
          </cell>
        </row>
        <row r="421">
          <cell r="A421" t="str">
            <v>5200 008A MROR</v>
          </cell>
        </row>
        <row r="422">
          <cell r="A422" t="str">
            <v>TOOL-216C</v>
          </cell>
        </row>
        <row r="423">
          <cell r="A423" t="str">
            <v>258A ADPTTER</v>
          </cell>
        </row>
        <row r="424">
          <cell r="A424" t="str">
            <v>259A ADAPTER</v>
          </cell>
        </row>
        <row r="425">
          <cell r="A425" t="str">
            <v>TOOL 788K1</v>
          </cell>
        </row>
        <row r="426">
          <cell r="A426" t="str">
            <v>259B/25 ADAPTER</v>
          </cell>
        </row>
        <row r="427">
          <cell r="A427" t="str">
            <v>D180880 KIT OF PARTS</v>
          </cell>
        </row>
        <row r="428">
          <cell r="A428" t="str">
            <v>267C</v>
          </cell>
        </row>
        <row r="429">
          <cell r="A429" t="str">
            <v>451A-50 ADAPTER</v>
          </cell>
        </row>
        <row r="430">
          <cell r="A430" t="str">
            <v>258AF</v>
          </cell>
        </row>
        <row r="431">
          <cell r="A431" t="str">
            <v>110C-3 CB 10/PKG</v>
          </cell>
        </row>
        <row r="432">
          <cell r="A432" t="str">
            <v>451A-61 ADAPTER</v>
          </cell>
        </row>
        <row r="433">
          <cell r="A433" t="str">
            <v>RING DISTRIBUTING 18A L532747*</v>
          </cell>
        </row>
        <row r="434">
          <cell r="A434" t="str">
            <v>110D-4 CB 1000/PKG</v>
          </cell>
        </row>
        <row r="435">
          <cell r="A435" t="str">
            <v>FIBER OPTIC TROUGH, 1A4</v>
          </cell>
        </row>
        <row r="436">
          <cell r="A436" t="str">
            <v>FIBER OPTIC TROUGH, 1A6</v>
          </cell>
        </row>
        <row r="437">
          <cell r="A437" t="str">
            <v>356A ADAPTER</v>
          </cell>
        </row>
        <row r="438">
          <cell r="A438" t="str">
            <v>630B8 OUTLET</v>
          </cell>
        </row>
        <row r="439">
          <cell r="A439" t="str">
            <v>355A</v>
          </cell>
        </row>
        <row r="440">
          <cell r="A440" t="str">
            <v>355AF</v>
          </cell>
        </row>
        <row r="441">
          <cell r="A441" t="str">
            <v>1A1 LIGHTGUIDE HOLDER</v>
          </cell>
        </row>
        <row r="442">
          <cell r="A442" t="str">
            <v>ADPTR-1A1 LIGHTGUIDE</v>
          </cell>
        </row>
        <row r="443">
          <cell r="A443" t="str">
            <v>XLBET 724S3600FT</v>
          </cell>
        </row>
        <row r="444">
          <cell r="A444" t="str">
            <v>XLBET 724S-139 UNASSEMBLED</v>
          </cell>
        </row>
        <row r="445">
          <cell r="A445" t="str">
            <v>XLBET 724D-139 UNASSEMBLED</v>
          </cell>
        </row>
        <row r="446">
          <cell r="A446" t="str">
            <v>356B ADAPTER</v>
          </cell>
        </row>
        <row r="447">
          <cell r="A447" t="str">
            <v>ADAPTER KIT 367A LU</v>
          </cell>
        </row>
        <row r="448">
          <cell r="A448" t="str">
            <v>10 TYPE BLANK CONN. PNL.</v>
          </cell>
        </row>
        <row r="449">
          <cell r="A449" t="str">
            <v>KIT-365A</v>
          </cell>
        </row>
        <row r="450">
          <cell r="A450" t="str">
            <v>XLBET-724D3600FT W/110 B</v>
          </cell>
        </row>
        <row r="451">
          <cell r="A451" t="str">
            <v>XLBET 724D3600FT/110 RSAME</v>
          </cell>
        </row>
        <row r="452">
          <cell r="A452" t="str">
            <v>XLBET 724S 3600 FT</v>
          </cell>
        </row>
        <row r="453">
          <cell r="A453" t="str">
            <v>KIT LG-D181706</v>
          </cell>
        </row>
        <row r="454">
          <cell r="A454" t="str">
            <v>KIT LG-D181707</v>
          </cell>
        </row>
        <row r="455">
          <cell r="A455" t="str">
            <v>400K</v>
          </cell>
        </row>
        <row r="456">
          <cell r="A456" t="str">
            <v>10 TYPE FC/04 CONN. PNL.</v>
          </cell>
        </row>
        <row r="457">
          <cell r="A457" t="str">
            <v>368A</v>
          </cell>
        </row>
        <row r="458">
          <cell r="A458" t="str">
            <v>368AF</v>
          </cell>
        </row>
        <row r="459">
          <cell r="A459" t="str">
            <v>742 A PANEL</v>
          </cell>
        </row>
        <row r="460">
          <cell r="A460" t="str">
            <v>KIT-D182038</v>
          </cell>
        </row>
        <row r="461">
          <cell r="A461" t="str">
            <v>CCW-F-2/24 S1000 BL-W/W-BL,O-W/W-O</v>
          </cell>
        </row>
        <row r="462">
          <cell r="A462" t="str">
            <v>369A ADAPTER</v>
          </cell>
        </row>
        <row r="463">
          <cell r="A463" t="str">
            <v>1261 002C 2/24 R1000</v>
          </cell>
        </row>
        <row r="464">
          <cell r="A464" t="str">
            <v>1261 008C 8/24 R1000</v>
          </cell>
        </row>
        <row r="465">
          <cell r="A465" t="str">
            <v>1261 025C 25/24 R1000-0+10%</v>
          </cell>
        </row>
        <row r="466">
          <cell r="A466" t="str">
            <v>P2050A-C-125 CONN PLUG</v>
          </cell>
        </row>
        <row r="467">
          <cell r="A467" t="str">
            <v>COUPLING, C2050A-2</v>
          </cell>
        </row>
        <row r="468">
          <cell r="A468" t="str">
            <v>1010 004AGY 4/24 R1000</v>
          </cell>
        </row>
        <row r="469">
          <cell r="A469" t="str">
            <v>KIT-D-182152 PARTS CONSU*</v>
          </cell>
        </row>
        <row r="470">
          <cell r="A470" t="str">
            <v>400A1 LIU</v>
          </cell>
        </row>
        <row r="471">
          <cell r="A471" t="str">
            <v>110TA1-50 TERMINAL BLOCK</v>
          </cell>
        </row>
        <row r="472">
          <cell r="A472" t="str">
            <v>FIBER OPTIC TROUGH, 100 TYPE</v>
          </cell>
        </row>
        <row r="473">
          <cell r="A473" t="str">
            <v>FIBER OPTIC TROUGH 2A8</v>
          </cell>
        </row>
        <row r="474">
          <cell r="A474" t="str">
            <v>1010 004ABE 4/24 W1000</v>
          </cell>
        </row>
        <row r="475">
          <cell r="A475" t="str">
            <v>110B1 INSULATOR  50/PKG.</v>
          </cell>
        </row>
        <row r="476">
          <cell r="A476" t="str">
            <v>110 W4A4 CORD</v>
          </cell>
        </row>
        <row r="477">
          <cell r="A477" t="str">
            <v>400A2 LIU</v>
          </cell>
        </row>
        <row r="478">
          <cell r="A478" t="str">
            <v>TOOL-1041B SPLCG ALUM IN</v>
          </cell>
        </row>
        <row r="479">
          <cell r="A479" t="str">
            <v>FIBER OPTIC TROUGH 2A4</v>
          </cell>
        </row>
        <row r="480">
          <cell r="A480" t="str">
            <v>FIBER OPTIC TROUGH 2A6</v>
          </cell>
        </row>
        <row r="481">
          <cell r="A481" t="str">
            <v>1046 B TOOL</v>
          </cell>
        </row>
        <row r="482">
          <cell r="A482" t="str">
            <v>110TB1-50 TERM BLOCK</v>
          </cell>
        </row>
        <row r="483">
          <cell r="A483" t="str">
            <v>ANMW-0200 24GA, ASP-FILLED CORE CABLE</v>
          </cell>
        </row>
        <row r="484">
          <cell r="A484" t="str">
            <v>ANMW-0300 24GA, ASP-FILLED CORE CABLE</v>
          </cell>
        </row>
        <row r="485">
          <cell r="A485" t="str">
            <v>ANMW-0400 24GA, ASP-FILLED CORE CABLE</v>
          </cell>
        </row>
        <row r="486">
          <cell r="A486" t="str">
            <v>ANMW-0600 24GA, ASP-FILLED CORE CABLE</v>
          </cell>
        </row>
        <row r="487">
          <cell r="A487" t="str">
            <v>ANMW-0900 24GA, ASP-FILLED CORE CABLE</v>
          </cell>
        </row>
        <row r="488">
          <cell r="A488" t="str">
            <v>ANMW-1200 24GA, ASP-FILLED CORE CABLE</v>
          </cell>
        </row>
        <row r="489">
          <cell r="A489" t="str">
            <v>ANMW-1500 24GA, ASP-FILLED CORE CABLE</v>
          </cell>
        </row>
        <row r="490">
          <cell r="A490" t="str">
            <v>ANMW-1800 24GA, ASP-FILLED CORE CABLE</v>
          </cell>
        </row>
        <row r="491">
          <cell r="A491" t="str">
            <v>110D-4N CB 1000/PKG</v>
          </cell>
        </row>
        <row r="492">
          <cell r="A492" t="str">
            <v>M105FR1-246</v>
          </cell>
        </row>
        <row r="493">
          <cell r="A493" t="str">
            <v>M106FR2-246</v>
          </cell>
        </row>
        <row r="494">
          <cell r="A494" t="str">
            <v>M106FR4-246</v>
          </cell>
        </row>
        <row r="495">
          <cell r="A495" t="str">
            <v>M106FR4-003</v>
          </cell>
        </row>
        <row r="496">
          <cell r="A496" t="str">
            <v>M106FR2-003</v>
          </cell>
        </row>
        <row r="497">
          <cell r="A497" t="str">
            <v>1504 B TOOL</v>
          </cell>
        </row>
        <row r="498">
          <cell r="A498" t="str">
            <v>KIT-1048B TOOL CSL-LIGHT</v>
          </cell>
        </row>
        <row r="499">
          <cell r="A499" t="str">
            <v>M14C003 FACEPLATE</v>
          </cell>
        </row>
        <row r="500">
          <cell r="A500" t="str">
            <v>M13C-003</v>
          </cell>
        </row>
        <row r="501">
          <cell r="A501" t="str">
            <v>M13C-246</v>
          </cell>
        </row>
        <row r="502">
          <cell r="A502" t="str">
            <v>M13C-262</v>
          </cell>
        </row>
        <row r="503">
          <cell r="A503" t="str">
            <v>LABEL 110PA2-4500L PURPLE 5-PR</v>
          </cell>
        </row>
        <row r="504">
          <cell r="A504" t="str">
            <v>LABEL 110WA2-4500L WHITE 5-PR</v>
          </cell>
        </row>
        <row r="505">
          <cell r="A505" t="str">
            <v>LABEL 110BB2-4500L BLUE 4-PR</v>
          </cell>
        </row>
        <row r="506">
          <cell r="A506" t="str">
            <v>LABEL 110GB2-4500L GREEN 4-PR</v>
          </cell>
        </row>
        <row r="507">
          <cell r="A507" t="str">
            <v>LABEL 110PB2-4500L PURPLE 4-PR</v>
          </cell>
        </row>
        <row r="508">
          <cell r="A508" t="str">
            <v>LABEL 110WB2-4500L WHITE 4-PR</v>
          </cell>
        </row>
        <row r="509">
          <cell r="A509" t="str">
            <v>LABEL 110YB2-4500L YELLOW 4-PR</v>
          </cell>
        </row>
        <row r="510">
          <cell r="A510" t="str">
            <v>M112SMB-246</v>
          </cell>
        </row>
        <row r="511">
          <cell r="A511" t="str">
            <v>M112SMB-262</v>
          </cell>
        </row>
        <row r="512">
          <cell r="A512" t="str">
            <v>M112SMB-003</v>
          </cell>
        </row>
        <row r="513">
          <cell r="A513" t="str">
            <v>XLBET 724D3600FT/110 BLKS</v>
          </cell>
        </row>
        <row r="514">
          <cell r="A514" t="str">
            <v>M30MC-246 MTG COLLAR</v>
          </cell>
        </row>
        <row r="515">
          <cell r="A515" t="str">
            <v>M30MC-262 MTG COLLAR</v>
          </cell>
        </row>
        <row r="516">
          <cell r="A516" t="str">
            <v>M30MC-003 MTG COLLAR</v>
          </cell>
        </row>
        <row r="517">
          <cell r="A517" t="str">
            <v>M112SMB-270</v>
          </cell>
        </row>
        <row r="518">
          <cell r="A518" t="str">
            <v>M30MC-270 MTG COLLAR</v>
          </cell>
        </row>
        <row r="519">
          <cell r="A519" t="str">
            <v>110C-4K CB 1000/PKG</v>
          </cell>
        </row>
        <row r="520">
          <cell r="A520" t="str">
            <v>M13C-270</v>
          </cell>
        </row>
        <row r="521">
          <cell r="A521" t="str">
            <v>SUPPLEMENTAL FUSION SPLICE KIT</v>
          </cell>
        </row>
        <row r="522">
          <cell r="A522" t="str">
            <v>SUPPLEMENTAL MECH. SPLICE KIT</v>
          </cell>
        </row>
        <row r="523">
          <cell r="A523" t="str">
            <v>380A VIDEO</v>
          </cell>
        </row>
        <row r="524">
          <cell r="A524" t="str">
            <v>KIT-D-182709 PARTS ST CO</v>
          </cell>
        </row>
        <row r="525">
          <cell r="A525" t="str">
            <v>110D-2A CB 1000/PKG</v>
          </cell>
        </row>
        <row r="526">
          <cell r="A526" t="str">
            <v>709-SC CONN</v>
          </cell>
        </row>
        <row r="527">
          <cell r="A527" t="str">
            <v>INTC LG UN-200B1 24 17X1*</v>
          </cell>
        </row>
        <row r="528">
          <cell r="A528" t="str">
            <v>1010 050AGY 50/24 RVAR</v>
          </cell>
        </row>
        <row r="529">
          <cell r="A529" t="str">
            <v>CLEAVER-1048A TOOL KIT F</v>
          </cell>
        </row>
        <row r="530">
          <cell r="A530" t="str">
            <v>STRPR-1048A TOOL KIT NO-*</v>
          </cell>
        </row>
        <row r="531">
          <cell r="A531" t="str">
            <v>SPUDGER-1048A TOOL KIT P</v>
          </cell>
        </row>
        <row r="532">
          <cell r="A532" t="str">
            <v>110C1-35-19</v>
          </cell>
        </row>
        <row r="533">
          <cell r="A533" t="str">
            <v>1100C2-70-19</v>
          </cell>
        </row>
        <row r="534">
          <cell r="A534" t="str">
            <v>1100D1-35-19</v>
          </cell>
        </row>
        <row r="535">
          <cell r="A535" t="str">
            <v>1100D2-35-19</v>
          </cell>
        </row>
        <row r="536">
          <cell r="A536" t="str">
            <v>1061 004CSL 4/24 R1000</v>
          </cell>
        </row>
        <row r="537">
          <cell r="A537" t="str">
            <v>1061 004CSL 4/24 R4000-0+10%</v>
          </cell>
        </row>
        <row r="538">
          <cell r="A538" t="str">
            <v>M81-246 BLANK</v>
          </cell>
        </row>
        <row r="539">
          <cell r="A539" t="str">
            <v>M81-262 BLANK</v>
          </cell>
        </row>
        <row r="540">
          <cell r="A540" t="str">
            <v>381A VIDEO</v>
          </cell>
        </row>
        <row r="541">
          <cell r="A541" t="str">
            <v>CABLE IC LS1SC-SC-25'</v>
          </cell>
        </row>
        <row r="542">
          <cell r="A542" t="str">
            <v>CLI-FL1SC-SC-02</v>
          </cell>
        </row>
        <row r="543">
          <cell r="A543" t="str">
            <v>CLI-FL1SC-SC-04</v>
          </cell>
        </row>
        <row r="544">
          <cell r="A544" t="str">
            <v>CLI-FL1SC-SC-05</v>
          </cell>
        </row>
        <row r="545">
          <cell r="A545" t="str">
            <v>CLI-FL1SC-SC-10</v>
          </cell>
        </row>
        <row r="546">
          <cell r="A546" t="str">
            <v>CLI-FL1SC-SC-15</v>
          </cell>
        </row>
        <row r="547">
          <cell r="A547" t="str">
            <v>CLI-FL1SC-SC-20</v>
          </cell>
        </row>
        <row r="548">
          <cell r="A548" t="str">
            <v>CLI-FL1SC-SC-25</v>
          </cell>
        </row>
        <row r="549">
          <cell r="A549" t="str">
            <v>CLI-FL1SC-SC-30</v>
          </cell>
        </row>
        <row r="550">
          <cell r="A550" t="str">
            <v>CLI-FL1SC-SC-35</v>
          </cell>
        </row>
        <row r="551">
          <cell r="A551" t="str">
            <v>CLI-FL1SC-SC-40</v>
          </cell>
        </row>
        <row r="552">
          <cell r="A552" t="str">
            <v>CLI-FL1SC-SC-50</v>
          </cell>
        </row>
        <row r="553">
          <cell r="A553" t="str">
            <v>CLI-FL1SC-SC-75</v>
          </cell>
        </row>
        <row r="554">
          <cell r="A554" t="str">
            <v>CLI-FL1SC-SC-100</v>
          </cell>
        </row>
        <row r="555">
          <cell r="A555" t="str">
            <v>KIT-D-182738 FBR OPTIC M</v>
          </cell>
        </row>
        <row r="556">
          <cell r="A556" t="str">
            <v>345A MAGNET KIT</v>
          </cell>
        </row>
        <row r="557">
          <cell r="A557" t="str">
            <v>2061 004BWH 4/24 R1000</v>
          </cell>
        </row>
        <row r="558">
          <cell r="A558" t="str">
            <v>INTC LC UN-200B2</v>
          </cell>
        </row>
        <row r="559">
          <cell r="A559" t="str">
            <v>2061 004BBL 4/24 R1000</v>
          </cell>
        </row>
        <row r="560">
          <cell r="A560" t="str">
            <v>2061 004BYL 4/24 W1000</v>
          </cell>
        </row>
        <row r="561">
          <cell r="A561" t="str">
            <v>2061 004BYL 4/24 R1000</v>
          </cell>
        </row>
        <row r="562">
          <cell r="A562" t="str">
            <v>M30CC-246 COLLAR</v>
          </cell>
        </row>
        <row r="563">
          <cell r="A563" t="str">
            <v>1061 004CYL 4/24 R1000</v>
          </cell>
        </row>
        <row r="564">
          <cell r="A564" t="str">
            <v>1061 004CLB 4/24 R1000</v>
          </cell>
        </row>
        <row r="565">
          <cell r="A565" t="str">
            <v>110AB2-300CBM</v>
          </cell>
        </row>
        <row r="566">
          <cell r="A566" t="str">
            <v>110PC2-300FT</v>
          </cell>
        </row>
        <row r="567">
          <cell r="A567" t="str">
            <v>110PA2-900FT</v>
          </cell>
        </row>
        <row r="568">
          <cell r="A568" t="str">
            <v>110PC2-900FT</v>
          </cell>
        </row>
        <row r="569">
          <cell r="A569" t="str">
            <v>110AA2-100FT</v>
          </cell>
        </row>
        <row r="570">
          <cell r="A570" t="str">
            <v>110AC2-100FT</v>
          </cell>
        </row>
        <row r="571">
          <cell r="A571" t="str">
            <v>110AA2-300FT</v>
          </cell>
        </row>
        <row r="572">
          <cell r="A572" t="str">
            <v>110AC2-300FT</v>
          </cell>
        </row>
        <row r="573">
          <cell r="A573" t="str">
            <v>110PB2-300CT</v>
          </cell>
        </row>
        <row r="574">
          <cell r="A574" t="str">
            <v>110PA2-900CT</v>
          </cell>
        </row>
        <row r="575">
          <cell r="A575" t="str">
            <v>110PB2-900CT</v>
          </cell>
        </row>
        <row r="576">
          <cell r="A576" t="str">
            <v>110PB2-900CTM</v>
          </cell>
        </row>
        <row r="577">
          <cell r="A577" t="str">
            <v>110PB2-900CB</v>
          </cell>
        </row>
        <row r="578">
          <cell r="A578" t="str">
            <v>110TA2-450FT</v>
          </cell>
        </row>
        <row r="579">
          <cell r="A579" t="str">
            <v>110RA2-12</v>
          </cell>
        </row>
        <row r="580">
          <cell r="A580" t="str">
            <v>M20AP-270</v>
          </cell>
        </row>
        <row r="581">
          <cell r="A581" t="str">
            <v>2010 004BWH 4/24 W1000</v>
          </cell>
        </row>
        <row r="582">
          <cell r="A582" t="str">
            <v>1061 004BSL 4/24 W1000</v>
          </cell>
        </row>
        <row r="583">
          <cell r="A583" t="str">
            <v>XLBET KIT BRKT 110RP2-19</v>
          </cell>
        </row>
        <row r="584">
          <cell r="A584" t="str">
            <v>CLI-FL2SC-SC-04</v>
          </cell>
        </row>
        <row r="585">
          <cell r="A585" t="str">
            <v>CLI-FL2SC-SC-05</v>
          </cell>
        </row>
        <row r="586">
          <cell r="A586" t="str">
            <v>CLI-FL2SC-SC-10</v>
          </cell>
        </row>
        <row r="587">
          <cell r="A587" t="str">
            <v>CLI-FL2SC-SC-15</v>
          </cell>
        </row>
        <row r="588">
          <cell r="A588" t="str">
            <v>CLI-FL2SC-SC-20</v>
          </cell>
        </row>
        <row r="589">
          <cell r="A589" t="str">
            <v>CLI-FL2SC-SC-25</v>
          </cell>
        </row>
        <row r="590">
          <cell r="A590" t="str">
            <v>CLI-FL2SC-SC-30</v>
          </cell>
        </row>
        <row r="591">
          <cell r="A591" t="str">
            <v>CLI-FL2SC-SC-35</v>
          </cell>
        </row>
        <row r="592">
          <cell r="A592" t="str">
            <v>CLI-FL2SC-SC-40</v>
          </cell>
        </row>
        <row r="593">
          <cell r="A593" t="str">
            <v>CLI-FL2SC-SC-50</v>
          </cell>
        </row>
        <row r="594">
          <cell r="A594" t="str">
            <v>CLI-FL2SC-SC-100</v>
          </cell>
        </row>
        <row r="595">
          <cell r="A595" t="str">
            <v>1100D3-WIRE MANAGEMENT PANEL</v>
          </cell>
        </row>
        <row r="596">
          <cell r="A596" t="str">
            <v>380B ADAPTER</v>
          </cell>
        </row>
        <row r="597">
          <cell r="A597" t="str">
            <v>KIT-D-182804 TOOL DISTRI</v>
          </cell>
        </row>
        <row r="598">
          <cell r="A598" t="str">
            <v>CLI-FL1EP-EP-02</v>
          </cell>
        </row>
        <row r="599">
          <cell r="A599" t="str">
            <v>CLI-FL1EP-EP-04</v>
          </cell>
        </row>
        <row r="600">
          <cell r="A600" t="str">
            <v>CLI-FL1EP-EP-06</v>
          </cell>
        </row>
        <row r="601">
          <cell r="A601" t="str">
            <v>CLI-FL1EP-EP-08</v>
          </cell>
        </row>
        <row r="602">
          <cell r="A602" t="str">
            <v>CLI-FL1EP-EP-10</v>
          </cell>
        </row>
        <row r="603">
          <cell r="A603" t="str">
            <v>CLI-FL1EP-EP-15</v>
          </cell>
        </row>
        <row r="604">
          <cell r="A604" t="str">
            <v>CLI-FL1EP-EP-20</v>
          </cell>
        </row>
        <row r="605">
          <cell r="A605" t="str">
            <v>CLI-FL1EP-EP-25</v>
          </cell>
        </row>
        <row r="606">
          <cell r="A606" t="str">
            <v>CLI-FL1EP-EP-30</v>
          </cell>
        </row>
        <row r="607">
          <cell r="A607" t="str">
            <v>CLI-FL1EP-EP-35</v>
          </cell>
        </row>
        <row r="608">
          <cell r="A608" t="str">
            <v xml:space="preserve">CLI-FL1EP-EP-40                    </v>
          </cell>
        </row>
        <row r="609">
          <cell r="A609" t="str">
            <v>CLI-FL1EP-EP-50</v>
          </cell>
        </row>
        <row r="610">
          <cell r="A610" t="str">
            <v>CLI-FL1EP-EP-75</v>
          </cell>
        </row>
        <row r="611">
          <cell r="A611" t="str">
            <v xml:space="preserve">CLI-FL1EP-EP-100                   </v>
          </cell>
        </row>
        <row r="612">
          <cell r="A612" t="str">
            <v>CLI-FL2EP-EP-02</v>
          </cell>
        </row>
        <row r="613">
          <cell r="A613" t="str">
            <v>CLI-FL2EP-EP-04</v>
          </cell>
        </row>
        <row r="614">
          <cell r="A614" t="str">
            <v>CLI-FL2EP-EP-06</v>
          </cell>
        </row>
        <row r="615">
          <cell r="A615" t="str">
            <v>188E3 BACKBOARD</v>
          </cell>
        </row>
        <row r="616">
          <cell r="A616" t="str">
            <v>M14C270 FACEPLATE</v>
          </cell>
        </row>
        <row r="617">
          <cell r="A617" t="str">
            <v>M26C-246 FACEPLATE</v>
          </cell>
        </row>
        <row r="618">
          <cell r="A618" t="str">
            <v>1061 004COR 4/24 W1000</v>
          </cell>
        </row>
        <row r="619">
          <cell r="A619" t="str">
            <v>XLBET-SUB ASSM</v>
          </cell>
        </row>
        <row r="620">
          <cell r="A620" t="str">
            <v>XLBET-SUB ASSM</v>
          </cell>
        </row>
        <row r="621">
          <cell r="A621" t="str">
            <v>XLBET-2007-050 BRKT 2007</v>
          </cell>
        </row>
        <row r="622">
          <cell r="A622" t="str">
            <v>XLBET 2002 050 BRKT</v>
          </cell>
        </row>
        <row r="623">
          <cell r="A623" t="str">
            <v>XLBET KIT BRKT 2008-050</v>
          </cell>
        </row>
        <row r="624">
          <cell r="A624" t="str">
            <v>384A ADAPTER</v>
          </cell>
        </row>
        <row r="625">
          <cell r="A625" t="str">
            <v>110A2 DISTRIBUTION RING</v>
          </cell>
        </row>
        <row r="626">
          <cell r="A626" t="str">
            <v>110D-4P CB 1000/PKG</v>
          </cell>
        </row>
        <row r="627">
          <cell r="A627" t="str">
            <v>1061 025CSL 25/24 RVAR</v>
          </cell>
        </row>
        <row r="628">
          <cell r="A628" t="str">
            <v>PNL-M40ST8-262 MODLR 2.6</v>
          </cell>
        </row>
        <row r="629">
          <cell r="A629" t="str">
            <v>PNL-M40DSC4-262 MODLR 2.*</v>
          </cell>
        </row>
        <row r="630">
          <cell r="A630" t="str">
            <v>1061 004CLL 4/24 W1000</v>
          </cell>
        </row>
        <row r="631">
          <cell r="A631" t="str">
            <v>1061 004CGN 4/24 R1000</v>
          </cell>
        </row>
        <row r="632">
          <cell r="A632" t="str">
            <v>1061 004CRD 4/24 R1000</v>
          </cell>
        </row>
        <row r="633">
          <cell r="A633" t="str">
            <v>1061 004BBL 4/24 W1000</v>
          </cell>
        </row>
        <row r="634">
          <cell r="A634" t="str">
            <v>110DW1-25 WIRING BLOCK</v>
          </cell>
        </row>
        <row r="635">
          <cell r="A635" t="str">
            <v>110DW1-50 WIRING BLOCK</v>
          </cell>
        </row>
        <row r="636">
          <cell r="A636" t="str">
            <v>2010 004BGY 4/24 W1000</v>
          </cell>
        </row>
        <row r="637">
          <cell r="A637" t="str">
            <v>2010 004BGY 4/24 R1000</v>
          </cell>
        </row>
        <row r="638">
          <cell r="A638" t="str">
            <v>2010 004BYL 4/24 R1000</v>
          </cell>
        </row>
        <row r="639">
          <cell r="A639" t="str">
            <v>88A2 RETAINER</v>
          </cell>
        </row>
        <row r="640">
          <cell r="A640" t="str">
            <v>FACEPLT-M12AP-246CONN PL</v>
          </cell>
        </row>
        <row r="641">
          <cell r="A641" t="str">
            <v>FACEPLT-M12AP-262CONN PL</v>
          </cell>
        </row>
        <row r="642">
          <cell r="A642" t="str">
            <v>1061 025CSL 25/24 R1000</v>
          </cell>
        </row>
        <row r="643">
          <cell r="A643" t="str">
            <v>M60A-246 ICON  IVR (</v>
          </cell>
        </row>
        <row r="644">
          <cell r="A644" t="str">
            <v>M60A-270 ICON  gray (</v>
          </cell>
        </row>
        <row r="645">
          <cell r="A645" t="str">
            <v>M60A-262 ICON  WHT (</v>
          </cell>
        </row>
        <row r="646">
          <cell r="A646" t="str">
            <v>M60A-003 ICON  BLK (</v>
          </cell>
        </row>
        <row r="647">
          <cell r="A647" t="str">
            <v>M60A-123 ICON  YLW (</v>
          </cell>
        </row>
        <row r="648">
          <cell r="A648" t="str">
            <v>M60A-112 ICON  ORG (</v>
          </cell>
        </row>
        <row r="649">
          <cell r="A649" t="str">
            <v>M60A-226 ICON  GRN (</v>
          </cell>
        </row>
        <row r="650">
          <cell r="A650" t="str">
            <v>M60A-317 ICON  RED (</v>
          </cell>
        </row>
        <row r="651">
          <cell r="A651" t="str">
            <v>M60A-318 ICON  BLUE (</v>
          </cell>
        </row>
        <row r="652">
          <cell r="A652" t="str">
            <v>M60B-318 ICON  BLUE (</v>
          </cell>
        </row>
        <row r="653">
          <cell r="A653" t="str">
            <v>M60B-270 ICON  gray (</v>
          </cell>
        </row>
        <row r="654">
          <cell r="A654" t="str">
            <v>M60B-262 ICON  WHT (</v>
          </cell>
        </row>
        <row r="655">
          <cell r="A655" t="str">
            <v>M60B-003 ICON  BLK (</v>
          </cell>
        </row>
        <row r="656">
          <cell r="A656" t="str">
            <v>M60B-123 ICON  YLW (</v>
          </cell>
        </row>
        <row r="657">
          <cell r="A657" t="str">
            <v>M60B-112 ICON  ORG (</v>
          </cell>
        </row>
        <row r="658">
          <cell r="A658" t="str">
            <v>M60B-226 ICON  GRN (</v>
          </cell>
        </row>
        <row r="659">
          <cell r="A659" t="str">
            <v>M60B-317 ICON  RED (</v>
          </cell>
        </row>
        <row r="660">
          <cell r="A660" t="str">
            <v>M60C-246 ICON  IVR (</v>
          </cell>
        </row>
        <row r="661">
          <cell r="A661" t="str">
            <v>M60C-270 ICON  gray (</v>
          </cell>
        </row>
        <row r="662">
          <cell r="A662" t="str">
            <v>M60C-262 ICON  WHT (</v>
          </cell>
        </row>
        <row r="663">
          <cell r="A663" t="str">
            <v>M60C-123 ICON  YLW (</v>
          </cell>
        </row>
        <row r="664">
          <cell r="A664" t="str">
            <v>M60C-112 ICON  ORG (</v>
          </cell>
        </row>
        <row r="665">
          <cell r="A665" t="str">
            <v>M60C-226 ICON  GRN (</v>
          </cell>
        </row>
        <row r="666">
          <cell r="A666" t="str">
            <v>M60C-317 ICON  RED (</v>
          </cell>
        </row>
        <row r="667">
          <cell r="A667" t="str">
            <v>M60C-318 ICON  BLUE (</v>
          </cell>
        </row>
        <row r="668">
          <cell r="A668" t="str">
            <v>M60D-246 ICON  IVR (</v>
          </cell>
        </row>
        <row r="669">
          <cell r="A669" t="str">
            <v>M60D-270 ICON  gray (</v>
          </cell>
        </row>
        <row r="670">
          <cell r="A670" t="str">
            <v>M60D-262 ICON  WHT (</v>
          </cell>
        </row>
        <row r="671">
          <cell r="A671" t="str">
            <v>M60D-003 ICON  BLK (</v>
          </cell>
        </row>
        <row r="672">
          <cell r="A672" t="str">
            <v>M60D-123 ICON  YLW (</v>
          </cell>
        </row>
        <row r="673">
          <cell r="A673" t="str">
            <v>M60D-112 ICON  ORG (</v>
          </cell>
        </row>
        <row r="674">
          <cell r="A674" t="str">
            <v>M60D-226 ICON  GRN (</v>
          </cell>
        </row>
        <row r="675">
          <cell r="A675" t="str">
            <v>M60D-317 ICON  RED (</v>
          </cell>
        </row>
        <row r="676">
          <cell r="A676" t="str">
            <v>M60D-318 ICON  BLUE (</v>
          </cell>
        </row>
        <row r="677">
          <cell r="A677" t="str">
            <v>M60E-246 ICON  IVR (</v>
          </cell>
        </row>
        <row r="678">
          <cell r="A678" t="str">
            <v>M60E-270 ICON  gray (</v>
          </cell>
        </row>
        <row r="679">
          <cell r="A679" t="str">
            <v>M60E-262 ICON  WHT (</v>
          </cell>
        </row>
        <row r="680">
          <cell r="A680" t="str">
            <v>M60E-112 ICON  ORG (</v>
          </cell>
        </row>
        <row r="681">
          <cell r="A681" t="str">
            <v>M60E-226 ICON  GRN (</v>
          </cell>
        </row>
        <row r="682">
          <cell r="A682" t="str">
            <v>M60E-317 ICON  RED (</v>
          </cell>
        </row>
        <row r="683">
          <cell r="A683" t="str">
            <v>M60E-318 ICON  BLUE (</v>
          </cell>
        </row>
        <row r="684">
          <cell r="A684" t="str">
            <v>1010 100AGY 100/24 CUSTL</v>
          </cell>
        </row>
        <row r="685">
          <cell r="A685" t="str">
            <v>1010 050AGY 50/24 CUSTL</v>
          </cell>
        </row>
        <row r="686">
          <cell r="A686" t="str">
            <v>1010 025AGY 25/24 CUSTL</v>
          </cell>
        </row>
        <row r="687">
          <cell r="A687" t="str">
            <v>110P2CAT5-FT 1 PR KIT</v>
          </cell>
        </row>
        <row r="688">
          <cell r="A688" t="str">
            <v>110P4CAT5-FT 2 PR KIT</v>
          </cell>
        </row>
        <row r="689">
          <cell r="A689" t="str">
            <v>110P8CAT5-FT 4 PR KIT</v>
          </cell>
        </row>
        <row r="690">
          <cell r="A690" t="str">
            <v>110P2CAT5-VR 1 PR KIT</v>
          </cell>
        </row>
        <row r="691">
          <cell r="A691" t="str">
            <v>110P4CAT5-VR 2 PR KIT</v>
          </cell>
        </row>
        <row r="692">
          <cell r="A692" t="str">
            <v>110P8CAT5-VR 4 PR KIT</v>
          </cell>
        </row>
        <row r="693">
          <cell r="A693" t="str">
            <v>XLBET-720S 310C-139 UNAS</v>
          </cell>
        </row>
        <row r="694">
          <cell r="A694" t="str">
            <v>XLBET-720D-310C-139 UNAS</v>
          </cell>
        </row>
        <row r="695">
          <cell r="A695" t="str">
            <v>1061 025CSL 25/24 CUSTL-0+10%</v>
          </cell>
        </row>
        <row r="696">
          <cell r="A696" t="str">
            <v>M1BH-B1K-003 BULK</v>
          </cell>
        </row>
        <row r="697">
          <cell r="A697" t="str">
            <v>M1BH-B1K-246 BULK</v>
          </cell>
        </row>
        <row r="698">
          <cell r="A698" t="str">
            <v>M1BH-B1K-262 BULK</v>
          </cell>
        </row>
        <row r="699">
          <cell r="A699" t="str">
            <v>M1AH-003 MODULE</v>
          </cell>
        </row>
        <row r="700">
          <cell r="A700" t="str">
            <v>M1AH-112 MODULE</v>
          </cell>
        </row>
        <row r="701">
          <cell r="A701" t="str">
            <v>M1AH-246 MODULE</v>
          </cell>
        </row>
        <row r="702">
          <cell r="A702" t="str">
            <v>M1AH-262 MODULE</v>
          </cell>
        </row>
        <row r="703">
          <cell r="A703" t="str">
            <v>1061 004BBL 4/24 R1000</v>
          </cell>
        </row>
        <row r="704">
          <cell r="A704" t="str">
            <v>M1BH-H-112 MODULE</v>
          </cell>
        </row>
        <row r="705">
          <cell r="A705" t="str">
            <v>2061 025AWH 25/24 R1000-</v>
          </cell>
        </row>
        <row r="706">
          <cell r="A706" t="str">
            <v>2061 025AWH 25/24 RVAR</v>
          </cell>
        </row>
        <row r="707">
          <cell r="A707" t="str">
            <v>M1000WG-003 PANEL WIRE GUIDE</v>
          </cell>
        </row>
        <row r="708">
          <cell r="A708" t="str">
            <v>P2040 PANEL</v>
          </cell>
        </row>
        <row r="709">
          <cell r="A709" t="str">
            <v>P2080 PANEL</v>
          </cell>
        </row>
        <row r="710">
          <cell r="A710" t="str">
            <v>SMBFG FIBER GUIDE</v>
          </cell>
        </row>
        <row r="711">
          <cell r="A711" t="str">
            <v>BOX-M106SMB-003 MTG</v>
          </cell>
        </row>
        <row r="712">
          <cell r="A712" t="str">
            <v>BOX-M106SMB-262 MTG</v>
          </cell>
        </row>
        <row r="713">
          <cell r="A713" t="str">
            <v>BOX-M106SMB-246 MTG</v>
          </cell>
        </row>
        <row r="714">
          <cell r="A714" t="str">
            <v>BOX-M106SMB-270 MTG</v>
          </cell>
        </row>
        <row r="715">
          <cell r="A715" t="str">
            <v>1061 025CSL 25/24 R4000</v>
          </cell>
        </row>
        <row r="716">
          <cell r="A716" t="str">
            <v>CLI-ML1EP-EP-4</v>
          </cell>
        </row>
        <row r="717">
          <cell r="A717" t="str">
            <v>CLI-ML1EP-EP-5</v>
          </cell>
        </row>
        <row r="718">
          <cell r="A718" t="str">
            <v xml:space="preserve">CLI-ML1EP-EP-6                     </v>
          </cell>
        </row>
        <row r="719">
          <cell r="A719" t="str">
            <v>CLI-ML1EP-EP-10</v>
          </cell>
        </row>
        <row r="720">
          <cell r="A720" t="str">
            <v>CLI-ML1EP-EP-15</v>
          </cell>
        </row>
        <row r="721">
          <cell r="A721" t="str">
            <v>CLI-ML1EP-EP-20</v>
          </cell>
        </row>
        <row r="722">
          <cell r="A722" t="str">
            <v>CLI-ML1EP-EP-25</v>
          </cell>
        </row>
        <row r="723">
          <cell r="A723" t="str">
            <v>CLI-ML1EP-EP-30</v>
          </cell>
        </row>
        <row r="724">
          <cell r="A724" t="str">
            <v>CLI-ML1EP-EP-E/W</v>
          </cell>
        </row>
        <row r="725">
          <cell r="A725" t="str">
            <v>CLI-ML2EP-EP-2</v>
          </cell>
        </row>
        <row r="726">
          <cell r="A726" t="str">
            <v>CLI-ML2EP-EP-4</v>
          </cell>
        </row>
        <row r="727">
          <cell r="A727" t="str">
            <v>CLI-ML2EP-EP-6</v>
          </cell>
        </row>
        <row r="728">
          <cell r="A728" t="str">
            <v xml:space="preserve">CLI-ML2EP-EP-8                     </v>
          </cell>
        </row>
        <row r="729">
          <cell r="A729" t="str">
            <v>CLI-ML2EP-EP-10</v>
          </cell>
        </row>
        <row r="730">
          <cell r="A730" t="str">
            <v xml:space="preserve">CLI-ML2EP-EP-15                    </v>
          </cell>
        </row>
        <row r="731">
          <cell r="A731" t="str">
            <v>CLI-ML2EP-EP-20</v>
          </cell>
        </row>
        <row r="732">
          <cell r="A732" t="str">
            <v>CLI-ML2EP-EP-25</v>
          </cell>
        </row>
        <row r="733">
          <cell r="A733" t="str">
            <v>CLI-ML2EP-EP-30</v>
          </cell>
        </row>
        <row r="734">
          <cell r="A734" t="str">
            <v>CLI-ML2EP-EP-35</v>
          </cell>
        </row>
        <row r="735">
          <cell r="A735" t="str">
            <v>CLI-ML2EP-EP-40</v>
          </cell>
        </row>
        <row r="736">
          <cell r="A736" t="str">
            <v>CLI-ML2EP-EP-50</v>
          </cell>
        </row>
        <row r="737">
          <cell r="A737" t="str">
            <v>CLI-ML2EP-EP-75</v>
          </cell>
        </row>
        <row r="738">
          <cell r="A738" t="str">
            <v>CLI-ML2EP-EP-100</v>
          </cell>
        </row>
        <row r="739">
          <cell r="A739" t="str">
            <v>CLI-ML2EP-EP-E/W</v>
          </cell>
        </row>
        <row r="740">
          <cell r="A740" t="str">
            <v>525-JA-003 CONN ELEC-IND</v>
          </cell>
        </row>
        <row r="741">
          <cell r="A741" t="str">
            <v>525-JA-003 CONN ELEC-BULK</v>
          </cell>
        </row>
        <row r="742">
          <cell r="A742" t="str">
            <v>CONN 525-PA-003 INDIVIDU</v>
          </cell>
        </row>
        <row r="743">
          <cell r="A743" t="str">
            <v>CONN 525-PA-003 BULK</v>
          </cell>
        </row>
        <row r="744">
          <cell r="A744" t="str">
            <v>2061 004BBK 4/24 W1000</v>
          </cell>
        </row>
        <row r="745">
          <cell r="A745" t="str">
            <v>CABLE CC525PP-005A</v>
          </cell>
        </row>
        <row r="746">
          <cell r="A746" t="str">
            <v>CABLE CONNECTORIZED    KS24207</v>
          </cell>
        </row>
        <row r="747">
          <cell r="A747" t="str">
            <v>CABLE CONNECTORIZED    KS24207</v>
          </cell>
        </row>
        <row r="748">
          <cell r="A748" t="str">
            <v>CONN CABLE CC525PP-020A</v>
          </cell>
        </row>
        <row r="749">
          <cell r="A749" t="str">
            <v>CC525PP-025A</v>
          </cell>
        </row>
        <row r="750">
          <cell r="A750" t="str">
            <v>CABLE CONNECTORIZED    KS24207</v>
          </cell>
        </row>
        <row r="751">
          <cell r="A751" t="str">
            <v>CABLE CONNECTORIZED    KS24207</v>
          </cell>
        </row>
        <row r="752">
          <cell r="A752" t="str">
            <v>CABLE CONNECTORIZED    KS24207</v>
          </cell>
        </row>
        <row r="753">
          <cell r="A753" t="str">
            <v>CABLE CONNECTORIZED    KS24207</v>
          </cell>
        </row>
        <row r="754">
          <cell r="A754" t="str">
            <v>CC525PN-005A</v>
          </cell>
        </row>
        <row r="755">
          <cell r="A755" t="str">
            <v>CABLE CONNECTORIZED    KS24207</v>
          </cell>
        </row>
        <row r="756">
          <cell r="A756" t="str">
            <v>CABLE CONNECTORIZED    KS24207</v>
          </cell>
        </row>
        <row r="757">
          <cell r="A757" t="str">
            <v>CA CONN-CC525PN-025A 25F</v>
          </cell>
        </row>
        <row r="758">
          <cell r="A758" t="str">
            <v>CABLE CONNECTORIZED    KS24207</v>
          </cell>
        </row>
        <row r="759">
          <cell r="A759" t="str">
            <v>CABLE CONNECTORIZED    KS24207</v>
          </cell>
        </row>
        <row r="760">
          <cell r="A760" t="str">
            <v>CABLE CONNECTORIZED    KS24207</v>
          </cell>
        </row>
        <row r="761">
          <cell r="A761" t="str">
            <v>CA E-NCA4051-0025AR RVAR</v>
          </cell>
        </row>
        <row r="762">
          <cell r="A762" t="str">
            <v>CA E-NCA4051-0050AR RVAR</v>
          </cell>
        </row>
        <row r="763">
          <cell r="A763" t="str">
            <v>CA E-NCA4051-0100AR RVAR</v>
          </cell>
        </row>
        <row r="764">
          <cell r="A764" t="str">
            <v>CA E-NCA4051-0200AR RVAR</v>
          </cell>
        </row>
        <row r="765">
          <cell r="A765" t="str">
            <v>CA EL-NCA4051-0300AR RVAR</v>
          </cell>
        </row>
        <row r="766">
          <cell r="A766" t="str">
            <v>NCA4051 ARMM-0600 RVAR</v>
          </cell>
        </row>
        <row r="767">
          <cell r="A767" t="str">
            <v>NCA4051 ARMM-1200 RVAR</v>
          </cell>
        </row>
        <row r="768">
          <cell r="A768" t="str">
            <v>NCA4051 ARMM-1500 RVAR</v>
          </cell>
        </row>
        <row r="769">
          <cell r="A769" t="str">
            <v>NCA4051 ARMM-1800 RVAR</v>
          </cell>
        </row>
        <row r="770">
          <cell r="A770" t="str">
            <v>M1000FMK-003 FIBER MTG C</v>
          </cell>
        </row>
        <row r="771">
          <cell r="A771" t="str">
            <v>M1000FSSK-003 FIBER STORAGE</v>
          </cell>
        </row>
        <row r="772">
          <cell r="A772" t="str">
            <v>XLBET-110RD2-100-19 BRKT</v>
          </cell>
        </row>
        <row r="773">
          <cell r="A773" t="str">
            <v>L2300-BL 1CON BLUE,-318</v>
          </cell>
        </row>
        <row r="774">
          <cell r="A774" t="str">
            <v>L2300-GN FESTIVE GREEN,-226</v>
          </cell>
        </row>
        <row r="775">
          <cell r="A775" t="str">
            <v>L2300-YL BUTTER YELLOW,-123</v>
          </cell>
        </row>
        <row r="776">
          <cell r="A776" t="str">
            <v>L2300-RD MODULE RED,-317</v>
          </cell>
        </row>
        <row r="777">
          <cell r="A777" t="str">
            <v>L2300-WH ELECTRICAL WHITE-262</v>
          </cell>
        </row>
        <row r="778">
          <cell r="A778" t="str">
            <v>L2300-PL E.I.A. PURPLE,-333</v>
          </cell>
        </row>
        <row r="779">
          <cell r="A779" t="str">
            <v>3061 004AWH 4/24 R1000</v>
          </cell>
        </row>
        <row r="780">
          <cell r="A780" t="str">
            <v>R2200 RETAINER KIT</v>
          </cell>
        </row>
        <row r="781">
          <cell r="A781" t="str">
            <v xml:space="preserve">CLI-ML1SC-SC-02                    </v>
          </cell>
        </row>
        <row r="782">
          <cell r="A782" t="str">
            <v>M14MMO-003 MULTIMEDIA OUTLET</v>
          </cell>
        </row>
        <row r="783">
          <cell r="A783" t="str">
            <v>M14MMO-246 MULTIMEDIA OUTLET</v>
          </cell>
        </row>
        <row r="784">
          <cell r="A784" t="str">
            <v>M14MMO-270 MULTIMEDIA OUTLET</v>
          </cell>
        </row>
        <row r="785">
          <cell r="A785" t="str">
            <v>PATCHMAX LABELS-GRAY</v>
          </cell>
        </row>
        <row r="786">
          <cell r="A786" t="str">
            <v>PATCHMAX LABELS-BLUE</v>
          </cell>
        </row>
        <row r="787">
          <cell r="A787" t="str">
            <v>PATCHMAX LABELS-YELLOW</v>
          </cell>
        </row>
        <row r="788">
          <cell r="A788" t="str">
            <v>PATCHMAX LABELS-WHITE</v>
          </cell>
        </row>
        <row r="789">
          <cell r="A789" t="str">
            <v>PATCHMAX LABELS-PURPLE</v>
          </cell>
        </row>
        <row r="790">
          <cell r="A790" t="str">
            <v>R2300 FASTENER KIT PATCH</v>
          </cell>
        </row>
        <row r="791">
          <cell r="A791" t="str">
            <v>CLI-ML1SC-SC-04</v>
          </cell>
        </row>
        <row r="792">
          <cell r="A792" t="str">
            <v>CLI-ML1SC-SC-05</v>
          </cell>
        </row>
        <row r="793">
          <cell r="A793" t="str">
            <v>CLI-ML1SC-SC-10</v>
          </cell>
        </row>
        <row r="794">
          <cell r="A794" t="str">
            <v>CLI-ML1SC-SC-15</v>
          </cell>
        </row>
        <row r="795">
          <cell r="A795" t="str">
            <v>CLI-ML1SC-SC-20</v>
          </cell>
        </row>
        <row r="796">
          <cell r="A796" t="str">
            <v>CLI-ML1SC-SC-25</v>
          </cell>
        </row>
        <row r="797">
          <cell r="A797" t="str">
            <v xml:space="preserve">CLI-ML1SC-SC-30                    </v>
          </cell>
        </row>
        <row r="798">
          <cell r="A798" t="str">
            <v xml:space="preserve">CLI-ML1SC-SC-35                    </v>
          </cell>
        </row>
        <row r="799">
          <cell r="A799" t="str">
            <v>CLI-ML1SC-SC-40</v>
          </cell>
        </row>
        <row r="800">
          <cell r="A800" t="str">
            <v>CLI-ML1SC-SC-45</v>
          </cell>
        </row>
        <row r="801">
          <cell r="A801" t="str">
            <v xml:space="preserve">CLI-ML1SC-SC-50                    </v>
          </cell>
        </row>
        <row r="802">
          <cell r="A802" t="str">
            <v xml:space="preserve">CLI-ML1SC-SC-75                    </v>
          </cell>
        </row>
        <row r="803">
          <cell r="A803" t="str">
            <v>CLI-ML1SC-SC-E/W</v>
          </cell>
        </row>
        <row r="804">
          <cell r="A804" t="str">
            <v>CLI-ML2SC-SC-02</v>
          </cell>
        </row>
        <row r="805">
          <cell r="A805" t="str">
            <v>CLI-ML2SC-SC-04</v>
          </cell>
        </row>
        <row r="806">
          <cell r="A806" t="str">
            <v>CLI-ML2SC-SC-05</v>
          </cell>
        </row>
        <row r="807">
          <cell r="A807" t="str">
            <v>CLI-ML2SC-SC-10</v>
          </cell>
        </row>
        <row r="808">
          <cell r="A808" t="str">
            <v>CLI-ML2SC-SC-15</v>
          </cell>
        </row>
        <row r="809">
          <cell r="A809" t="str">
            <v>CLI-ML2SC-SC-20</v>
          </cell>
        </row>
        <row r="810">
          <cell r="A810" t="str">
            <v>CLI-ML2SC-SC-25</v>
          </cell>
        </row>
        <row r="811">
          <cell r="A811" t="str">
            <v>CLI-ML2SC-SC-30</v>
          </cell>
        </row>
        <row r="812">
          <cell r="A812" t="str">
            <v>CLI-ML2SC-SC-35</v>
          </cell>
        </row>
        <row r="813">
          <cell r="A813" t="str">
            <v>CLI-ML2SC-SC-40</v>
          </cell>
        </row>
        <row r="814">
          <cell r="A814" t="str">
            <v xml:space="preserve">CLI-ML2SC-SC-45                    </v>
          </cell>
        </row>
        <row r="815">
          <cell r="A815" t="str">
            <v>CLI-ML2SC-SC-50</v>
          </cell>
        </row>
        <row r="816">
          <cell r="A816" t="str">
            <v>CLI-ML2SC-SC-75</v>
          </cell>
        </row>
        <row r="817">
          <cell r="A817" t="str">
            <v>CLI-ML2SC-SC-100</v>
          </cell>
        </row>
        <row r="818">
          <cell r="A818" t="str">
            <v>CLI-ML2SC-SC-E/W</v>
          </cell>
        </row>
        <row r="819">
          <cell r="A819" t="str">
            <v>110P2CAT5F 2B, PATCH,</v>
          </cell>
        </row>
        <row r="820">
          <cell r="A820" t="str">
            <v>110P2CAT5F-4B PTCH</v>
          </cell>
        </row>
        <row r="821">
          <cell r="A821" t="str">
            <v>110P2CAT5F-6B PTCH</v>
          </cell>
        </row>
        <row r="822">
          <cell r="A822" t="str">
            <v>110P2CAT5F-8B PTCH</v>
          </cell>
        </row>
        <row r="823">
          <cell r="A823" t="str">
            <v>110P2CAT5F-9B PTCH</v>
          </cell>
        </row>
        <row r="824">
          <cell r="A824" t="str">
            <v>110P2CAT5F-12B PTCH</v>
          </cell>
        </row>
        <row r="825">
          <cell r="A825" t="str">
            <v>110P2CAT5F-15B PTCH</v>
          </cell>
        </row>
        <row r="826">
          <cell r="A826" t="str">
            <v>110P2CAT5F-18B PTCH</v>
          </cell>
        </row>
        <row r="827">
          <cell r="A827" t="str">
            <v>110P4CAT5F-2B PTCH</v>
          </cell>
        </row>
        <row r="828">
          <cell r="A828" t="str">
            <v>110P4CAT5F-4B PTCH</v>
          </cell>
        </row>
        <row r="829">
          <cell r="A829" t="str">
            <v>110P4CAT5F-6B PTCH</v>
          </cell>
        </row>
        <row r="830">
          <cell r="A830" t="str">
            <v>110P4CAT5F-8B PTCH</v>
          </cell>
        </row>
        <row r="831">
          <cell r="A831" t="str">
            <v>110P4CAT5F-9B PTCH</v>
          </cell>
        </row>
        <row r="832">
          <cell r="A832" t="str">
            <v>110P4CAT5F-18B PTCH</v>
          </cell>
        </row>
        <row r="833">
          <cell r="A833" t="str">
            <v>110P8CAT5F-3B PTCH</v>
          </cell>
        </row>
        <row r="834">
          <cell r="A834" t="str">
            <v>110P8CAT5F-5B PTCH</v>
          </cell>
        </row>
        <row r="835">
          <cell r="A835" t="str">
            <v>110P8CAT5F-7B PTCH</v>
          </cell>
        </row>
        <row r="836">
          <cell r="A836" t="str">
            <v>110P8CAT5F-9B PTCH</v>
          </cell>
        </row>
        <row r="837">
          <cell r="A837" t="str">
            <v>110P8CAT5F-12B PTCH</v>
          </cell>
        </row>
        <row r="838">
          <cell r="A838" t="str">
            <v>110P8CAT5F-15B PTCH</v>
          </cell>
        </row>
        <row r="839">
          <cell r="A839" t="str">
            <v>110P8CAT5F-18B PTCH</v>
          </cell>
        </row>
        <row r="840">
          <cell r="A840" t="str">
            <v>CLI-ML1LC-LC-02</v>
          </cell>
        </row>
        <row r="841">
          <cell r="A841" t="str">
            <v>CLI-ML1LC-LC-04</v>
          </cell>
        </row>
        <row r="842">
          <cell r="A842" t="str">
            <v>CLI-ML1LC-LC-05</v>
          </cell>
        </row>
        <row r="843">
          <cell r="A843" t="str">
            <v>CLI-ML1LC-LC-06</v>
          </cell>
        </row>
        <row r="844">
          <cell r="A844" t="str">
            <v>CLI-ML1LC-LC-08</v>
          </cell>
        </row>
        <row r="845">
          <cell r="A845" t="str">
            <v>CLI-ML1LC-LC-10</v>
          </cell>
        </row>
        <row r="846">
          <cell r="A846" t="str">
            <v>CLI-ML1LC-LC-15</v>
          </cell>
        </row>
        <row r="847">
          <cell r="A847" t="str">
            <v>CLI-ML1LC-LC-20</v>
          </cell>
        </row>
        <row r="848">
          <cell r="A848" t="str">
            <v>CLI-ML1LC-LC-25</v>
          </cell>
        </row>
        <row r="849">
          <cell r="A849" t="str">
            <v>CLI-ML1LC-LC-30</v>
          </cell>
        </row>
        <row r="850">
          <cell r="A850" t="str">
            <v>CLI-ML1LC-LC-35</v>
          </cell>
        </row>
        <row r="851">
          <cell r="A851" t="str">
            <v>CLI-ML1LC-LC-40</v>
          </cell>
        </row>
        <row r="852">
          <cell r="A852" t="str">
            <v>CLI-ML1LC-LC-50</v>
          </cell>
        </row>
        <row r="853">
          <cell r="A853" t="str">
            <v>CLI-ML1LC-LC-75</v>
          </cell>
        </row>
        <row r="854">
          <cell r="A854" t="str">
            <v>CLI-ML1LC-LC-100</v>
          </cell>
        </row>
        <row r="855">
          <cell r="A855" t="str">
            <v>CLI-ML1LC-LC-E/W</v>
          </cell>
        </row>
        <row r="856">
          <cell r="A856" t="str">
            <v>CLI-ML2LC-LC-02</v>
          </cell>
        </row>
        <row r="857">
          <cell r="A857" t="str">
            <v>CLI-ML2LC-LC-04</v>
          </cell>
        </row>
        <row r="858">
          <cell r="A858" t="str">
            <v>CLI-ML2LC-LC-05</v>
          </cell>
        </row>
        <row r="859">
          <cell r="A859" t="str">
            <v>CLI-ML2LC-LC-06</v>
          </cell>
        </row>
        <row r="860">
          <cell r="A860" t="str">
            <v>CLI-ML2LC-LC-08</v>
          </cell>
        </row>
        <row r="861">
          <cell r="A861" t="str">
            <v>CLI-ML2LC-LC-10</v>
          </cell>
        </row>
        <row r="862">
          <cell r="A862" t="str">
            <v>CLI-ML2LC-LC-15</v>
          </cell>
        </row>
        <row r="863">
          <cell r="A863" t="str">
            <v>CLI-ML2LC-LC-20</v>
          </cell>
        </row>
        <row r="864">
          <cell r="A864" t="str">
            <v>CLI-ML2LC-LC-25</v>
          </cell>
        </row>
        <row r="865">
          <cell r="A865" t="str">
            <v>CLI-ML2LC-LC-30</v>
          </cell>
        </row>
        <row r="866">
          <cell r="A866" t="str">
            <v>CLI-ML2LC-LC-35</v>
          </cell>
        </row>
        <row r="867">
          <cell r="A867" t="str">
            <v>CLI-ML2LC-LC-40</v>
          </cell>
        </row>
        <row r="868">
          <cell r="A868" t="str">
            <v>CLI-ML2LC-LC-50</v>
          </cell>
        </row>
        <row r="869">
          <cell r="A869" t="str">
            <v>CLI-ML2LC-LC-75</v>
          </cell>
        </row>
        <row r="870">
          <cell r="A870" t="str">
            <v>CLI-ML2LC-LC-100</v>
          </cell>
        </row>
        <row r="871">
          <cell r="A871" t="str">
            <v>CLI-ML2LC-LC-E/W</v>
          </cell>
        </row>
        <row r="872">
          <cell r="A872" t="str">
            <v>3061 025AWH 25/24 R1000</v>
          </cell>
        </row>
        <row r="873">
          <cell r="A873" t="str">
            <v>3061 025AWH 25/24 R4000</v>
          </cell>
        </row>
        <row r="874">
          <cell r="A874" t="str">
            <v>CLI-FL1EP-SC-E/W</v>
          </cell>
        </row>
        <row r="875">
          <cell r="A875" t="str">
            <v xml:space="preserve">CLI-FL1EP-SC-02                    </v>
          </cell>
        </row>
        <row r="876">
          <cell r="A876" t="str">
            <v>CLI-FL1EP-SC-04</v>
          </cell>
        </row>
        <row r="877">
          <cell r="A877" t="str">
            <v>CLI-FL1EP-SC-06</v>
          </cell>
        </row>
        <row r="878">
          <cell r="A878" t="str">
            <v>CLI-FL1EP-SC-08</v>
          </cell>
        </row>
        <row r="879">
          <cell r="A879" t="str">
            <v>CLI-FL1EP-SC-10</v>
          </cell>
        </row>
        <row r="880">
          <cell r="A880" t="str">
            <v>CLI-FL1EP-SC-15</v>
          </cell>
        </row>
        <row r="881">
          <cell r="A881" t="str">
            <v xml:space="preserve">CLI-FL1EP-SC-20                    </v>
          </cell>
        </row>
        <row r="882">
          <cell r="A882" t="str">
            <v>CLI-FL1EP-SC-25</v>
          </cell>
        </row>
        <row r="883">
          <cell r="A883" t="str">
            <v>CLI-FL1EP-SC-30</v>
          </cell>
        </row>
        <row r="884">
          <cell r="A884" t="str">
            <v>CLI-FL1EP-SC-35</v>
          </cell>
        </row>
        <row r="885">
          <cell r="A885" t="str">
            <v xml:space="preserve">CLI-FL1EP-SC-40                    </v>
          </cell>
        </row>
        <row r="886">
          <cell r="A886" t="str">
            <v xml:space="preserve">CLI-FL1EP-SC-45                    </v>
          </cell>
        </row>
        <row r="887">
          <cell r="A887" t="str">
            <v xml:space="preserve">CLI-FL1EP-SC-50                    </v>
          </cell>
        </row>
        <row r="888">
          <cell r="A888" t="str">
            <v xml:space="preserve">CLI-FL1EP-SC-75                    </v>
          </cell>
        </row>
        <row r="889">
          <cell r="A889" t="str">
            <v xml:space="preserve">CLI-FL1EP-SC-100                   </v>
          </cell>
        </row>
        <row r="890">
          <cell r="A890" t="str">
            <v>CLI-FL2EP-SC-04</v>
          </cell>
        </row>
        <row r="891">
          <cell r="A891" t="str">
            <v>CLI-FL2EP-SC-06</v>
          </cell>
        </row>
        <row r="892">
          <cell r="A892" t="str">
            <v>CLI-FL2EP-SC-10</v>
          </cell>
        </row>
        <row r="893">
          <cell r="A893" t="str">
            <v>CLI-FL2EP-SC-15</v>
          </cell>
        </row>
        <row r="894">
          <cell r="A894" t="str">
            <v>CLI-FL2EP-SC-20</v>
          </cell>
        </row>
        <row r="895">
          <cell r="A895" t="str">
            <v>CLI-FL2EP-SC-25</v>
          </cell>
        </row>
        <row r="896">
          <cell r="A896" t="str">
            <v>CLI-FL2EP-SC-30</v>
          </cell>
        </row>
        <row r="897">
          <cell r="A897" t="str">
            <v>CLI-FL2EP-SC-35</v>
          </cell>
        </row>
        <row r="898">
          <cell r="A898" t="str">
            <v>CLI-FL2EP-SC-40</v>
          </cell>
        </row>
        <row r="899">
          <cell r="A899" t="str">
            <v>CLI-FL2EP-SC-50</v>
          </cell>
        </row>
        <row r="900">
          <cell r="A900" t="str">
            <v>CLI-ML1EP-SC-E/W</v>
          </cell>
        </row>
        <row r="901">
          <cell r="A901" t="str">
            <v xml:space="preserve">CLI-ML1EP-SC-02                    </v>
          </cell>
        </row>
        <row r="902">
          <cell r="A902" t="str">
            <v>CLI-ML1EP-SC-04</v>
          </cell>
        </row>
        <row r="903">
          <cell r="A903" t="str">
            <v xml:space="preserve">CLI-ML1EP-SC-06                    </v>
          </cell>
        </row>
        <row r="904">
          <cell r="A904" t="str">
            <v>CLI-ML1EP-SC-08</v>
          </cell>
        </row>
        <row r="905">
          <cell r="A905" t="str">
            <v xml:space="preserve">CLI-ML1EP-SC-10                    </v>
          </cell>
        </row>
        <row r="906">
          <cell r="A906" t="str">
            <v xml:space="preserve">CLI-ML1EP-SC-15                    </v>
          </cell>
        </row>
        <row r="907">
          <cell r="A907" t="str">
            <v xml:space="preserve">CLI-ML1EP-SC-20                    </v>
          </cell>
        </row>
        <row r="908">
          <cell r="A908" t="str">
            <v xml:space="preserve">CLI-ML1EP-SC-25                    </v>
          </cell>
        </row>
        <row r="909">
          <cell r="A909" t="str">
            <v xml:space="preserve">CLI-ML1EP-SC-30                    </v>
          </cell>
        </row>
        <row r="910">
          <cell r="A910" t="str">
            <v xml:space="preserve">CLI-ML1EP-SC-35                    </v>
          </cell>
        </row>
        <row r="911">
          <cell r="A911" t="str">
            <v xml:space="preserve">CLI-ML1EP-SC-40                    </v>
          </cell>
        </row>
        <row r="912">
          <cell r="A912" t="str">
            <v xml:space="preserve">CLI-ML1EP-SC-45                    </v>
          </cell>
        </row>
        <row r="913">
          <cell r="A913" t="str">
            <v xml:space="preserve">CLI-ML1EP-SC-50                    </v>
          </cell>
        </row>
        <row r="914">
          <cell r="A914" t="str">
            <v xml:space="preserve">CLI-ML1EP-SC-75                    </v>
          </cell>
        </row>
        <row r="915">
          <cell r="A915" t="str">
            <v xml:space="preserve">CLI-ML1EP-SC-100                   </v>
          </cell>
        </row>
        <row r="916">
          <cell r="A916" t="str">
            <v>CLI-ML2EP-SC-E/W</v>
          </cell>
        </row>
        <row r="917">
          <cell r="A917" t="str">
            <v>CLI-ML2EP-SC-02</v>
          </cell>
        </row>
        <row r="918">
          <cell r="A918" t="str">
            <v>CLI-ML2EP-SC-04</v>
          </cell>
        </row>
        <row r="919">
          <cell r="A919" t="str">
            <v>CLI-ML2EP-SC-06</v>
          </cell>
        </row>
        <row r="920">
          <cell r="A920" t="str">
            <v>CLI-ML2EP-SC-08</v>
          </cell>
        </row>
        <row r="921">
          <cell r="A921" t="str">
            <v>CLI-ML2EP-SC-10</v>
          </cell>
        </row>
        <row r="922">
          <cell r="A922" t="str">
            <v>CLI-ML2EP-SC-15</v>
          </cell>
        </row>
        <row r="923">
          <cell r="A923" t="str">
            <v>CLI-ML2EP-SC-20</v>
          </cell>
        </row>
        <row r="924">
          <cell r="A924" t="str">
            <v>CLI-ML2EP-SC-25</v>
          </cell>
        </row>
        <row r="925">
          <cell r="A925" t="str">
            <v>CLI-ML2EP-SC-30</v>
          </cell>
        </row>
        <row r="926">
          <cell r="A926" t="str">
            <v>CLI-ML2EP-SC-35</v>
          </cell>
        </row>
        <row r="927">
          <cell r="A927" t="str">
            <v>CLI-ML2EP-SC-40</v>
          </cell>
        </row>
        <row r="928">
          <cell r="A928" t="str">
            <v>CLI-ML2EP-SC-45</v>
          </cell>
        </row>
        <row r="929">
          <cell r="A929" t="str">
            <v>CLI-ML2EP-SC-50</v>
          </cell>
        </row>
        <row r="930">
          <cell r="A930" t="str">
            <v>CLI-ML2EP-SC-75</v>
          </cell>
        </row>
        <row r="931">
          <cell r="A931" t="str">
            <v>CLI-ML2EP-SC-100</v>
          </cell>
        </row>
        <row r="932">
          <cell r="A932" t="str">
            <v>110ABCAT5-50C CONN TERM</v>
          </cell>
        </row>
        <row r="933">
          <cell r="A933" t="str">
            <v>110PBCAT5-450C CONN TERM</v>
          </cell>
        </row>
        <row r="934">
          <cell r="A934" t="str">
            <v>2010 025BWH 25/24 R1000</v>
          </cell>
        </row>
        <row r="935">
          <cell r="A935" t="str">
            <v>2010 025BWH 25/24 CUSTL</v>
          </cell>
        </row>
        <row r="936">
          <cell r="A936" t="str">
            <v>2010 050BWH 50/24 CUSTL</v>
          </cell>
        </row>
        <row r="937">
          <cell r="A937" t="str">
            <v>2010 050BWH 50/24 R1000</v>
          </cell>
        </row>
        <row r="938">
          <cell r="A938" t="str">
            <v>2010 100BWH 100/24 R1000</v>
          </cell>
        </row>
        <row r="939">
          <cell r="A939" t="str">
            <v>2010 100BWH 100/24 CUSTL</v>
          </cell>
        </row>
        <row r="940">
          <cell r="A940" t="str">
            <v>120P4CAT5F-07B CORD</v>
          </cell>
        </row>
        <row r="941">
          <cell r="A941" t="str">
            <v>120P4CAT5F-12B PTCH</v>
          </cell>
        </row>
        <row r="942">
          <cell r="A942" t="str">
            <v>XLBT BRACKET KIT</v>
          </cell>
        </row>
        <row r="943">
          <cell r="A943" t="str">
            <v>M81LC-029 CLEAR COUPLER</v>
          </cell>
        </row>
        <row r="944">
          <cell r="A944" t="str">
            <v>110P8CAT5FYL-12B</v>
          </cell>
        </row>
        <row r="945">
          <cell r="A945" t="str">
            <v>M40ST4-262 PANEL</v>
          </cell>
        </row>
        <row r="946">
          <cell r="A946" t="str">
            <v>CLI-ML1LC-EP-E/W</v>
          </cell>
        </row>
        <row r="947">
          <cell r="A947" t="str">
            <v>CLI-ML2LC-EP-E/W</v>
          </cell>
        </row>
        <row r="948">
          <cell r="A948" t="str">
            <v>381-ML1LC-SC-E/W</v>
          </cell>
        </row>
        <row r="949">
          <cell r="A949" t="str">
            <v>CLI-ML2LC-SC-E/W</v>
          </cell>
        </row>
        <row r="950">
          <cell r="A950" t="str">
            <v>1061 004BWH 4/24 W1000</v>
          </cell>
        </row>
        <row r="951">
          <cell r="A951" t="str">
            <v>1061 004 CWH 4/24 R1000</v>
          </cell>
        </row>
        <row r="952">
          <cell r="A952" t="str">
            <v>2061 025ABL 25/24 R1000</v>
          </cell>
        </row>
        <row r="953">
          <cell r="A953" t="str">
            <v>110AB CAT5PSJP 12B</v>
          </cell>
        </row>
        <row r="954">
          <cell r="A954" t="str">
            <v>110AB CAT5PSJP 36B</v>
          </cell>
        </row>
        <row r="955">
          <cell r="A955" t="str">
            <v>110BB CAT5PSJP 12FTB</v>
          </cell>
        </row>
        <row r="956">
          <cell r="A956" t="str">
            <v>110PB CAT5 PSJP 108B</v>
          </cell>
        </row>
        <row r="957">
          <cell r="A957" t="str">
            <v>110AB CAT5PSJP 12A</v>
          </cell>
        </row>
        <row r="958">
          <cell r="A958" t="str">
            <v>M104SMB-A-270 SURFACE MT BOX</v>
          </cell>
        </row>
        <row r="959">
          <cell r="A959" t="str">
            <v>M104SMB-A-003 SURFACE MT BOX</v>
          </cell>
        </row>
        <row r="960">
          <cell r="A960" t="str">
            <v>525-CP WNN,25 PR  CAT5</v>
          </cell>
        </row>
        <row r="961">
          <cell r="A961" t="str">
            <v>525 FACTORY TERMINATION</v>
          </cell>
        </row>
        <row r="962">
          <cell r="A962" t="str">
            <v>TOOL - 788M2</v>
          </cell>
        </row>
        <row r="963">
          <cell r="A963" t="str">
            <v>M101SMB-B-003 SURFACE MTG BOX</v>
          </cell>
        </row>
        <row r="964">
          <cell r="A964" t="str">
            <v>M101SMB-B-246 SURFACE MTG BOX</v>
          </cell>
        </row>
        <row r="965">
          <cell r="A965" t="str">
            <v>M101SMB-B-262 SURFACE MTG BOX</v>
          </cell>
        </row>
        <row r="966">
          <cell r="A966" t="str">
            <v>M101SMB-B-270 SURFACE MTG BOX</v>
          </cell>
        </row>
        <row r="967">
          <cell r="A967" t="str">
            <v>M102SM-B-003 SURFACE MTG BOX</v>
          </cell>
        </row>
        <row r="968">
          <cell r="A968" t="str">
            <v>M102SM-B-270 SURFACE MTG BOX</v>
          </cell>
        </row>
        <row r="969">
          <cell r="A969" t="str">
            <v>2WBA1-B-246 ZONE WIRING</v>
          </cell>
        </row>
        <row r="970">
          <cell r="A970" t="str">
            <v>2WBA1-B-262 ZONE WIRING</v>
          </cell>
        </row>
        <row r="971">
          <cell r="A971" t="str">
            <v>2WBA1-B-270 ZONE WIRING</v>
          </cell>
        </row>
        <row r="972">
          <cell r="A972" t="str">
            <v>380BA VIDEO ADAPTER</v>
          </cell>
        </row>
        <row r="973">
          <cell r="A973" t="str">
            <v>OUTL-40A1-B-262 MULTI M</v>
          </cell>
        </row>
        <row r="974">
          <cell r="A974" t="str">
            <v>M40RJ4A-262 OUTLET PANEL</v>
          </cell>
        </row>
        <row r="975">
          <cell r="A975" t="str">
            <v>M1000P5 MODULAR PANELW/COLLAR</v>
          </cell>
        </row>
        <row r="976">
          <cell r="A976" t="str">
            <v>171000PMC-B-COLLAR</v>
          </cell>
        </row>
        <row r="977">
          <cell r="A977" t="str">
            <v>M81 ST-B COUPLER</v>
          </cell>
        </row>
        <row r="978">
          <cell r="A978" t="str">
            <v>M81 SC-B COUPLER</v>
          </cell>
        </row>
        <row r="979">
          <cell r="A979" t="str">
            <v>M81 BNC-B COUPLER</v>
          </cell>
        </row>
        <row r="980">
          <cell r="A980" t="str">
            <v>M81C-   COUPLER</v>
          </cell>
        </row>
        <row r="981">
          <cell r="A981" t="str">
            <v>1261 004E 4/24 R1000</v>
          </cell>
        </row>
        <row r="982">
          <cell r="A982" t="str">
            <v>CLI-ML2LC-SC-10</v>
          </cell>
        </row>
        <row r="983">
          <cell r="A983" t="str">
            <v>CLI-ML2LC-SC-30</v>
          </cell>
        </row>
        <row r="984">
          <cell r="A984" t="str">
            <v>CLI-ML2LC-SC-40</v>
          </cell>
        </row>
        <row r="985">
          <cell r="A985" t="str">
            <v>BP2100 BLANK PLATE PATCH</v>
          </cell>
        </row>
        <row r="986">
          <cell r="A986" t="str">
            <v>362PS ZONE WIRING KIT</v>
          </cell>
        </row>
        <row r="987">
          <cell r="A987" t="str">
            <v>R2100A RETAINER FRONT CORD</v>
          </cell>
        </row>
        <row r="988">
          <cell r="A988" t="str">
            <v>525-AP-003 CONN</v>
          </cell>
        </row>
        <row r="989">
          <cell r="A989" t="str">
            <v>CA CONN-CC525CC-50A DBL</v>
          </cell>
        </row>
        <row r="990">
          <cell r="A990" t="str">
            <v>CC525CN-050A</v>
          </cell>
        </row>
        <row r="991">
          <cell r="A991" t="str">
            <v>CC525AC-50A</v>
          </cell>
        </row>
        <row r="992">
          <cell r="A992" t="str">
            <v>PALLET ASSEMBLY</v>
          </cell>
        </row>
        <row r="993">
          <cell r="A993" t="str">
            <v>LACING STATION INC. DTWS + LC</v>
          </cell>
        </row>
        <row r="994">
          <cell r="A994" t="str">
            <v>TOOL - 788H1</v>
          </cell>
        </row>
        <row r="995">
          <cell r="A995" t="str">
            <v>M61A-003 CONN ICON</v>
          </cell>
        </row>
        <row r="996">
          <cell r="A996" t="str">
            <v>M61A-112 CONN ICON</v>
          </cell>
        </row>
        <row r="997">
          <cell r="A997" t="str">
            <v>M61A-123 CONN ICON</v>
          </cell>
        </row>
        <row r="998">
          <cell r="A998" t="str">
            <v>M61A-226 CONN ICON</v>
          </cell>
        </row>
        <row r="999">
          <cell r="A999" t="str">
            <v>M61A-246 CONN ICON</v>
          </cell>
        </row>
        <row r="1000">
          <cell r="A1000" t="str">
            <v>M61A-262 CONN ICON</v>
          </cell>
        </row>
        <row r="1001">
          <cell r="A1001" t="str">
            <v>M61A-270 CONN ICON</v>
          </cell>
        </row>
        <row r="1002">
          <cell r="A1002" t="str">
            <v>M61A-317 CONN ICON</v>
          </cell>
        </row>
        <row r="1003">
          <cell r="A1003" t="str">
            <v>M61A-318 CONN ICON</v>
          </cell>
        </row>
        <row r="1004">
          <cell r="A1004" t="str">
            <v>M61F-003 CONN ICON</v>
          </cell>
        </row>
        <row r="1005">
          <cell r="A1005" t="str">
            <v>M61F-112 CONN ICON</v>
          </cell>
        </row>
        <row r="1006">
          <cell r="A1006" t="str">
            <v>M61F-123 CONN ICON</v>
          </cell>
        </row>
        <row r="1007">
          <cell r="A1007" t="str">
            <v>M61F-226 CONN ICON</v>
          </cell>
        </row>
        <row r="1008">
          <cell r="A1008" t="str">
            <v>M61F-262 CONN ICON</v>
          </cell>
        </row>
        <row r="1009">
          <cell r="A1009" t="str">
            <v>M61F-270 CONN ICON</v>
          </cell>
        </row>
        <row r="1010">
          <cell r="A1010" t="str">
            <v>M61F-317 CONN ICON</v>
          </cell>
        </row>
        <row r="1011">
          <cell r="A1011" t="str">
            <v>M61F-318 CONN ICON</v>
          </cell>
        </row>
        <row r="1012">
          <cell r="A1012" t="str">
            <v>M21A-003 DUST COVER</v>
          </cell>
        </row>
        <row r="1013">
          <cell r="A1013" t="str">
            <v>M21A-112 DUST COVER</v>
          </cell>
        </row>
        <row r="1014">
          <cell r="A1014" t="str">
            <v>M21A-123 DUST COVER</v>
          </cell>
        </row>
        <row r="1015">
          <cell r="A1015" t="str">
            <v>M21A-226 DUST COVER</v>
          </cell>
        </row>
        <row r="1016">
          <cell r="A1016" t="str">
            <v>M21A-270 DUST COVER</v>
          </cell>
        </row>
        <row r="1017">
          <cell r="A1017" t="str">
            <v>M21A-317 DUST COVER</v>
          </cell>
        </row>
        <row r="1018">
          <cell r="A1018" t="str">
            <v>M21A-318 DUST COVER</v>
          </cell>
        </row>
        <row r="1019">
          <cell r="A1019" t="str">
            <v>CLI-ML2LC-SC-04</v>
          </cell>
        </row>
        <row r="1020">
          <cell r="A1020" t="str">
            <v>CLI-ML2LC-SC-06</v>
          </cell>
        </row>
        <row r="1021">
          <cell r="A1021" t="str">
            <v>CLI-ML2LC-SC-15</v>
          </cell>
        </row>
        <row r="1022">
          <cell r="A1022" t="str">
            <v>CLI-ML2LC-EP-04</v>
          </cell>
        </row>
        <row r="1023">
          <cell r="A1023" t="str">
            <v>CLI-ML2LC-EP-06</v>
          </cell>
        </row>
        <row r="1024">
          <cell r="A1024" t="str">
            <v>CLI-ML2LC-EP-10</v>
          </cell>
        </row>
        <row r="1025">
          <cell r="A1025" t="str">
            <v>CLI-ML2LC-EP-15</v>
          </cell>
        </row>
        <row r="1026">
          <cell r="A1026" t="str">
            <v>CLI-ML2LC-EP-30</v>
          </cell>
        </row>
        <row r="1027">
          <cell r="A1027" t="str">
            <v>2061 004BWH 4/24 T1000</v>
          </cell>
        </row>
        <row r="1028">
          <cell r="A1028" t="str">
            <v>CLI-ML1LC-EP-04</v>
          </cell>
        </row>
        <row r="1029">
          <cell r="A1029" t="str">
            <v>CLI-ML1LC-EP-05</v>
          </cell>
        </row>
        <row r="1030">
          <cell r="A1030" t="str">
            <v>CLI-ML1LC-EP-06</v>
          </cell>
        </row>
        <row r="1031">
          <cell r="A1031" t="str">
            <v>CLI-ML1LC-EP-08</v>
          </cell>
        </row>
        <row r="1032">
          <cell r="A1032" t="str">
            <v>CLI-ML1LC-EP-10</v>
          </cell>
        </row>
        <row r="1033">
          <cell r="A1033" t="str">
            <v>CLI-ML1LC-EP-15</v>
          </cell>
        </row>
        <row r="1034">
          <cell r="A1034" t="str">
            <v>CLI-ML1LC-EP-20</v>
          </cell>
        </row>
        <row r="1035">
          <cell r="A1035" t="str">
            <v>CLI-ML1LC-EP-25</v>
          </cell>
        </row>
        <row r="1036">
          <cell r="A1036" t="str">
            <v>CLI-ML1LC-EP-30</v>
          </cell>
        </row>
        <row r="1037">
          <cell r="A1037" t="str">
            <v>CLI-ML1LC-EP-35</v>
          </cell>
        </row>
        <row r="1038">
          <cell r="A1038" t="str">
            <v>CLI-ML1LC-EP-40</v>
          </cell>
        </row>
        <row r="1039">
          <cell r="A1039" t="str">
            <v>CLI-ML1LC-EP-50</v>
          </cell>
        </row>
        <row r="1040">
          <cell r="A1040" t="str">
            <v>CLI-ML1LC-EP-75</v>
          </cell>
        </row>
        <row r="1041">
          <cell r="A1041" t="str">
            <v>CLI-ML1LC-EP-100</v>
          </cell>
        </row>
        <row r="1042">
          <cell r="A1042" t="str">
            <v>CLI-ML2LC-EP-05</v>
          </cell>
        </row>
        <row r="1043">
          <cell r="A1043" t="str">
            <v>CLI-ML2LC-EP-08</v>
          </cell>
        </row>
        <row r="1044">
          <cell r="A1044" t="str">
            <v>CLI-ML2LC-EP-20</v>
          </cell>
        </row>
        <row r="1045">
          <cell r="A1045" t="str">
            <v>CLI-ML2LC-EP-25</v>
          </cell>
        </row>
        <row r="1046">
          <cell r="A1046" t="str">
            <v>CLI-ML2LC-EP-35</v>
          </cell>
        </row>
        <row r="1047">
          <cell r="A1047" t="str">
            <v>CLI-ML2LC-EP-40</v>
          </cell>
        </row>
        <row r="1048">
          <cell r="A1048" t="str">
            <v>CLI-ML2LC-EP-50</v>
          </cell>
        </row>
        <row r="1049">
          <cell r="A1049" t="str">
            <v>CLI-ML2LC-EP-75</v>
          </cell>
        </row>
        <row r="1050">
          <cell r="A1050" t="str">
            <v>CLI-ML2LC-EP-100</v>
          </cell>
        </row>
        <row r="1051">
          <cell r="A1051" t="str">
            <v>CLI-ML2LC-SC-5</v>
          </cell>
        </row>
        <row r="1052">
          <cell r="A1052" t="str">
            <v>CLI-ML2LC-SC-8</v>
          </cell>
        </row>
        <row r="1053">
          <cell r="A1053" t="str">
            <v>CLI-ML2LC-SC-20</v>
          </cell>
        </row>
        <row r="1054">
          <cell r="A1054" t="str">
            <v>CLI-ML2LC-SC-25</v>
          </cell>
        </row>
        <row r="1055">
          <cell r="A1055" t="str">
            <v>CLI-ML2LC-SC-35</v>
          </cell>
        </row>
        <row r="1056">
          <cell r="A1056" t="str">
            <v>CLI-ML2LC-SC-50</v>
          </cell>
        </row>
        <row r="1057">
          <cell r="A1057" t="str">
            <v>CLI-ML2LC-SC-75</v>
          </cell>
        </row>
        <row r="1058">
          <cell r="A1058" t="str">
            <v>CLI-ML2LC-SC-100</v>
          </cell>
        </row>
        <row r="1059">
          <cell r="A1059" t="str">
            <v>CLI-ML1LC-SC-05</v>
          </cell>
        </row>
        <row r="1060">
          <cell r="A1060" t="str">
            <v>CLI-ML1LC-SC-06</v>
          </cell>
        </row>
        <row r="1061">
          <cell r="A1061" t="str">
            <v>CLI-ML1LC-SC-08</v>
          </cell>
        </row>
        <row r="1062">
          <cell r="A1062" t="str">
            <v>CLI-ML1LC-SC-10</v>
          </cell>
        </row>
        <row r="1063">
          <cell r="A1063" t="str">
            <v>CLI-ML1LC-SC-15</v>
          </cell>
        </row>
        <row r="1064">
          <cell r="A1064" t="str">
            <v>CLI-ML1LC-SC-20</v>
          </cell>
        </row>
        <row r="1065">
          <cell r="A1065" t="str">
            <v>CLI-ML1LC-SC-25</v>
          </cell>
        </row>
        <row r="1066">
          <cell r="A1066" t="str">
            <v>CLI-ML1LC-SC-30</v>
          </cell>
        </row>
        <row r="1067">
          <cell r="A1067" t="str">
            <v>CLI-ML1LC-SC-35</v>
          </cell>
        </row>
        <row r="1068">
          <cell r="A1068" t="str">
            <v>CLI-ML1LC-SC-40</v>
          </cell>
        </row>
        <row r="1069">
          <cell r="A1069" t="str">
            <v>CLI-ML1LC-SC-50</v>
          </cell>
        </row>
        <row r="1070">
          <cell r="A1070" t="str">
            <v>CLI-ML1LC-SC-75</v>
          </cell>
        </row>
        <row r="1071">
          <cell r="A1071" t="str">
            <v>CLI-ML1LC-SC-100</v>
          </cell>
        </row>
        <row r="1072">
          <cell r="A1072" t="str">
            <v>DM2302 SC/SC</v>
          </cell>
        </row>
        <row r="1073">
          <cell r="A1073" t="str">
            <v>DM2303 SC/SC</v>
          </cell>
        </row>
        <row r="1074">
          <cell r="A1074" t="str">
            <v>DM2302 SC/ST</v>
          </cell>
        </row>
        <row r="1075">
          <cell r="A1075" t="str">
            <v>DM2302 ST/SC</v>
          </cell>
        </row>
        <row r="1076">
          <cell r="A1076" t="str">
            <v>PM2302 SC/SC-24</v>
          </cell>
        </row>
        <row r="1077">
          <cell r="A1077" t="str">
            <v>PM2303 SC/SC-24</v>
          </cell>
        </row>
        <row r="1078">
          <cell r="A1078" t="str">
            <v>PM2302 SC/ST-24</v>
          </cell>
        </row>
        <row r="1079">
          <cell r="A1079" t="str">
            <v>PM2302 ST/ST-24</v>
          </cell>
        </row>
        <row r="1080">
          <cell r="A1080" t="str">
            <v>PM2303 ST/ST-24</v>
          </cell>
        </row>
        <row r="1081">
          <cell r="A1081" t="str">
            <v>PM2302 SC/SC-48</v>
          </cell>
        </row>
        <row r="1082">
          <cell r="A1082" t="str">
            <v>PM2303 SC/SC-48</v>
          </cell>
        </row>
        <row r="1083">
          <cell r="A1083" t="str">
            <v>PM2302 SC/ST-48</v>
          </cell>
        </row>
        <row r="1084">
          <cell r="A1084" t="str">
            <v>PM2302 ST/ST-48</v>
          </cell>
        </row>
        <row r="1085">
          <cell r="A1085" t="str">
            <v>PM2303 ST/ST-48</v>
          </cell>
        </row>
        <row r="1086">
          <cell r="A1086" t="str">
            <v>385DP ADAPTOR</v>
          </cell>
        </row>
        <row r="1087">
          <cell r="A1087" t="str">
            <v>1803B FIELD TOOL</v>
          </cell>
        </row>
        <row r="1088">
          <cell r="A1088" t="str">
            <v>CC525CC-5A</v>
          </cell>
        </row>
        <row r="1089">
          <cell r="A1089" t="str">
            <v>CABLE CONNECTORIZED CC525CC-10</v>
          </cell>
        </row>
        <row r="1090">
          <cell r="A1090" t="str">
            <v>CONN CABLE CC525CC-025A</v>
          </cell>
        </row>
        <row r="1091">
          <cell r="A1091" t="str">
            <v>NCA4154 1/24 RVAR</v>
          </cell>
        </row>
        <row r="1092">
          <cell r="A1092" t="str">
            <v>M13L-270 FACEPLATE</v>
          </cell>
        </row>
        <row r="1093">
          <cell r="A1093" t="str">
            <v>M13L-262 FACEPLATE</v>
          </cell>
        </row>
        <row r="1094">
          <cell r="A1094" t="str">
            <v>M13L-246 FACEPLATE</v>
          </cell>
        </row>
        <row r="1095">
          <cell r="A1095" t="str">
            <v>M13L-003 FACEPLATE</v>
          </cell>
        </row>
        <row r="1096">
          <cell r="A1096" t="str">
            <v>C6MMSC ADPTR CPLNG</v>
          </cell>
        </row>
        <row r="1097">
          <cell r="A1097" t="str">
            <v>C6MMST-ADPTR CPLNG</v>
          </cell>
        </row>
        <row r="1098">
          <cell r="A1098" t="str">
            <v>C12MMLC-ADPTR CPLNG</v>
          </cell>
        </row>
        <row r="1099">
          <cell r="A1099" t="str">
            <v>MCAPF WIRE INSERTION CAP</v>
          </cell>
        </row>
        <row r="1100">
          <cell r="A1100" t="str">
            <v>CA CONN-CC525RC-5A DBL ENDED</v>
          </cell>
        </row>
        <row r="1101">
          <cell r="A1101" t="str">
            <v>CA CONN-CC525RC-10A DBL ENDED</v>
          </cell>
        </row>
        <row r="1102">
          <cell r="A1102" t="str">
            <v>CA CONN-CC525RC-25A DBL ENDED</v>
          </cell>
        </row>
        <row r="1103">
          <cell r="A1103" t="str">
            <v>CC525RC-50A</v>
          </cell>
        </row>
        <row r="1104">
          <cell r="A1104" t="str">
            <v>CABLE CONNECTORIZED 525AC-5A</v>
          </cell>
        </row>
        <row r="1105">
          <cell r="A1105" t="str">
            <v>CABLE CONNECTORIZED 525AC-10A</v>
          </cell>
        </row>
        <row r="1106">
          <cell r="A1106" t="str">
            <v>CABLE CONNECTORIZED 525AC-15A</v>
          </cell>
        </row>
        <row r="1107">
          <cell r="A1107" t="str">
            <v>CABLE CONNECTORIZED 525AC-25A</v>
          </cell>
        </row>
        <row r="1108">
          <cell r="A1108" t="str">
            <v>CA CONN-CC525RC-15A DBL ENDED</v>
          </cell>
        </row>
        <row r="1109">
          <cell r="A1109" t="str">
            <v>MPS100E-B1K-270</v>
          </cell>
        </row>
        <row r="1110">
          <cell r="A1110" t="str">
            <v>MPS100E-B1K-317</v>
          </cell>
        </row>
        <row r="1111">
          <cell r="A1111" t="str">
            <v>MPS100E-B1K-318</v>
          </cell>
        </row>
        <row r="1112">
          <cell r="A1112" t="str">
            <v>2500CAT5PS2-24A</v>
          </cell>
        </row>
        <row r="1113">
          <cell r="A1113" t="str">
            <v>2500 CAT5PS2-48A PNL</v>
          </cell>
        </row>
        <row r="1114">
          <cell r="A1114" t="str">
            <v>2500CAT5PS2-24B</v>
          </cell>
        </row>
        <row r="1115">
          <cell r="A1115" t="str">
            <v>2500CAT5PS2-48B</v>
          </cell>
        </row>
        <row r="1116">
          <cell r="A1116" t="str">
            <v>2512CAT5 PS2-48</v>
          </cell>
        </row>
        <row r="1117">
          <cell r="A1117" t="str">
            <v>NCA4158 4/24 R1000</v>
          </cell>
        </row>
        <row r="1118">
          <cell r="A1118" t="str">
            <v>M10L-003 FACEPLATE</v>
          </cell>
        </row>
        <row r="1119">
          <cell r="A1119" t="str">
            <v>M10L-246 FACEPLATE</v>
          </cell>
        </row>
        <row r="1120">
          <cell r="A1120" t="str">
            <v>M10L-262 FACEPLATE</v>
          </cell>
        </row>
        <row r="1121">
          <cell r="A1121" t="str">
            <v>M10L-270 FACEPLATE</v>
          </cell>
        </row>
        <row r="1122">
          <cell r="A1122" t="str">
            <v>CONN CABLE CC525CN-005A, 25PR</v>
          </cell>
        </row>
        <row r="1123">
          <cell r="A1123" t="str">
            <v>CONN CABLE CC525CN-010A, 25PR</v>
          </cell>
        </row>
        <row r="1124">
          <cell r="A1124" t="str">
            <v>CONN CABLE CC525CN-015A, 25PR</v>
          </cell>
        </row>
        <row r="1125">
          <cell r="A1125" t="str">
            <v>CONN CABLE CC525CN-025A, 25PR</v>
          </cell>
        </row>
        <row r="1126">
          <cell r="A1126" t="str">
            <v>FRAME, M108FR3, IVORY PLASTIC</v>
          </cell>
        </row>
        <row r="1127">
          <cell r="A1127" t="str">
            <v>FRAME, M108FR3, GRAY PLASTIC</v>
          </cell>
        </row>
        <row r="1128">
          <cell r="A1128" t="str">
            <v>PATCHMAX 12 PORT MM LC/LC</v>
          </cell>
        </row>
        <row r="1129">
          <cell r="A1129" t="str">
            <v>PATCHMAX 48 PORT MM LC/LC</v>
          </cell>
        </row>
        <row r="1130">
          <cell r="A1130" t="str">
            <v>PATCHMAX 48 PORT SM LC/LC</v>
          </cell>
        </row>
        <row r="1131">
          <cell r="A1131" t="str">
            <v>CONN. CABLE CC525RR-10A</v>
          </cell>
        </row>
        <row r="1132">
          <cell r="A1132" t="str">
            <v>CONN. CABLE CC525RR-15A</v>
          </cell>
        </row>
        <row r="1133">
          <cell r="A1133" t="str">
            <v>CONN. CABLE CC525RR-25A</v>
          </cell>
        </row>
        <row r="1134">
          <cell r="A1134" t="str">
            <v>CONN. CABLE CC525RR-50A</v>
          </cell>
        </row>
        <row r="1135">
          <cell r="A1135" t="str">
            <v>CONN CABLE CC525CN-100A</v>
          </cell>
        </row>
        <row r="1136">
          <cell r="A1136" t="str">
            <v>CONN. CABLE CC525RR-100A</v>
          </cell>
        </row>
        <row r="1137">
          <cell r="A1137" t="str">
            <v>CONN LG-P6280A-Z-125 62.</v>
          </cell>
        </row>
        <row r="1138">
          <cell r="A1138" t="str">
            <v>CONN LG-P2080A-Z-125 62.</v>
          </cell>
        </row>
        <row r="1139">
          <cell r="A1139" t="str">
            <v>KIT 1032J QUICK MOUNT</v>
          </cell>
        </row>
        <row r="1140">
          <cell r="A1140" t="str">
            <v>PMAX ENHANCED MODULE</v>
          </cell>
        </row>
        <row r="1141">
          <cell r="A1141" t="str">
            <v>1014 001ADG 1/24 R1000</v>
          </cell>
        </row>
        <row r="1142">
          <cell r="A1142" t="str">
            <v>1014 004ADG 4/24 R1000</v>
          </cell>
        </row>
        <row r="1143">
          <cell r="A1143" t="str">
            <v>1014 004AYL 4/24 R1000</v>
          </cell>
        </row>
        <row r="1144">
          <cell r="A1144" t="str">
            <v>M10LE-262 FACEPLATE</v>
          </cell>
        </row>
        <row r="1145">
          <cell r="A1145" t="str">
            <v>M12LE-003 FACE PLATE</v>
          </cell>
        </row>
        <row r="1146">
          <cell r="A1146" t="str">
            <v>M12LE-215 FACE PLATE</v>
          </cell>
        </row>
        <row r="1147">
          <cell r="A1147" t="str">
            <v>M12LE-246 FACE PLATE</v>
          </cell>
        </row>
        <row r="1148">
          <cell r="A1148" t="str">
            <v>M12LE-262 FACE PLATE</v>
          </cell>
        </row>
        <row r="1149">
          <cell r="A1149" t="str">
            <v>M12LE-270 FACE PLATE</v>
          </cell>
        </row>
        <row r="1150">
          <cell r="A1150" t="str">
            <v>M13LE-246 FACEPLATE</v>
          </cell>
        </row>
        <row r="1151">
          <cell r="A1151" t="str">
            <v>M13LE-262 FACEPLATE</v>
          </cell>
        </row>
        <row r="1152">
          <cell r="A1152" t="str">
            <v>M13LE-270 FACEPLATE</v>
          </cell>
        </row>
        <row r="1153">
          <cell r="A1153" t="str">
            <v>M14LE-262 FACEPLATE</v>
          </cell>
        </row>
        <row r="1154">
          <cell r="A1154" t="str">
            <v>M14LE-270 FACEPLATE</v>
          </cell>
        </row>
        <row r="1155">
          <cell r="A1155" t="str">
            <v>M16LE-003 FACEPLATE</v>
          </cell>
        </row>
        <row r="1156">
          <cell r="A1156" t="str">
            <v>M16LE-262 FACEPLATE</v>
          </cell>
        </row>
        <row r="1157">
          <cell r="A1157" t="str">
            <v>M16LE-270 FACEPLATE</v>
          </cell>
        </row>
        <row r="1158">
          <cell r="A1158" t="str">
            <v>M21A-361 DUST COVER</v>
          </cell>
        </row>
        <row r="1159">
          <cell r="A1159" t="str">
            <v>MPS100E-361 LILAC</v>
          </cell>
        </row>
        <row r="1160">
          <cell r="A1160" t="str">
            <v>1060 025ASL 25/24 R1000</v>
          </cell>
        </row>
        <row r="1161">
          <cell r="A1161" t="str">
            <v>XLBET BRKT 110DW2-600-19</v>
          </cell>
        </row>
        <row r="1162">
          <cell r="A1162" t="str">
            <v>SET PRT-D-182983 MISC MI</v>
          </cell>
        </row>
        <row r="1163">
          <cell r="A1163" t="str">
            <v>MULTIMODE EZ CONS KIT D-182984</v>
          </cell>
        </row>
        <row r="1164">
          <cell r="A1164" t="str">
            <v>525CP003 CONN.IND.PK</v>
          </cell>
        </row>
        <row r="1165">
          <cell r="A1165" t="str">
            <v>525AP003CONN.IND. PK</v>
          </cell>
        </row>
        <row r="1166">
          <cell r="A1166" t="str">
            <v>2001 200EGY 200/24 BRVAR</v>
          </cell>
        </row>
        <row r="1167">
          <cell r="A1167" t="str">
            <v>M61H-003</v>
          </cell>
        </row>
        <row r="1168">
          <cell r="A1168" t="str">
            <v>M61H-112</v>
          </cell>
        </row>
        <row r="1169">
          <cell r="A1169" t="str">
            <v>M61H-123</v>
          </cell>
        </row>
        <row r="1170">
          <cell r="A1170" t="str">
            <v>M61H-226</v>
          </cell>
        </row>
        <row r="1171">
          <cell r="A1171" t="str">
            <v>M61H-246</v>
          </cell>
        </row>
        <row r="1172">
          <cell r="A1172" t="str">
            <v>M61H-262</v>
          </cell>
        </row>
        <row r="1173">
          <cell r="A1173" t="str">
            <v>M61H-270</v>
          </cell>
        </row>
        <row r="1174">
          <cell r="A1174" t="str">
            <v>M61H-317</v>
          </cell>
        </row>
        <row r="1175">
          <cell r="A1175" t="str">
            <v>M61H-318</v>
          </cell>
        </row>
        <row r="1176">
          <cell r="A1176" t="str">
            <v>M61H-361</v>
          </cell>
        </row>
        <row r="1177">
          <cell r="A1177" t="str">
            <v>SYSCM-COMMERCIAL SOFTWARE</v>
          </cell>
        </row>
        <row r="1178">
          <cell r="A1178" t="str">
            <v>SYSCM-OUTLET UPGRADE</v>
          </cell>
        </row>
        <row r="1179">
          <cell r="A1179" t="str">
            <v>CLI-FL1SC-SC-55</v>
          </cell>
        </row>
        <row r="1180">
          <cell r="A1180" t="str">
            <v>CLI-ML1SC-SC-250</v>
          </cell>
        </row>
        <row r="1181">
          <cell r="A1181" t="str">
            <v>KIT - D183016 PARTS OUTSIDE</v>
          </cell>
        </row>
        <row r="1182">
          <cell r="A1182" t="str">
            <v>CLI-MM2SC-SC-04</v>
          </cell>
        </row>
        <row r="1183">
          <cell r="A1183" t="str">
            <v>CLI-MM2SC-SC-05</v>
          </cell>
        </row>
        <row r="1184">
          <cell r="A1184" t="str">
            <v>CLI-MM2SC-SC-10</v>
          </cell>
        </row>
        <row r="1185">
          <cell r="A1185" t="str">
            <v>CLI-MM2SC-SC-15</v>
          </cell>
        </row>
        <row r="1186">
          <cell r="A1186" t="str">
            <v>CLI-MM2SC-SC-20</v>
          </cell>
        </row>
        <row r="1187">
          <cell r="A1187" t="str">
            <v>CLI-MM2SC-SC-25</v>
          </cell>
        </row>
        <row r="1188">
          <cell r="A1188" t="str">
            <v>CLI-MM2SC-SC-30</v>
          </cell>
        </row>
        <row r="1189">
          <cell r="A1189" t="str">
            <v>CLI-MM2SC-SC-35</v>
          </cell>
        </row>
        <row r="1190">
          <cell r="A1190" t="str">
            <v>CLI-MM2SC-SC-40</v>
          </cell>
        </row>
        <row r="1191">
          <cell r="A1191" t="str">
            <v>CLI-MM2SC-EP-04</v>
          </cell>
        </row>
        <row r="1192">
          <cell r="A1192" t="str">
            <v>CLI-MM2SC-EP-06</v>
          </cell>
        </row>
        <row r="1193">
          <cell r="A1193" t="str">
            <v>CLI-MM2SC-EP-08</v>
          </cell>
        </row>
        <row r="1194">
          <cell r="A1194" t="str">
            <v>CLI-MM2SC-EP-10</v>
          </cell>
        </row>
        <row r="1195">
          <cell r="A1195" t="str">
            <v>CLI-MM2SC-EP-15</v>
          </cell>
        </row>
        <row r="1196">
          <cell r="A1196" t="str">
            <v>CLI-MM2SC-EP-20</v>
          </cell>
        </row>
        <row r="1197">
          <cell r="A1197" t="str">
            <v>CLI-MM2SC-EP-25</v>
          </cell>
        </row>
        <row r="1198">
          <cell r="A1198" t="str">
            <v>CLI-MM2SC-EP-30</v>
          </cell>
        </row>
        <row r="1199">
          <cell r="A1199" t="str">
            <v>CLI-MM2SC-EP-35</v>
          </cell>
        </row>
        <row r="1200">
          <cell r="A1200" t="str">
            <v>CLI-MM2SC-EP-40</v>
          </cell>
        </row>
        <row r="1201">
          <cell r="A1201" t="str">
            <v>CLI-MM2SC-LC-04</v>
          </cell>
        </row>
        <row r="1202">
          <cell r="A1202" t="str">
            <v>CLI-MM2SC-LC-06</v>
          </cell>
        </row>
        <row r="1203">
          <cell r="A1203" t="str">
            <v>CLI-MM2SC-LC-08</v>
          </cell>
        </row>
        <row r="1204">
          <cell r="A1204" t="str">
            <v>CLI-MM2SC-LC-10</v>
          </cell>
        </row>
        <row r="1205">
          <cell r="A1205" t="str">
            <v>CLI-MM2SC-LC-15</v>
          </cell>
        </row>
        <row r="1206">
          <cell r="A1206" t="str">
            <v>CLI-MM2SC-LC-20</v>
          </cell>
        </row>
        <row r="1207">
          <cell r="A1207" t="str">
            <v>CLI-MM2SC-LC-25</v>
          </cell>
        </row>
        <row r="1208">
          <cell r="A1208" t="str">
            <v>CLI-MM2SC-LC-30</v>
          </cell>
        </row>
        <row r="1209">
          <cell r="A1209" t="str">
            <v>CLI-MM2SC-LC-35</v>
          </cell>
        </row>
        <row r="1210">
          <cell r="A1210" t="str">
            <v>CLI-MM2SC-LC-40</v>
          </cell>
        </row>
        <row r="1211">
          <cell r="A1211" t="str">
            <v>CLI-ML2LC-MJ-04</v>
          </cell>
        </row>
        <row r="1212">
          <cell r="A1212" t="str">
            <v>CLI-ML2LC-MJ-06</v>
          </cell>
        </row>
        <row r="1213">
          <cell r="A1213" t="str">
            <v>CLI-ML2LC-MJ-08</v>
          </cell>
        </row>
        <row r="1214">
          <cell r="A1214" t="str">
            <v>CLI-ML2LC-MJ-10</v>
          </cell>
        </row>
        <row r="1215">
          <cell r="A1215" t="str">
            <v>CLI-ML2LC-MJ-15</v>
          </cell>
        </row>
        <row r="1216">
          <cell r="A1216" t="str">
            <v>CLI-ML2LC-MJ-20</v>
          </cell>
        </row>
        <row r="1217">
          <cell r="A1217" t="str">
            <v>CLI-ML2LC-MJ-25</v>
          </cell>
        </row>
        <row r="1218">
          <cell r="A1218" t="str">
            <v>CLI-ML2LC-MJ-30</v>
          </cell>
        </row>
        <row r="1219">
          <cell r="A1219" t="str">
            <v>CLI-ML2LC-MJ-35</v>
          </cell>
        </row>
        <row r="1220">
          <cell r="A1220" t="str">
            <v>CLI-ML2LC-MJ-40</v>
          </cell>
        </row>
        <row r="1221">
          <cell r="A1221" t="str">
            <v>CLI-ML2LC-MJ-50</v>
          </cell>
        </row>
        <row r="1222">
          <cell r="A1222" t="str">
            <v>CLI-ML2LC-MJ-75</v>
          </cell>
        </row>
        <row r="1223">
          <cell r="A1223" t="str">
            <v>CABLING MGR., SOFTWARE ONLY, NO LICENSE</v>
          </cell>
        </row>
        <row r="1224">
          <cell r="A1224" t="str">
            <v>362C ZONE WIRING KIT LAB</v>
          </cell>
        </row>
        <row r="1225">
          <cell r="A1225" t="str">
            <v>CLI-FL1SC-SC-85</v>
          </cell>
        </row>
        <row r="1226">
          <cell r="A1226" t="str">
            <v>M36CPP DATA/COMM DIST BOX</v>
          </cell>
        </row>
        <row r="1227">
          <cell r="A1227" t="str">
            <v>M10MMFP MULTIMEDIA FP IVORY</v>
          </cell>
        </row>
        <row r="1228">
          <cell r="A1228" t="str">
            <v>M10MMFP MULTIMEDIA FP WHITE</v>
          </cell>
        </row>
        <row r="1229">
          <cell r="A1229" t="str">
            <v>M10MMFP MULTIMEDIA FP GRAY</v>
          </cell>
        </row>
        <row r="1230">
          <cell r="A1230" t="str">
            <v>CLI-ML2EP-MJ-04</v>
          </cell>
        </row>
        <row r="1231">
          <cell r="A1231" t="str">
            <v>CLI-ML2EP-MJ-06</v>
          </cell>
        </row>
        <row r="1232">
          <cell r="A1232" t="str">
            <v>CLI-ML2EP-MJ-08</v>
          </cell>
        </row>
        <row r="1233">
          <cell r="A1233" t="str">
            <v>CLI-ML2EP-MJ-10</v>
          </cell>
        </row>
        <row r="1234">
          <cell r="A1234" t="str">
            <v>CLI-ML2EP-MJ-15</v>
          </cell>
        </row>
        <row r="1235">
          <cell r="A1235" t="str">
            <v>CLI-ML2EP-MJ-20</v>
          </cell>
        </row>
        <row r="1236">
          <cell r="A1236" t="str">
            <v>CLI-ML2EP-MJ-25</v>
          </cell>
        </row>
        <row r="1237">
          <cell r="A1237" t="str">
            <v>CLI-ML2EP-MJ-30</v>
          </cell>
        </row>
        <row r="1238">
          <cell r="A1238" t="str">
            <v>CLI-ML2EP-MJ-35</v>
          </cell>
        </row>
        <row r="1239">
          <cell r="A1239" t="str">
            <v>CLI-ML2EP-MJ-40</v>
          </cell>
        </row>
        <row r="1240">
          <cell r="A1240" t="str">
            <v>CLI-ML2EP-MJ-50</v>
          </cell>
        </row>
        <row r="1241">
          <cell r="A1241" t="str">
            <v>CLI-ML2EP-MJ-75</v>
          </cell>
        </row>
        <row r="1242">
          <cell r="A1242" t="str">
            <v>CLI-ML2SC-MJ-04</v>
          </cell>
        </row>
        <row r="1243">
          <cell r="A1243" t="str">
            <v>CLI-ML2SC-MJ-06</v>
          </cell>
        </row>
        <row r="1244">
          <cell r="A1244" t="str">
            <v>CLI-ML2SC-MJ-08</v>
          </cell>
        </row>
        <row r="1245">
          <cell r="A1245" t="str">
            <v>CLI-ML2SC-MJ-10</v>
          </cell>
        </row>
        <row r="1246">
          <cell r="A1246" t="str">
            <v>CLI-ML2SC-MJ-15</v>
          </cell>
        </row>
        <row r="1247">
          <cell r="A1247" t="str">
            <v>CLI-ML2SC-MJ-20</v>
          </cell>
        </row>
        <row r="1248">
          <cell r="A1248" t="str">
            <v>CLI-ML2SC-MJ-25</v>
          </cell>
        </row>
        <row r="1249">
          <cell r="A1249" t="str">
            <v>CLI-ML2SC-MJ-30</v>
          </cell>
        </row>
        <row r="1250">
          <cell r="A1250" t="str">
            <v>CLI-ML2SC-MJ-35</v>
          </cell>
        </row>
        <row r="1251">
          <cell r="A1251" t="str">
            <v>CLI-ML2SC-MJ-40</v>
          </cell>
        </row>
        <row r="1252">
          <cell r="A1252" t="str">
            <v>CLI-ML2SC-MJ-50</v>
          </cell>
        </row>
        <row r="1253">
          <cell r="A1253" t="str">
            <v>CLI-ML2SC-MJ-75</v>
          </cell>
        </row>
        <row r="1254">
          <cell r="A1254" t="str">
            <v xml:space="preserve">CLI-ML2SC-SC-160                   </v>
          </cell>
        </row>
        <row r="1255">
          <cell r="A1255" t="str">
            <v>CLI-FL1SC-SC-60</v>
          </cell>
        </row>
        <row r="1256">
          <cell r="A1256" t="str">
            <v>CLI-FL1SC-SC-150</v>
          </cell>
        </row>
        <row r="1257">
          <cell r="A1257" t="str">
            <v>30095-703 CABLING SECT, 7FTx6", 45U, BLK</v>
          </cell>
        </row>
        <row r="1258">
          <cell r="A1258" t="str">
            <v>30096-703 CABLING SECT, 7FTx10", 45U, BLK</v>
          </cell>
        </row>
        <row r="1259">
          <cell r="A1259" t="str">
            <v>STD RACK 19"x7FTx3", 45U, BLK</v>
          </cell>
        </row>
        <row r="1260">
          <cell r="A1260" t="str">
            <v>40605-005 MOUNTING SCREWS, #12-24, 50/PKG,BLK</v>
          </cell>
        </row>
        <row r="1261">
          <cell r="A1261" t="str">
            <v>40605-006 MOUNTING SCREWS, #12-24, 1000/PKG,BLK</v>
          </cell>
        </row>
        <row r="1262">
          <cell r="A1262" t="str">
            <v>13079-001 VERTICAL WIRE MANAGEMENT LOOP</v>
          </cell>
        </row>
        <row r="1263">
          <cell r="A1263" t="str">
            <v>12228-701 DOUBLE WIDE CABLE MANAGEMENT RING</v>
          </cell>
        </row>
        <row r="1264">
          <cell r="A1264" t="str">
            <v>CABLING MGR., ADD 1500 OUTLETS</v>
          </cell>
        </row>
        <row r="1265">
          <cell r="A1265" t="str">
            <v>CABLING MGR., 1000 OUTLET OR UPGRAD DEMO</v>
          </cell>
        </row>
        <row r="1266">
          <cell r="A1266" t="str">
            <v>110UGND GROUND BAR ASSY</v>
          </cell>
        </row>
        <row r="1267">
          <cell r="A1267" t="str">
            <v>110UB1-336 VISIPATCH KIT</v>
          </cell>
        </row>
        <row r="1268">
          <cell r="A1268" t="str">
            <v>MS1LS-MM BEIGE ( SPOOL</v>
          </cell>
        </row>
        <row r="1269">
          <cell r="A1269" t="str">
            <v>M13CLS-246 FACEPLATE</v>
          </cell>
        </row>
        <row r="1270">
          <cell r="A1270" t="str">
            <v>M13CLS-262 FACEPLATE</v>
          </cell>
        </row>
        <row r="1271">
          <cell r="A1271" t="str">
            <v>M13CLS-270 FACEPLATE</v>
          </cell>
        </row>
        <row r="1272">
          <cell r="A1272" t="str">
            <v>M13CLS-003 FACEPLATE</v>
          </cell>
        </row>
        <row r="1273">
          <cell r="A1273" t="str">
            <v>M13CLS-215 FACEPLATE</v>
          </cell>
        </row>
        <row r="1274">
          <cell r="A1274" t="str">
            <v>PNL-1100LS/MM/LC-48 MODU</v>
          </cell>
        </row>
        <row r="1275">
          <cell r="A1275" t="str">
            <v>PNL-1100LS/MM/SC-24 MODU</v>
          </cell>
        </row>
        <row r="1276">
          <cell r="A1276" t="str">
            <v>PNL-1100LS/MM/ST-24 MODU</v>
          </cell>
        </row>
        <row r="1277">
          <cell r="A1277" t="str">
            <v>SHLF-LSTLS/MM/LC-144/7 L</v>
          </cell>
        </row>
        <row r="1278">
          <cell r="A1278" t="str">
            <v>SHLF-LSTLS/MM/SC-072/7 L</v>
          </cell>
        </row>
        <row r="1279">
          <cell r="A1279" t="str">
            <v>CLI-ML2LC-SC-3</v>
          </cell>
        </row>
        <row r="1280">
          <cell r="A1280" t="str">
            <v xml:space="preserve">CLI-ML2LC-LC-55                    </v>
          </cell>
        </row>
        <row r="1281">
          <cell r="A1281" t="str">
            <v>2061 004BSL 4/24 W1000</v>
          </cell>
        </row>
        <row r="1282">
          <cell r="A1282" t="str">
            <v>FACEPLT-M12SP CONN STL</v>
          </cell>
        </row>
        <row r="1283">
          <cell r="A1283" t="str">
            <v>FACEPLT-M13SP CONN STL</v>
          </cell>
        </row>
        <row r="1284">
          <cell r="A1284" t="str">
            <v>FACEPLT-M14SP CONN STL</v>
          </cell>
        </row>
        <row r="1285">
          <cell r="A1285" t="str">
            <v>FACEPLT-M16SP CONN STL S</v>
          </cell>
        </row>
        <row r="1286">
          <cell r="A1286" t="str">
            <v>M81LS- AQUA ( SPOOL</v>
          </cell>
        </row>
        <row r="1287">
          <cell r="A1287" t="str">
            <v>C12-MM-LC-LS-10 MULTIPORT ADPTR</v>
          </cell>
        </row>
        <row r="1288">
          <cell r="A1288" t="str">
            <v>C6MMSC.LS ADAPTER</v>
          </cell>
        </row>
        <row r="1289">
          <cell r="A1289" t="str">
            <v>DUCT-110UHD-S8 HORZ 8.5X</v>
          </cell>
        </row>
        <row r="1290">
          <cell r="A1290" t="str">
            <v>IPATCH 24 PORT POWER SUM PANEL</v>
          </cell>
        </row>
        <row r="1291">
          <cell r="A1291" t="str">
            <v>IPATCH 48 PORT POWER SUM PANEL</v>
          </cell>
        </row>
        <row r="1292">
          <cell r="A1292" t="str">
            <v>IPATCH POWER SUPPLY, N AMERICAN VERSION</v>
          </cell>
        </row>
        <row r="1293">
          <cell r="A1293" t="str">
            <v>IPATCH POWER SUPPLY - U.K. VERSION</v>
          </cell>
        </row>
        <row r="1294">
          <cell r="A1294" t="str">
            <v>IPATCH POWER SUPPLY - EUROPEAN VERSION</v>
          </cell>
        </row>
        <row r="1295">
          <cell r="A1295" t="str">
            <v>PM2304 LC/LS-48</v>
          </cell>
        </row>
        <row r="1296">
          <cell r="A1296" t="str">
            <v>PM2304LC/LC-96</v>
          </cell>
        </row>
        <row r="1297">
          <cell r="A1297" t="str">
            <v>PM2304SC/SC-24</v>
          </cell>
        </row>
        <row r="1298">
          <cell r="A1298" t="str">
            <v>PM2304ST/ST-24</v>
          </cell>
        </row>
        <row r="1299">
          <cell r="A1299" t="str">
            <v>IPATCH NETWORK MGR W/ N AMER PWR SUP</v>
          </cell>
        </row>
        <row r="1300">
          <cell r="A1300" t="str">
            <v>IPATCH NETWORK MGR WITH U.K. PWR SUP</v>
          </cell>
        </row>
        <row r="1301">
          <cell r="A1301" t="str">
            <v>IPATCH NET MGR W/ EUROPEAN PWR SUP</v>
          </cell>
        </row>
        <row r="1302">
          <cell r="A1302" t="str">
            <v>IPATCH RACK MANAGER / W N.A. SUPPLY</v>
          </cell>
        </row>
        <row r="1303">
          <cell r="A1303" t="str">
            <v>IPATCH RACK MGR W/ U.K. POWER SUPPLY</v>
          </cell>
        </row>
        <row r="1304">
          <cell r="A1304" t="str">
            <v>IPATCH RACK MGR W/ EUROPEAN PWR SUPPLY</v>
          </cell>
        </row>
        <row r="1305">
          <cell r="A1305" t="str">
            <v>4061 004ABL 4/24 R1000</v>
          </cell>
        </row>
        <row r="1306">
          <cell r="A1306" t="str">
            <v>1081 004ASL 4/23 R1000</v>
          </cell>
        </row>
        <row r="1307">
          <cell r="A1307" t="str">
            <v>1081 004ALB 4/23 R1000</v>
          </cell>
        </row>
        <row r="1308">
          <cell r="A1308" t="str">
            <v>1081 004ABL 4/23 R1000</v>
          </cell>
        </row>
        <row r="1309">
          <cell r="A1309" t="str">
            <v>1081 004AIV 4/23 R1000</v>
          </cell>
        </row>
        <row r="1310">
          <cell r="A1310" t="str">
            <v>1081 004AYL 4/23 R1000</v>
          </cell>
        </row>
        <row r="1311">
          <cell r="A1311" t="str">
            <v>1081 004ARD 4/23 R1000</v>
          </cell>
        </row>
        <row r="1312">
          <cell r="A1312" t="str">
            <v>1081 004AWH 4/23 R1000</v>
          </cell>
        </row>
        <row r="1313">
          <cell r="A1313" t="str">
            <v>1081 004AGN 4/23 R1000</v>
          </cell>
        </row>
        <row r="1314">
          <cell r="A1314" t="str">
            <v>1081 004ALL 4/23 R1000</v>
          </cell>
        </row>
        <row r="1315">
          <cell r="A1315" t="str">
            <v>1081 004AOR 4/23 R1000</v>
          </cell>
        </row>
        <row r="1316">
          <cell r="A1316" t="str">
            <v>2081 004AOR 4/23 R1000</v>
          </cell>
        </row>
        <row r="1317">
          <cell r="A1317" t="str">
            <v>KIT-LAZRSPEED PRODUCT SAMPLE KIT</v>
          </cell>
        </row>
        <row r="1318">
          <cell r="A1318" t="str">
            <v>FACEPLT-M28L-246 CONN PL</v>
          </cell>
        </row>
        <row r="1319">
          <cell r="A1319" t="str">
            <v>FACEPLT-M28L-262 CONN PL</v>
          </cell>
        </row>
        <row r="1320">
          <cell r="A1320" t="str">
            <v>3081 004AWH 4/24 R1000</v>
          </cell>
        </row>
        <row r="1321">
          <cell r="A1321" t="str">
            <v>1010 004AWH 4/24 W1000</v>
          </cell>
        </row>
        <row r="1322">
          <cell r="A1322" t="str">
            <v>HLDR-110FDLH1 PK = 4 STRIPS (</v>
          </cell>
        </row>
        <row r="1323">
          <cell r="A1323" t="str">
            <v>1081 004ASL 4/23 R3000 Giga Speed XL cable Indoor (</v>
          </cell>
        </row>
        <row r="1324">
          <cell r="A1324" t="str">
            <v>CABLING MGR., ADD 1 CONCURRENT USER</v>
          </cell>
        </row>
        <row r="1325">
          <cell r="A1325" t="str">
            <v>110UB1-112 F. T. KIT</v>
          </cell>
        </row>
        <row r="1326">
          <cell r="A1326" t="str">
            <v>110UHPT HORIZ UNIV TROUGH</v>
          </cell>
        </row>
        <row r="1327">
          <cell r="A1327" t="str">
            <v>STD RACK 19INCH X 7FT X 6" DEEP, 45U, BLK</v>
          </cell>
        </row>
        <row r="1328">
          <cell r="A1328" t="str">
            <v>INSULATOR TERM CLIP F AT8660 *</v>
          </cell>
        </row>
        <row r="1329">
          <cell r="A1329" t="str">
            <v>CORD TST-AT8662 D 8 FT</v>
          </cell>
        </row>
        <row r="1330">
          <cell r="A1330" t="str">
            <v>SPUDGER MOLDED</v>
          </cell>
        </row>
        <row r="1331">
          <cell r="A1331" t="str">
            <v>PROTECTOR 9201-18-45 110BLK  *</v>
          </cell>
        </row>
        <row r="1332">
          <cell r="A1332" t="str">
            <v>KIT TEST"SYSTIMAX IV" KS23763*</v>
          </cell>
        </row>
        <row r="1333">
          <cell r="A1333" t="str">
            <v>KIT, D IMPACT TOOL WITH 110 *</v>
          </cell>
        </row>
        <row r="1334">
          <cell r="A1334" t="str">
            <v>ADPTR INTF KS23922L1</v>
          </cell>
        </row>
        <row r="1335">
          <cell r="A1335" t="str">
            <v>ADPTR INTF-KS23922L2</v>
          </cell>
        </row>
        <row r="1336">
          <cell r="A1336" t="str">
            <v>WM063 PWR SUPPLY US</v>
          </cell>
        </row>
        <row r="1337">
          <cell r="A1337" t="str">
            <v>HANDLE IMPACT TOOL D914</v>
          </cell>
        </row>
        <row r="1338">
          <cell r="A1338" t="str">
            <v>BLADE M110</v>
          </cell>
        </row>
        <row r="1339">
          <cell r="A1339" t="str">
            <v>788E POWER TOOL</v>
          </cell>
        </row>
        <row r="1340">
          <cell r="A1340" t="str">
            <v>2PC REVERSIBLE CUTTING ASSY</v>
          </cell>
        </row>
        <row r="1341">
          <cell r="A1341" t="str">
            <v>1PC PRESSING HEAD ASSY</v>
          </cell>
        </row>
        <row r="1342">
          <cell r="A1342" t="str">
            <v>PWR SUP-1880214 US, PLUG</v>
          </cell>
        </row>
        <row r="1343">
          <cell r="A1343" t="str">
            <v>PWR SUP-1880114 PLUG-IN</v>
          </cell>
        </row>
        <row r="1344">
          <cell r="A1344" t="str">
            <v>BAG-405119793C 5.00 EA</v>
          </cell>
        </row>
        <row r="1345">
          <cell r="A1345" t="str">
            <v>FOC NCA-9001A3</v>
          </cell>
        </row>
        <row r="1346">
          <cell r="A1346" t="str">
            <v>848334553 FO INTC CABLE</v>
          </cell>
        </row>
        <row r="1347">
          <cell r="A1347" t="str">
            <v>CLI-BL1SC-UC-20</v>
          </cell>
        </row>
        <row r="1348">
          <cell r="A1348" t="str">
            <v>CLI-FL1EP-EP-E/W</v>
          </cell>
        </row>
        <row r="1349">
          <cell r="A1349" t="str">
            <v>CLI-BL1SC-UC-35</v>
          </cell>
        </row>
        <row r="1350">
          <cell r="A1350" t="str">
            <v>CLI-BL1SC-UC-17</v>
          </cell>
        </row>
        <row r="1351">
          <cell r="A1351" t="str">
            <v>CLI-BL1SC-UC-7</v>
          </cell>
        </row>
        <row r="1352">
          <cell r="A1352" t="str">
            <v>CLI-BL1SC-UC-5</v>
          </cell>
        </row>
        <row r="1353">
          <cell r="A1353" t="str">
            <v>CLI-FL2SC-SC-E/W</v>
          </cell>
        </row>
        <row r="1354">
          <cell r="A1354" t="str">
            <v>CLI-FL1SC-SC-E/W</v>
          </cell>
        </row>
        <row r="1355">
          <cell r="A1355" t="str">
            <v>EPXY-900660622C 2.00 EA</v>
          </cell>
        </row>
        <row r="1356">
          <cell r="A1356" t="str">
            <v>PRIMER-AK001PRM-ST ST CO*</v>
          </cell>
        </row>
        <row r="1357">
          <cell r="A1357" t="str">
            <v>POLISH-AT&amp;T-8632K888 LPP*</v>
          </cell>
        </row>
        <row r="1358">
          <cell r="A1358" t="str">
            <v>P2020C-Z-125-100 CONN PLUG</v>
          </cell>
        </row>
        <row r="1359">
          <cell r="A1359" t="str">
            <v>P2020C-Z-125 CONN PLUG</v>
          </cell>
        </row>
        <row r="1360">
          <cell r="A1360" t="str">
            <v>CONN PLUG ST P2020C-C-12</v>
          </cell>
        </row>
        <row r="1361">
          <cell r="A1361" t="str">
            <v>MODIFIED SC C6000A-5 CP</v>
          </cell>
        </row>
        <row r="1362">
          <cell r="A1362" t="str">
            <v>C6070A-4 DUP SC-ST HYBI</v>
          </cell>
        </row>
        <row r="1363">
          <cell r="A1363" t="str">
            <v>C2000A-2-100 COUPLING</v>
          </cell>
        </row>
        <row r="1364">
          <cell r="A1364" t="str">
            <v>LC CONN HOLDER</v>
          </cell>
        </row>
        <row r="1365">
          <cell r="A1365" t="str">
            <v>LG ST CONNECTOR HOLDER 600B</v>
          </cell>
        </row>
        <row r="1366">
          <cell r="A1366" t="str">
            <v>SINGLEMODE EZ CONS KIT D182985</v>
          </cell>
        </row>
        <row r="1367">
          <cell r="A1367" t="str">
            <v>SET PRT-D-182977 MISC MI*</v>
          </cell>
        </row>
        <row r="1368">
          <cell r="A1368" t="str">
            <v>P2071A-Z-125-100 CONN</v>
          </cell>
        </row>
        <row r="1369">
          <cell r="A1369" t="str">
            <v>P2070A-Z-125-100 CONN PL</v>
          </cell>
        </row>
        <row r="1370">
          <cell r="A1370" t="str">
            <v>SET PRT-6" X 6" PAD</v>
          </cell>
        </row>
        <row r="1371">
          <cell r="A1371" t="str">
            <v>KIT-D-182739 FBR OPTIC S*</v>
          </cell>
        </row>
        <row r="1372">
          <cell r="A1372" t="str">
            <v>KIT-D-182720 CONSUMABLE*</v>
          </cell>
        </row>
        <row r="1373">
          <cell r="A1373" t="str">
            <v>KIT-D183017 FBR OPTIC LC*</v>
          </cell>
        </row>
        <row r="1374">
          <cell r="A1374" t="str">
            <v>KIT-1032H TOOL P2020CC C*</v>
          </cell>
        </row>
        <row r="1375">
          <cell r="A1375" t="str">
            <v>KIT-D-182959 FBR OPTIC L</v>
          </cell>
        </row>
        <row r="1376">
          <cell r="A1376" t="str">
            <v>KIT-LC MICROSCOPE APPL</v>
          </cell>
        </row>
        <row r="1377">
          <cell r="A1377" t="str">
            <v>D182905 LC UPGRADE KIT</v>
          </cell>
        </row>
        <row r="1378">
          <cell r="A1378" t="str">
            <v>KIT-D182847 PARTS</v>
          </cell>
        </row>
        <row r="1379">
          <cell r="A1379" t="str">
            <v>1032F1 TOOL KIT</v>
          </cell>
        </row>
        <row r="1380">
          <cell r="A1380" t="str">
            <v>KIT-D-182737 UPGRD 1032B</v>
          </cell>
        </row>
        <row r="1381">
          <cell r="A1381" t="str">
            <v>KIT-1032B6 TOOL P6000A-C</v>
          </cell>
        </row>
        <row r="1382">
          <cell r="A1382" t="str">
            <v>KIT-1032B5 TOOL P6000A-C</v>
          </cell>
        </row>
        <row r="1383">
          <cell r="A1383" t="str">
            <v>KIT-1032 15.00 EA EPOXY</v>
          </cell>
        </row>
        <row r="1384">
          <cell r="A1384" t="str">
            <v>KIT-D181755 PARTS 1 EA</v>
          </cell>
        </row>
        <row r="1385">
          <cell r="A1385" t="str">
            <v>KIT-D181683 PARTS 1 EA L</v>
          </cell>
        </row>
        <row r="1386">
          <cell r="A1386" t="str">
            <v>PAP-I POLISH 0LB 6X6IN B*</v>
          </cell>
        </row>
        <row r="1387">
          <cell r="A1387" t="str">
            <v>PAP-I POLISH 0LB 6X6IN B</v>
          </cell>
        </row>
        <row r="1388">
          <cell r="A1388" t="str">
            <v>PAP-661X 1LB 0X0IN BG00 *</v>
          </cell>
        </row>
        <row r="1389">
          <cell r="A1389" t="str">
            <v>PAP-261X POLISH .002X0X0</v>
          </cell>
        </row>
        <row r="1390">
          <cell r="A1390" t="str">
            <v>PAP-LPA-010 POLISH .003X</v>
          </cell>
        </row>
        <row r="1391">
          <cell r="A1391" t="str">
            <v>PAP-ILF 5MM PG00 100.00</v>
          </cell>
        </row>
        <row r="1392">
          <cell r="A1392" t="str">
            <v>PAP-ILF POLISH 1.5MM PG0</v>
          </cell>
        </row>
        <row r="1393">
          <cell r="A1393" t="str">
            <v>CLI-BL1LC-UC-5</v>
          </cell>
        </row>
        <row r="1394">
          <cell r="A1394" t="str">
            <v>CLI-BL1EP-UC-20</v>
          </cell>
        </row>
        <row r="1395">
          <cell r="A1395" t="str">
            <v>CLI-BL1EP-UC-5</v>
          </cell>
        </row>
        <row r="1396">
          <cell r="A1396" t="str">
            <v>CLI-BL1EP-UC-1</v>
          </cell>
        </row>
        <row r="1397">
          <cell r="A1397" t="str">
            <v>LST1U-144/9 SHELF</v>
          </cell>
        </row>
        <row r="1398">
          <cell r="A1398" t="str">
            <v>LSS1U-144/7 SHELF</v>
          </cell>
        </row>
        <row r="1399">
          <cell r="A1399" t="str">
            <v>LSS1U-072/5 SHELF</v>
          </cell>
        </row>
        <row r="1400">
          <cell r="A1400" t="str">
            <v>LSJ1U-072/5 SHELF</v>
          </cell>
        </row>
        <row r="1401">
          <cell r="A1401" t="str">
            <v>LIGHT GUIDE SHELF LSC2U-024/5 (</v>
          </cell>
        </row>
        <row r="1402">
          <cell r="A1402" t="str">
            <v>LIGHT GUIDE SHELF LST1LP-48ST/2.5 (</v>
          </cell>
        </row>
        <row r="1403">
          <cell r="A1403" t="str">
            <v>LST1F-072/7 SHELF</v>
          </cell>
        </row>
        <row r="1404">
          <cell r="A1404" t="str">
            <v>LIGHTGUIDE SHELF LST1U-072/7</v>
          </cell>
        </row>
        <row r="1405">
          <cell r="A1405" t="str">
            <v>SHLF-600BSY LT GID 1.54X</v>
          </cell>
        </row>
        <row r="1406">
          <cell r="A1406" t="str">
            <v>SHLF-600ASY LT GID 1.54X</v>
          </cell>
        </row>
        <row r="1407">
          <cell r="A1407" t="str">
            <v>MS1LS-MM BLUE ( SPOOL</v>
          </cell>
        </row>
        <row r="1408">
          <cell r="A1408" t="str">
            <v>C12-SM-LC-10 MULTIPORT ADPTR</v>
          </cell>
        </row>
        <row r="1409">
          <cell r="A1409" t="str">
            <v>C6SMST-ADPTR CPLNG</v>
          </cell>
        </row>
        <row r="1410">
          <cell r="A1410" t="str">
            <v>C6SMSC-ADPTR CPLNG</v>
          </cell>
        </row>
        <row r="1411">
          <cell r="A1411" t="str">
            <v>TEMPLT-LC PLASTIC POLISH*</v>
          </cell>
        </row>
        <row r="1412">
          <cell r="A1412" t="str">
            <v>SYRINGE-900714148C VENDO</v>
          </cell>
        </row>
        <row r="1413">
          <cell r="A1413" t="str">
            <v>OVEN-200A</v>
          </cell>
        </row>
        <row r="1414">
          <cell r="A1414" t="str">
            <v>MCRSCP-300B</v>
          </cell>
        </row>
        <row r="1415">
          <cell r="A1415" t="str">
            <v>1510LC CRIMPING TOOL ASSEMBLY</v>
          </cell>
        </row>
        <row r="1416">
          <cell r="A1416" t="str">
            <v>SC &amp; ST POLISHING TOOL</v>
          </cell>
        </row>
        <row r="1417">
          <cell r="A1417" t="str">
            <v>TOOL-T2001A OPTCL PLSTC</v>
          </cell>
        </row>
        <row r="1418">
          <cell r="A1418" t="str">
            <v>TOOL-T1000A FIB. CLNG STL.</v>
          </cell>
        </row>
        <row r="1419">
          <cell r="A1419" t="str">
            <v>TOOL-1510C FIXT PLSTC</v>
          </cell>
        </row>
        <row r="1420">
          <cell r="A1420" t="str">
            <v>TOOL-1510B CRMPG STL</v>
          </cell>
        </row>
        <row r="1421">
          <cell r="A1421" t="str">
            <v>TOOL-1510A FIXT STL IN00</v>
          </cell>
        </row>
        <row r="1422">
          <cell r="A1422" t="str">
            <v>TOOL-102A</v>
          </cell>
        </row>
        <row r="1423">
          <cell r="A1423" t="str">
            <v>TOOL-700A LIGHTGUIDE STR*</v>
          </cell>
        </row>
        <row r="1424">
          <cell r="A1424" t="str">
            <v>TOOL-975A</v>
          </cell>
        </row>
        <row r="1425">
          <cell r="A1425" t="str">
            <v>DTLS/600B-1.75 TROUGH</v>
          </cell>
        </row>
        <row r="1426">
          <cell r="A1426" t="str">
            <v>5202 004A MHOR</v>
          </cell>
        </row>
        <row r="1427">
          <cell r="A1427" t="str">
            <v>5202 002A MHOR</v>
          </cell>
        </row>
        <row r="1428">
          <cell r="A1428" t="str">
            <v>5105 036A MHBK</v>
          </cell>
        </row>
        <row r="1429">
          <cell r="A1429" t="str">
            <v>5105 024A MHBK</v>
          </cell>
        </row>
        <row r="1430">
          <cell r="A1430" t="str">
            <v>5300 072A MRSL</v>
          </cell>
        </row>
        <row r="1431">
          <cell r="A1431" t="str">
            <v>5301 072A MPSL</v>
          </cell>
        </row>
        <row r="1432">
          <cell r="A1432" t="str">
            <v>5302 072A MHOR</v>
          </cell>
        </row>
        <row r="1433">
          <cell r="A1433" t="str">
            <v>5300 048A MRSL</v>
          </cell>
        </row>
        <row r="1434">
          <cell r="A1434" t="str">
            <v>5301 048A MPSL</v>
          </cell>
        </row>
        <row r="1435">
          <cell r="A1435" t="str">
            <v>5302 048A MHOR</v>
          </cell>
        </row>
        <row r="1436">
          <cell r="A1436" t="str">
            <v>5300 036A MRSL</v>
          </cell>
        </row>
        <row r="1437">
          <cell r="A1437" t="str">
            <v>5301 036A MPSL</v>
          </cell>
        </row>
        <row r="1438">
          <cell r="A1438" t="str">
            <v>5302 036A MHOR</v>
          </cell>
        </row>
        <row r="1439">
          <cell r="A1439" t="str">
            <v>5301 024A MPOR</v>
          </cell>
        </row>
        <row r="1440">
          <cell r="A1440" t="str">
            <v>5302 024A MHOR</v>
          </cell>
        </row>
        <row r="1441">
          <cell r="A1441" t="str">
            <v>5300 018A MRSL</v>
          </cell>
        </row>
        <row r="1442">
          <cell r="A1442" t="str">
            <v>5301 018A MPSL</v>
          </cell>
        </row>
        <row r="1443">
          <cell r="A1443" t="str">
            <v>5201 012A MPOR</v>
          </cell>
        </row>
        <row r="1444">
          <cell r="A1444" t="str">
            <v>5200 008A MRSL</v>
          </cell>
        </row>
        <row r="1445">
          <cell r="A1445" t="str">
            <v>5201 008A MPSL</v>
          </cell>
        </row>
        <row r="1446">
          <cell r="A1446" t="str">
            <v>5201 004A MPSL</v>
          </cell>
        </row>
        <row r="1447">
          <cell r="A1447" t="str">
            <v>5201 004A MPOR</v>
          </cell>
        </row>
        <row r="1448">
          <cell r="A1448" t="str">
            <v>5201 002A MPSL</v>
          </cell>
        </row>
        <row r="1449">
          <cell r="A1449" t="str">
            <v>5201 002A MPOR</v>
          </cell>
        </row>
        <row r="1450">
          <cell r="A1450" t="str">
            <v>5301 036A ZPAQ</v>
          </cell>
        </row>
        <row r="1451">
          <cell r="A1451" t="str">
            <v>5302 036A ZHAQ</v>
          </cell>
        </row>
        <row r="1452">
          <cell r="A1452" t="str">
            <v>CLB-9861A3 62.5MIC MULT</v>
          </cell>
        </row>
        <row r="1453">
          <cell r="A1453" t="str">
            <v>5400 001A MROR</v>
          </cell>
        </row>
        <row r="1454">
          <cell r="A1454" t="str">
            <v>5410 002A MROR</v>
          </cell>
        </row>
        <row r="1455">
          <cell r="A1455" t="str">
            <v>5102 012A ZHBK</v>
          </cell>
        </row>
        <row r="1456">
          <cell r="A1456" t="str">
            <v>5200 012A MROR</v>
          </cell>
        </row>
        <row r="1457">
          <cell r="A1457" t="str">
            <v>5200 006A MROR</v>
          </cell>
        </row>
        <row r="1458">
          <cell r="A1458" t="str">
            <v>5200 002A MROR</v>
          </cell>
        </row>
        <row r="1459">
          <cell r="A1459" t="str">
            <v>CA LG MLTF-AMC-006B-LRX</v>
          </cell>
        </row>
        <row r="1460">
          <cell r="A1460" t="str">
            <v>5102 012A MHBK</v>
          </cell>
        </row>
        <row r="1461">
          <cell r="A1461" t="str">
            <v>5021 096A MXBK</v>
          </cell>
        </row>
        <row r="1462">
          <cell r="A1462" t="str">
            <v>5021 072A MXBK</v>
          </cell>
        </row>
        <row r="1463">
          <cell r="A1463" t="str">
            <v>5021 048A MXBK</v>
          </cell>
        </row>
        <row r="1464">
          <cell r="A1464" t="str">
            <v>5021 036A MXBK</v>
          </cell>
        </row>
        <row r="1465">
          <cell r="A1465" t="str">
            <v>5022 096A MXBK</v>
          </cell>
        </row>
        <row r="1466">
          <cell r="A1466" t="str">
            <v>5022 072A MXBK</v>
          </cell>
        </row>
        <row r="1467">
          <cell r="A1467" t="str">
            <v>5022 060A MXBK</v>
          </cell>
        </row>
        <row r="1468">
          <cell r="A1468" t="str">
            <v>5022 048A MXBK</v>
          </cell>
        </row>
        <row r="1469">
          <cell r="A1469" t="str">
            <v>5022 036A MXBK</v>
          </cell>
        </row>
        <row r="1470">
          <cell r="A1470" t="str">
            <v>5020 018A MXBK</v>
          </cell>
        </row>
        <row r="1471">
          <cell r="A1471" t="str">
            <v>5020 012A MXBK</v>
          </cell>
        </row>
        <row r="1472">
          <cell r="A1472" t="str">
            <v>5020 008A MXBK</v>
          </cell>
        </row>
        <row r="1473">
          <cell r="A1473" t="str">
            <v>5020 006A MXBK</v>
          </cell>
        </row>
        <row r="1474">
          <cell r="A1474" t="str">
            <v>5020 004A MXBK</v>
          </cell>
        </row>
        <row r="1475">
          <cell r="A1475" t="str">
            <v>5020 002A MXBK</v>
          </cell>
        </row>
        <row r="1476">
          <cell r="A1476" t="str">
            <v>B SEALANT 3OZ.</v>
          </cell>
        </row>
        <row r="1477">
          <cell r="A1477" t="str">
            <v>PANEL, 1000 SCI DPLX</v>
          </cell>
        </row>
        <row r="1478">
          <cell r="A1478" t="str">
            <v>KIT-D-182806 TOOL SPLIT</v>
          </cell>
        </row>
        <row r="1479">
          <cell r="A1479" t="str">
            <v>P3020A-Z-125 CONN PLUG</v>
          </cell>
        </row>
        <row r="1480">
          <cell r="A1480" t="str">
            <v>COUPLING, C3000A-2-100</v>
          </cell>
        </row>
        <row r="1481">
          <cell r="A1481" t="str">
            <v>1000 ST CONN. PNL. MLTI. PK12 (</v>
          </cell>
        </row>
        <row r="1482">
          <cell r="A1482" t="str">
            <v>KIT-D181781 PARTS 1 EA</v>
          </cell>
        </row>
        <row r="1483">
          <cell r="A1483" t="str">
            <v>TIP-900729286C 125.00 EA</v>
          </cell>
        </row>
        <row r="1484">
          <cell r="A1484" t="str">
            <v>TOOL-401584677C VENDOR I</v>
          </cell>
        </row>
        <row r="1485">
          <cell r="A1485" t="str">
            <v>SHLF-LSTSY LT GID 7.0X18</v>
          </cell>
        </row>
        <row r="1486">
          <cell r="A1486" t="str">
            <v>1000 SC1 CONNECTOR PANEL</v>
          </cell>
        </row>
        <row r="1487">
          <cell r="A1487" t="str">
            <v>FIBRE COUPLING PANEL 100</v>
          </cell>
        </row>
        <row r="1488">
          <cell r="A1488" t="str">
            <v>1000LCI - DPLX CONN PNL</v>
          </cell>
        </row>
        <row r="1489">
          <cell r="A1489" t="str">
            <v>5022 048A ZXBK</v>
          </cell>
        </row>
        <row r="1490">
          <cell r="A1490" t="str">
            <v>5022 096A ZXBK</v>
          </cell>
        </row>
        <row r="1491">
          <cell r="A1491" t="str">
            <v>CLI-BL1LC-SC-2</v>
          </cell>
        </row>
        <row r="1492">
          <cell r="A1492" t="str">
            <v>110UHPT HORZ. TROUGH KIT</v>
          </cell>
        </row>
        <row r="1493">
          <cell r="A1493" t="str">
            <v>AVL-CBL1-W-LT LABEL</v>
          </cell>
        </row>
        <row r="1494">
          <cell r="A1494" t="str">
            <v>AVL-CBL2-W-LT LABEL</v>
          </cell>
        </row>
        <row r="1495">
          <cell r="A1495" t="str">
            <v>AVL-CBL3-Y-LT LABEL</v>
          </cell>
        </row>
        <row r="1496">
          <cell r="A1496" t="str">
            <v>AVL-CBL1-W-A4 LABEL</v>
          </cell>
        </row>
        <row r="1497">
          <cell r="A1497" t="str">
            <v>AVL-CBL2-W-A4 LABEL</v>
          </cell>
        </row>
        <row r="1498">
          <cell r="A1498" t="str">
            <v>AVL-CBL3-Y-A4-LABEL</v>
          </cell>
        </row>
        <row r="1499">
          <cell r="A1499" t="str">
            <v>AVL-1100-BW-LT LABEL</v>
          </cell>
        </row>
        <row r="1500">
          <cell r="A1500" t="str">
            <v>AVL-1100-PY-LT LABEL</v>
          </cell>
        </row>
        <row r="1501">
          <cell r="A1501" t="str">
            <v>AVL-1100-AS-LT LABEL</v>
          </cell>
        </row>
        <row r="1502">
          <cell r="A1502" t="str">
            <v>AVL-1100-BW-A4 LABEL</v>
          </cell>
        </row>
        <row r="1503">
          <cell r="A1503" t="str">
            <v>AVL-1100-PY-A4 LABEL</v>
          </cell>
        </row>
        <row r="1504">
          <cell r="A1504" t="str">
            <v>AVL-1100-AS-A4 LABEL</v>
          </cell>
        </row>
        <row r="1505">
          <cell r="A1505" t="str">
            <v>AVL-FMM-BW-LT LABEL</v>
          </cell>
        </row>
        <row r="1506">
          <cell r="A1506" t="str">
            <v>AVL-FMM-PY-LT LABEL</v>
          </cell>
        </row>
        <row r="1507">
          <cell r="A1507" t="str">
            <v>AVL-FMM-AS-LT LABEL</v>
          </cell>
        </row>
        <row r="1508">
          <cell r="A1508" t="str">
            <v>AVL-FMM-BW-A4 LABEL</v>
          </cell>
        </row>
        <row r="1509">
          <cell r="A1509" t="str">
            <v>AVL-FMM-PY-A4 LABEL</v>
          </cell>
        </row>
        <row r="1510">
          <cell r="A1510" t="str">
            <v>AVL-FMM-AS-A4 LABEL</v>
          </cell>
        </row>
        <row r="1511">
          <cell r="A1511" t="str">
            <v>AVL-PM-BW-LT LABEL</v>
          </cell>
        </row>
        <row r="1512">
          <cell r="A1512" t="str">
            <v>AVL-PM-PY-LT LABEL</v>
          </cell>
        </row>
        <row r="1513">
          <cell r="A1513" t="str">
            <v>AVL-PM-AS-LT LABEL</v>
          </cell>
        </row>
        <row r="1514">
          <cell r="A1514" t="str">
            <v>AVL-PM-BW-A4 LABEL</v>
          </cell>
        </row>
        <row r="1515">
          <cell r="A1515" t="str">
            <v>AVL-PM-PY-A4 LABEL</v>
          </cell>
        </row>
        <row r="1516">
          <cell r="A1516" t="str">
            <v>AVL-PM-AS-A4 LABEL</v>
          </cell>
        </row>
        <row r="1517">
          <cell r="A1517" t="str">
            <v>AVL-110-BW-LT LABEL</v>
          </cell>
        </row>
        <row r="1518">
          <cell r="A1518" t="str">
            <v>AVL-110-PY-LT LABEL</v>
          </cell>
        </row>
        <row r="1519">
          <cell r="A1519" t="str">
            <v>AVL-110-AS-LT LABEL</v>
          </cell>
        </row>
        <row r="1520">
          <cell r="A1520" t="str">
            <v>AVL-110-BW-A4 LABEL</v>
          </cell>
        </row>
        <row r="1521">
          <cell r="A1521" t="str">
            <v>AVL-110-PY-A4 LABEL</v>
          </cell>
        </row>
        <row r="1522">
          <cell r="A1522" t="str">
            <v>AVL-110-AS-A4 LABEL</v>
          </cell>
        </row>
        <row r="1523">
          <cell r="A1523" t="str">
            <v>AVL-VPP-BW-LT LABEL</v>
          </cell>
        </row>
        <row r="1524">
          <cell r="A1524" t="str">
            <v>AVL-VPP-PY-LT LABEL</v>
          </cell>
        </row>
        <row r="1525">
          <cell r="A1525" t="str">
            <v>AVL-VPP-AS-LT LABEL</v>
          </cell>
        </row>
        <row r="1526">
          <cell r="A1526" t="str">
            <v>AVL-VPP-BW-A4 LABEL</v>
          </cell>
        </row>
        <row r="1527">
          <cell r="A1527" t="str">
            <v>AVL-VPP-PY-A4 LABEL</v>
          </cell>
        </row>
        <row r="1528">
          <cell r="A1528" t="str">
            <v>AVL-VPP-AS-A4 LABEL</v>
          </cell>
        </row>
        <row r="1529">
          <cell r="A1529" t="str">
            <v>AVL-VP4-BL-LT LABEL</v>
          </cell>
        </row>
        <row r="1530">
          <cell r="A1530" t="str">
            <v>AVL-VP4-W-LT LABEL</v>
          </cell>
        </row>
        <row r="1531">
          <cell r="A1531" t="str">
            <v>AVL-VP4-P-LT LABEL</v>
          </cell>
        </row>
        <row r="1532">
          <cell r="A1532" t="str">
            <v>AVL-VP4-Y-LT LABEL</v>
          </cell>
        </row>
        <row r="1533">
          <cell r="A1533" t="str">
            <v>AVL-VP4-AS-LT LABEL</v>
          </cell>
        </row>
        <row r="1534">
          <cell r="A1534" t="str">
            <v>AVL-VP4-BL-A4 LABEL</v>
          </cell>
        </row>
        <row r="1535">
          <cell r="A1535" t="str">
            <v>AVL-VP4-W-A4 LABEL</v>
          </cell>
        </row>
        <row r="1536">
          <cell r="A1536" t="str">
            <v>AVL-VP4-P-A4 LABEL</v>
          </cell>
        </row>
        <row r="1537">
          <cell r="A1537" t="str">
            <v>AVL-VP4-Y-A4 LABEL</v>
          </cell>
        </row>
        <row r="1538">
          <cell r="A1538" t="str">
            <v>AVL-VP4-AS-A4 LABEL</v>
          </cell>
        </row>
        <row r="1539">
          <cell r="A1539" t="str">
            <v>AVL-FPL-W-LT LABEL</v>
          </cell>
        </row>
        <row r="1540">
          <cell r="A1540" t="str">
            <v>AVL-FPL-W-A4 LABEL</v>
          </cell>
        </row>
        <row r="1541">
          <cell r="A1541" t="str">
            <v>AVL-FPLE-W-LT LABEL</v>
          </cell>
        </row>
        <row r="1542">
          <cell r="A1542" t="str">
            <v>AVL-FPLE-W-A4 LABEL</v>
          </cell>
        </row>
        <row r="1543">
          <cell r="A1543" t="str">
            <v>AVL-FPS1-W-LT LABEL</v>
          </cell>
        </row>
        <row r="1544">
          <cell r="A1544" t="str">
            <v>AVL-FPS1-CL-LT LABEL</v>
          </cell>
        </row>
        <row r="1545">
          <cell r="A1545" t="str">
            <v>AVL-FPS1-W-A4 LABEL</v>
          </cell>
        </row>
        <row r="1546">
          <cell r="A1546" t="str">
            <v>AVL-FPS1-CL-A4 LABEL</v>
          </cell>
        </row>
        <row r="1547">
          <cell r="A1547" t="str">
            <v>AVL-FPS2-W-LT LABEL</v>
          </cell>
        </row>
        <row r="1548">
          <cell r="A1548" t="str">
            <v>AVL-FPS2-CL-LT LABEL</v>
          </cell>
        </row>
        <row r="1549">
          <cell r="A1549" t="str">
            <v>AVL-FPS2-W-A4 LABEL</v>
          </cell>
        </row>
        <row r="1550">
          <cell r="A1550" t="str">
            <v>AVL-FPS2-CL-A4 LABEL</v>
          </cell>
        </row>
        <row r="1551">
          <cell r="A1551" t="str">
            <v>AVL-FPD1-W-LT LABEL</v>
          </cell>
        </row>
        <row r="1552">
          <cell r="A1552" t="str">
            <v>AVL-FPD1-CL-LT LABEL</v>
          </cell>
        </row>
        <row r="1553">
          <cell r="A1553" t="str">
            <v>AVL-FPD1-W-A4 LABEL</v>
          </cell>
        </row>
        <row r="1554">
          <cell r="A1554" t="str">
            <v>AVL-FPD1-CL-A4 LABEL</v>
          </cell>
        </row>
        <row r="1555">
          <cell r="A1555" t="str">
            <v>AVL-FPCE-W-LT LABEL</v>
          </cell>
        </row>
        <row r="1556">
          <cell r="A1556" t="str">
            <v>AVL-FPCE-W-A4 LABEL</v>
          </cell>
        </row>
        <row r="1557">
          <cell r="A1557" t="str">
            <v>AVL-FPFR1-W-A4 LABEL</v>
          </cell>
        </row>
        <row r="1558">
          <cell r="A1558" t="str">
            <v>AVL-FPSC1-W-A4 LABEL</v>
          </cell>
        </row>
        <row r="1559">
          <cell r="A1559" t="str">
            <v>AVL-FPSC2-W-A4 LABEL</v>
          </cell>
        </row>
        <row r="1560">
          <cell r="A1560" t="str">
            <v>AVL-FPSC2-CL-A4 LABEL</v>
          </cell>
        </row>
        <row r="1561">
          <cell r="A1561" t="str">
            <v>AVL-FPBG1-W-A4 LABEL</v>
          </cell>
        </row>
        <row r="1562">
          <cell r="A1562" t="str">
            <v>AVL-FPBG1-CL-A4 LABEL</v>
          </cell>
        </row>
        <row r="1563">
          <cell r="A1563" t="str">
            <v>M224SMB-003 CONSOLIDATION POINT BOX ASSY</v>
          </cell>
        </row>
        <row r="1564">
          <cell r="A1564" t="str">
            <v>M224SMB-246 CONSOLIDATION POINT BOX ASSY</v>
          </cell>
        </row>
        <row r="1565">
          <cell r="A1565" t="str">
            <v>M224SMB-262 CONSOLIDATION POINT BOX ASSY</v>
          </cell>
        </row>
        <row r="1566">
          <cell r="A1566" t="str">
            <v>MSS4SMB-270 CONSOLIDATION POINT BOX ASSY</v>
          </cell>
        </row>
        <row r="1567">
          <cell r="A1567" t="str">
            <v>M SERIES PANEL KIT BLACK (</v>
          </cell>
        </row>
        <row r="1568">
          <cell r="A1568" t="str">
            <v>M SERIES PANEL KIT IVORY (</v>
          </cell>
        </row>
        <row r="1569">
          <cell r="A1569" t="str">
            <v>M SERIES PANEL KIT WHITE (</v>
          </cell>
        </row>
        <row r="1570">
          <cell r="A1570" t="str">
            <v>M SERIES PANEL KIT GRAY (</v>
          </cell>
        </row>
        <row r="1571">
          <cell r="A1571" t="str">
            <v>FIBER CABLE SPOOL KIT WHITE (</v>
          </cell>
        </row>
        <row r="1572">
          <cell r="A1572" t="str">
            <v>DUAL SC PANEL KIT BLACK (</v>
          </cell>
        </row>
        <row r="1573">
          <cell r="A1573" t="str">
            <v>DUAL SC PANEL KIT IVORY (</v>
          </cell>
        </row>
        <row r="1574">
          <cell r="A1574" t="str">
            <v>DUAL SC PANEL KIT WHITE (</v>
          </cell>
        </row>
        <row r="1575">
          <cell r="A1575" t="str">
            <v>DUAL SC PANEL KIT GRAY (</v>
          </cell>
        </row>
        <row r="1576">
          <cell r="A1576" t="str">
            <v>CLAMP, 12A1, METAL HOSE, 104384490</v>
          </cell>
        </row>
        <row r="1577">
          <cell r="A1577" t="str">
            <v>SPLICE ORGANIZER, LT1A - F/F 105339899</v>
          </cell>
        </row>
        <row r="1578">
          <cell r="A1578" t="str">
            <v>CLAMP, CABLE, 12A2, MTG, 106230337</v>
          </cell>
        </row>
        <row r="1579">
          <cell r="A1579" t="str">
            <v>ATTENUATOR, A3060, 10670</v>
          </cell>
        </row>
        <row r="1580">
          <cell r="A1580" t="str">
            <v>LG-A3003 ST/SC ATTENUATO</v>
          </cell>
        </row>
        <row r="1581">
          <cell r="A1581" t="str">
            <v>110UHWSD HORZ SPACER DUCT</v>
          </cell>
        </row>
        <row r="1582">
          <cell r="A1582" t="str">
            <v>CABLING MGR., DOC. ONLY, NO LICENSE</v>
          </cell>
        </row>
        <row r="1583">
          <cell r="A1583" t="str">
            <v>SYSTIMAX LABEL IDENTIFIER PROF VERSION</v>
          </cell>
        </row>
        <row r="1584">
          <cell r="A1584" t="str">
            <v>IPATCH RACK MGR. /W AUSTRALIAN P.S.</v>
          </cell>
        </row>
        <row r="1585">
          <cell r="A1585" t="str">
            <v>IPATCH NETWORK MGR. /W AUSTRALIAN P.S.</v>
          </cell>
        </row>
        <row r="1586">
          <cell r="A1586" t="str">
            <v>1200 SCI-12 CONNECTOR PANEL</v>
          </cell>
        </row>
        <row r="1587">
          <cell r="A1587" t="str">
            <v>1000SCI-8</v>
          </cell>
        </row>
        <row r="1588">
          <cell r="A1588" t="str">
            <v>PM-GS3 MODULE KIT</v>
          </cell>
        </row>
        <row r="1589">
          <cell r="A1589" t="str">
            <v>M48CP PLENUM BOX</v>
          </cell>
        </row>
        <row r="1590">
          <cell r="A1590" t="str">
            <v>M32CP PLENUM BOX</v>
          </cell>
        </row>
        <row r="1591">
          <cell r="A1591" t="str">
            <v>Cat 5e 24 Port Jack Panel (5124 006A MRBK</v>
          </cell>
        </row>
        <row r="1592">
          <cell r="A1592" t="str">
            <v>5124 012A MRBK</v>
          </cell>
        </row>
        <row r="1593">
          <cell r="A1593" t="str">
            <v>5124 024A MRBK</v>
          </cell>
        </row>
        <row r="1594">
          <cell r="A1594" t="str">
            <v>5124 036A MRBK</v>
          </cell>
        </row>
        <row r="1595">
          <cell r="A1595" t="str">
            <v>5124 048A MRBK</v>
          </cell>
        </row>
        <row r="1596">
          <cell r="A1596" t="str">
            <v>5124 072A MRBK</v>
          </cell>
        </row>
        <row r="1597">
          <cell r="A1597" t="str">
            <v>5124 096A MRBK</v>
          </cell>
        </row>
        <row r="1598">
          <cell r="A1598" t="str">
            <v>5124 144A MRBK</v>
          </cell>
        </row>
        <row r="1599">
          <cell r="A1599" t="str">
            <v>5124 288A MRBK</v>
          </cell>
        </row>
        <row r="1600">
          <cell r="A1600" t="str">
            <v>4070 004ABL 4/23 R1000</v>
          </cell>
        </row>
        <row r="1601">
          <cell r="A1601" t="str">
            <v>5300 036A HRAQ</v>
          </cell>
        </row>
        <row r="1602">
          <cell r="A1602" t="str">
            <v>5300 048A HRAQ</v>
          </cell>
        </row>
        <row r="1603">
          <cell r="A1603" t="str">
            <v>5300 072A HRAQ</v>
          </cell>
        </row>
        <row r="1604">
          <cell r="A1604" t="str">
            <v>5105 024A ZHBK</v>
          </cell>
        </row>
        <row r="1605">
          <cell r="A1605" t="str">
            <v>5105 036A ZHBK</v>
          </cell>
        </row>
        <row r="1606">
          <cell r="A1606" t="str">
            <v>C12-MM-LC MULTIPORT ADPTR</v>
          </cell>
        </row>
        <row r="1607">
          <cell r="A1607" t="str">
            <v>C6-MM-SC MULTIPORT ADPTR</v>
          </cell>
        </row>
        <row r="1608">
          <cell r="A1608" t="str">
            <v>C6-MM-ST MULTIPORT ADPTR</v>
          </cell>
        </row>
        <row r="1609">
          <cell r="A1609" t="str">
            <v>C12-SM-LC MULTIPORT ADPTR</v>
          </cell>
        </row>
        <row r="1610">
          <cell r="A1610" t="str">
            <v>C6-SM-SC MULTIPORT ADPTR</v>
          </cell>
        </row>
        <row r="1611">
          <cell r="A1611" t="str">
            <v>C6-SM-ST MULTIPORT ADPTR</v>
          </cell>
        </row>
        <row r="1612">
          <cell r="A1612" t="str">
            <v>C12-MM-LC-LS MULTIPORT ADPTR</v>
          </cell>
        </row>
        <row r="1613">
          <cell r="A1613" t="str">
            <v>C6-MM-SC-LS MULTIPORT ADPTR</v>
          </cell>
        </row>
        <row r="1614">
          <cell r="A1614" t="str">
            <v>C6-MM-ST-LS MULTIPORT ADPTR</v>
          </cell>
        </row>
        <row r="1615">
          <cell r="A1615" t="str">
            <v>1061 004 C1SL W1000</v>
          </cell>
        </row>
        <row r="1616">
          <cell r="A1616" t="str">
            <v>1061 004 C1LB W1000</v>
          </cell>
        </row>
        <row r="1617">
          <cell r="A1617" t="str">
            <v>1061 004 C1SL R1000</v>
          </cell>
        </row>
        <row r="1618">
          <cell r="A1618" t="str">
            <v>2071 004EWH 4/23 W1000</v>
          </cell>
        </row>
        <row r="1619">
          <cell r="A1619" t="str">
            <v>5300 048A ZRAQ</v>
          </cell>
        </row>
        <row r="1620">
          <cell r="A1620" t="str">
            <v>5300 072A ZRAQ</v>
          </cell>
        </row>
        <row r="1621">
          <cell r="A1621" t="str">
            <v>PNL-1200ST1-12</v>
          </cell>
        </row>
        <row r="1622">
          <cell r="A1622" t="str">
            <v>PNL-1200LC1-DPLX</v>
          </cell>
        </row>
        <row r="1623">
          <cell r="A1623" t="str">
            <v>1200BLANK PANEL, PACKAGE OF SIX 6 (</v>
          </cell>
        </row>
        <row r="1624">
          <cell r="A1624" t="str">
            <v>2071 004ESL 4/23 R1000</v>
          </cell>
        </row>
        <row r="1625">
          <cell r="A1625" t="str">
            <v>2071 004ERD 4/23 W1000</v>
          </cell>
        </row>
        <row r="1626">
          <cell r="A1626" t="str">
            <v>5103 024A ZRBK</v>
          </cell>
        </row>
        <row r="1627">
          <cell r="A1627" t="str">
            <v>5103 036A ZRBK</v>
          </cell>
        </row>
        <row r="1628">
          <cell r="A1628" t="str">
            <v>5100 012A HRBK</v>
          </cell>
        </row>
        <row r="1629">
          <cell r="A1629" t="str">
            <v>5103 024A HRBK</v>
          </cell>
        </row>
        <row r="1630">
          <cell r="A1630" t="str">
            <v>5103 036A HRBK</v>
          </cell>
        </row>
        <row r="1631">
          <cell r="A1631" t="str">
            <v>5302 048A HHAQ</v>
          </cell>
        </row>
        <row r="1632">
          <cell r="A1632" t="str">
            <v>5302 072A HHAQ</v>
          </cell>
        </row>
        <row r="1633">
          <cell r="A1633" t="str">
            <v>5301 048A HPAQ</v>
          </cell>
        </row>
        <row r="1634">
          <cell r="A1634" t="str">
            <v>5301 072A HPAQ</v>
          </cell>
        </row>
        <row r="1635">
          <cell r="A1635" t="str">
            <v>5302 048A ZHAQ</v>
          </cell>
        </row>
        <row r="1636">
          <cell r="A1636" t="str">
            <v>5302 072A ZHAQ</v>
          </cell>
        </row>
        <row r="1637">
          <cell r="A1637" t="str">
            <v>5301 048A ZPAQ</v>
          </cell>
        </row>
        <row r="1638">
          <cell r="A1638" t="str">
            <v>5301 072A ZPAQ</v>
          </cell>
        </row>
        <row r="1639">
          <cell r="A1639" t="str">
            <v>5100 012A MRBK</v>
          </cell>
        </row>
        <row r="1640">
          <cell r="A1640" t="str">
            <v>5103 024A MRBK</v>
          </cell>
        </row>
        <row r="1641">
          <cell r="A1641" t="str">
            <v>5103 036A MRBK</v>
          </cell>
        </row>
        <row r="1642">
          <cell r="A1642" t="str">
            <v>1071 004ESL 4/23 R1000</v>
          </cell>
        </row>
        <row r="1643">
          <cell r="A1643" t="str">
            <v>DM-1100GS3 KIT</v>
          </cell>
        </row>
        <row r="1644">
          <cell r="A1644" t="str">
            <v>IPATCH 1100GS3 24 PORT PANEL-END ITEM</v>
          </cell>
        </row>
        <row r="1645">
          <cell r="A1645" t="str">
            <v>IPATCH 1100GS3 48 PORT PANEL-END ITEM</v>
          </cell>
        </row>
        <row r="1646">
          <cell r="A1646" t="str">
            <v>1071 004EWH 4/23 R1000</v>
          </cell>
        </row>
        <row r="1647">
          <cell r="A1647" t="str">
            <v>1071 004E1SL 4/23 W1000</v>
          </cell>
        </row>
        <row r="1648">
          <cell r="A1648" t="str">
            <v>1071 004E1SL 4/23 CUSTL</v>
          </cell>
        </row>
        <row r="1649">
          <cell r="A1649" t="str">
            <v>1071 004E1LB 4/23 W1000</v>
          </cell>
        </row>
        <row r="1650">
          <cell r="A1650" t="str">
            <v>1071 004E1LB 4/23 R4000</v>
          </cell>
        </row>
        <row r="1651">
          <cell r="A1651" t="str">
            <v>1071 004E1LB 4/23 R4400</v>
          </cell>
        </row>
        <row r="1652">
          <cell r="A1652" t="str">
            <v>5400 001A MRSL</v>
          </cell>
        </row>
        <row r="1653">
          <cell r="A1653" t="str">
            <v>5410 002A MRSL</v>
          </cell>
        </row>
        <row r="1654">
          <cell r="A1654" t="str">
            <v>3071 004EWH 4/23 R1000</v>
          </cell>
        </row>
        <row r="1655">
          <cell r="A1655" t="str">
            <v>3071 004EBL 4/23 R1000</v>
          </cell>
        </row>
        <row r="1656">
          <cell r="A1656" t="str">
            <v>CONSUMABLES-2.50MZ-100</v>
          </cell>
        </row>
        <row r="1657">
          <cell r="A1657" t="str">
            <v>CONSUMABLE-2.50MP-100</v>
          </cell>
        </row>
        <row r="1658">
          <cell r="A1658" t="str">
            <v>CONSUMABLES-2.50SZ-100</v>
          </cell>
        </row>
        <row r="1659">
          <cell r="A1659" t="str">
            <v>CONSUMABLES-2.50SP-100</v>
          </cell>
        </row>
        <row r="1660">
          <cell r="A1660" t="str">
            <v>CONSUMABLES-1.25MC-200</v>
          </cell>
        </row>
        <row r="1661">
          <cell r="A1661" t="str">
            <v>5022 036A ZXBK</v>
          </cell>
        </row>
        <row r="1662">
          <cell r="A1662" t="str">
            <v>1071 004ESL 4/23 R4400</v>
          </cell>
        </row>
        <row r="1663">
          <cell r="A1663" t="str">
            <v>5302 036A HHAQ</v>
          </cell>
        </row>
        <row r="1664">
          <cell r="A1664" t="str">
            <v>5405 001A ZXAQ</v>
          </cell>
        </row>
        <row r="1665">
          <cell r="A1665" t="str">
            <v>5024 144A MXBK</v>
          </cell>
        </row>
        <row r="1666">
          <cell r="A1666" t="str">
            <v>EZ ADHESIVES</v>
          </cell>
        </row>
        <row r="1667">
          <cell r="A1667" t="str">
            <v>5023 144A MXBK</v>
          </cell>
        </row>
        <row r="1668">
          <cell r="A1668" t="str">
            <v>PATCHMAXGS3-2U PANEL KIT</v>
          </cell>
        </row>
        <row r="1669">
          <cell r="A1669" t="str">
            <v>PATCHMAXGS3-3U PANEL KIT</v>
          </cell>
        </row>
        <row r="1670">
          <cell r="A1670" t="str">
            <v>PATCHMAXGS3-DM-LS-SC/SC</v>
          </cell>
        </row>
        <row r="1671">
          <cell r="A1671" t="str">
            <v>PATCHMAXGS3-DM-LS-ST/ST</v>
          </cell>
        </row>
        <row r="1672">
          <cell r="A1672" t="str">
            <v>PATCHMAXGS3-DM-LS-LC/LC</v>
          </cell>
        </row>
        <row r="1673">
          <cell r="A1673" t="str">
            <v>PATCHMAXGS3-DM-MM-SC/SC</v>
          </cell>
        </row>
        <row r="1674">
          <cell r="A1674" t="str">
            <v>PATCHMAXGS3-DM-MM-ST/ST</v>
          </cell>
        </row>
        <row r="1675">
          <cell r="A1675" t="str">
            <v>PATCHMAXGS3-DM-MM-LC/LC</v>
          </cell>
        </row>
        <row r="1676">
          <cell r="A1676" t="str">
            <v>PATCHMAXGS3-DM-SM-SC/SC</v>
          </cell>
        </row>
        <row r="1677">
          <cell r="A1677" t="str">
            <v>PATCHMAXGS3-DM-SM-ST/ST</v>
          </cell>
        </row>
        <row r="1678">
          <cell r="A1678" t="str">
            <v>PATCHMAXGS3-DM-SM-LC/LC</v>
          </cell>
        </row>
        <row r="1679">
          <cell r="A1679" t="str">
            <v>1100GS3-1U PANEL KIT</v>
          </cell>
        </row>
        <row r="1680">
          <cell r="A1680" t="str">
            <v>1100GS3-2U PANEL KIT</v>
          </cell>
        </row>
        <row r="1681">
          <cell r="A1681" t="str">
            <v>1100GS3-DM-LS-SC/SC</v>
          </cell>
        </row>
        <row r="1682">
          <cell r="A1682" t="str">
            <v>1100GS3-DM-LS-ST/ST</v>
          </cell>
        </row>
        <row r="1683">
          <cell r="A1683" t="str">
            <v>1100GS3-DM-LS-LC/LC</v>
          </cell>
        </row>
        <row r="1684">
          <cell r="A1684" t="str">
            <v>1100GS3-DM-MM-SC/SC</v>
          </cell>
        </row>
        <row r="1685">
          <cell r="A1685" t="str">
            <v>1100GS3-DM-MM-ST/ST</v>
          </cell>
        </row>
        <row r="1686">
          <cell r="A1686" t="str">
            <v>1100GS3-DM-MM-LC/LC</v>
          </cell>
        </row>
        <row r="1687">
          <cell r="A1687" t="str">
            <v>1100GS3-DM-SM-SC/SC</v>
          </cell>
        </row>
        <row r="1688">
          <cell r="A1688" t="str">
            <v>1100GS3-DM-SM-ST/ST</v>
          </cell>
        </row>
        <row r="1689">
          <cell r="A1689" t="str">
            <v>1100GS3-DM-SM-LC/LC</v>
          </cell>
        </row>
        <row r="1690">
          <cell r="A1690" t="str">
            <v>5400 002A MRSL</v>
          </cell>
        </row>
        <row r="1691">
          <cell r="A1691" t="str">
            <v>5102 012A HHBK</v>
          </cell>
        </row>
        <row r="1692">
          <cell r="A1692" t="str">
            <v>5105 024A HHBK</v>
          </cell>
        </row>
        <row r="1693">
          <cell r="A1693" t="str">
            <v>5105 036A HHBK</v>
          </cell>
        </row>
        <row r="1694">
          <cell r="A1694" t="str">
            <v>5023 004A WXBK</v>
          </cell>
        </row>
        <row r="1695">
          <cell r="A1695" t="str">
            <v>5023 006A WXBK</v>
          </cell>
        </row>
        <row r="1696">
          <cell r="A1696" t="str">
            <v>5023 012A WXBK</v>
          </cell>
        </row>
        <row r="1697">
          <cell r="A1697" t="str">
            <v>5023 018A WXBK</v>
          </cell>
        </row>
        <row r="1698">
          <cell r="A1698" t="str">
            <v>5023 024A WXBK</v>
          </cell>
        </row>
        <row r="1699">
          <cell r="A1699" t="str">
            <v>5023 036A WXBK</v>
          </cell>
        </row>
        <row r="1700">
          <cell r="A1700" t="str">
            <v>5023 048A WXBK</v>
          </cell>
        </row>
        <row r="1701">
          <cell r="A1701" t="str">
            <v>5023 072A WXBK</v>
          </cell>
        </row>
        <row r="1702">
          <cell r="A1702" t="str">
            <v>5023 096A WXBK</v>
          </cell>
        </row>
        <row r="1703">
          <cell r="A1703" t="str">
            <v>5023 144A WXBK</v>
          </cell>
        </row>
        <row r="1704">
          <cell r="A1704" t="str">
            <v>5023 288A WXBK</v>
          </cell>
        </row>
        <row r="1705">
          <cell r="A1705" t="str">
            <v>5023 004A MXBK</v>
          </cell>
        </row>
        <row r="1706">
          <cell r="A1706" t="str">
            <v>5023 006A MXBK</v>
          </cell>
        </row>
        <row r="1707">
          <cell r="A1707" t="str">
            <v>5023 012A MXBK</v>
          </cell>
        </row>
        <row r="1708">
          <cell r="A1708" t="str">
            <v>5023 018A MXBK</v>
          </cell>
        </row>
        <row r="1709">
          <cell r="A1709" t="str">
            <v>5023 024A MXBK</v>
          </cell>
        </row>
        <row r="1710">
          <cell r="A1710" t="str">
            <v>5023 036A MXBK</v>
          </cell>
        </row>
        <row r="1711">
          <cell r="A1711" t="str">
            <v>5023 048A MXBK</v>
          </cell>
        </row>
        <row r="1712">
          <cell r="A1712" t="str">
            <v>5023 072A MXBK</v>
          </cell>
        </row>
        <row r="1713">
          <cell r="A1713" t="str">
            <v>5023 096A MXBK</v>
          </cell>
        </row>
        <row r="1714">
          <cell r="A1714" t="str">
            <v>5023 288A MXBK</v>
          </cell>
        </row>
        <row r="1715">
          <cell r="A1715" t="str">
            <v>5023 004A ZXBK</v>
          </cell>
        </row>
        <row r="1716">
          <cell r="A1716" t="str">
            <v>5023 006A ZXBK</v>
          </cell>
        </row>
        <row r="1717">
          <cell r="A1717" t="str">
            <v>5023 012A ZXBK</v>
          </cell>
        </row>
        <row r="1718">
          <cell r="A1718" t="str">
            <v>5023 018A ZXBK</v>
          </cell>
        </row>
        <row r="1719">
          <cell r="A1719" t="str">
            <v>5023 024A ZXBK</v>
          </cell>
        </row>
        <row r="1720">
          <cell r="A1720" t="str">
            <v>5023 036A ZXBK</v>
          </cell>
        </row>
        <row r="1721">
          <cell r="A1721" t="str">
            <v>5023 048A ZXBK</v>
          </cell>
        </row>
        <row r="1722">
          <cell r="A1722" t="str">
            <v>5023 072A ZXBK</v>
          </cell>
        </row>
        <row r="1723">
          <cell r="A1723" t="str">
            <v>5023 096A ZXBK</v>
          </cell>
        </row>
        <row r="1724">
          <cell r="A1724" t="str">
            <v>5023 144A ZXBK</v>
          </cell>
        </row>
        <row r="1725">
          <cell r="A1725" t="str">
            <v>5023 288A ZXBK</v>
          </cell>
        </row>
        <row r="1726">
          <cell r="A1726" t="str">
            <v>5024 004A WXBK</v>
          </cell>
        </row>
        <row r="1727">
          <cell r="A1727" t="str">
            <v>5024 006A WXBK</v>
          </cell>
        </row>
        <row r="1728">
          <cell r="A1728" t="str">
            <v>5024 012A WXBK</v>
          </cell>
        </row>
        <row r="1729">
          <cell r="A1729" t="str">
            <v>5024 018A WXBK</v>
          </cell>
        </row>
        <row r="1730">
          <cell r="A1730" t="str">
            <v>5024 024A WXBK</v>
          </cell>
        </row>
        <row r="1731">
          <cell r="A1731" t="str">
            <v>5024 036A WXBK</v>
          </cell>
        </row>
        <row r="1732">
          <cell r="A1732" t="str">
            <v>5024 048A WXBK</v>
          </cell>
        </row>
        <row r="1733">
          <cell r="A1733" t="str">
            <v>5024 072A WXBK</v>
          </cell>
        </row>
        <row r="1734">
          <cell r="A1734" t="str">
            <v>5024 096A WXBK</v>
          </cell>
        </row>
        <row r="1735">
          <cell r="A1735" t="str">
            <v>5024 144A WXBK</v>
          </cell>
        </row>
        <row r="1736">
          <cell r="A1736" t="str">
            <v>5024 288A WXBK</v>
          </cell>
        </row>
        <row r="1737">
          <cell r="A1737" t="str">
            <v>5024 004A MXBK</v>
          </cell>
        </row>
        <row r="1738">
          <cell r="A1738" t="str">
            <v>5024 006A MXBK</v>
          </cell>
        </row>
        <row r="1739">
          <cell r="A1739" t="str">
            <v>5024 012A MXBK</v>
          </cell>
        </row>
        <row r="1740">
          <cell r="A1740" t="str">
            <v>5024 018A MXBK</v>
          </cell>
        </row>
        <row r="1741">
          <cell r="A1741" t="str">
            <v>5024 024A MXBK</v>
          </cell>
        </row>
        <row r="1742">
          <cell r="A1742" t="str">
            <v>5024 036A MXBK</v>
          </cell>
        </row>
        <row r="1743">
          <cell r="A1743" t="str">
            <v>5024 048A MXBK</v>
          </cell>
        </row>
        <row r="1744">
          <cell r="A1744" t="str">
            <v>5024 072A MXBK</v>
          </cell>
        </row>
        <row r="1745">
          <cell r="A1745" t="str">
            <v>5024 096A MXBK</v>
          </cell>
        </row>
        <row r="1746">
          <cell r="A1746" t="str">
            <v>5024 288A MXBK</v>
          </cell>
        </row>
        <row r="1747">
          <cell r="A1747" t="str">
            <v>5024 004A ZXBK</v>
          </cell>
        </row>
        <row r="1748">
          <cell r="A1748" t="str">
            <v>5024 006A ZXBK</v>
          </cell>
        </row>
        <row r="1749">
          <cell r="A1749" t="str">
            <v>5024 012A ZXBK</v>
          </cell>
        </row>
        <row r="1750">
          <cell r="A1750" t="str">
            <v>5024 018A ZXBK</v>
          </cell>
        </row>
        <row r="1751">
          <cell r="A1751" t="str">
            <v>5024 024A ZXBK</v>
          </cell>
        </row>
        <row r="1752">
          <cell r="A1752" t="str">
            <v>5024 036A ZXBK</v>
          </cell>
        </row>
        <row r="1753">
          <cell r="A1753" t="str">
            <v>5024 048A ZXBK</v>
          </cell>
        </row>
        <row r="1754">
          <cell r="A1754" t="str">
            <v>5024 072A ZXBK</v>
          </cell>
        </row>
        <row r="1755">
          <cell r="A1755" t="str">
            <v>5024 096A ZXBK</v>
          </cell>
        </row>
        <row r="1756">
          <cell r="A1756" t="str">
            <v>5024 144A ZXBK</v>
          </cell>
        </row>
        <row r="1757">
          <cell r="A1757" t="str">
            <v>5024 288A ZXBK</v>
          </cell>
        </row>
        <row r="1758">
          <cell r="A1758" t="str">
            <v>FACEPLATE,SQUARE,2 HOLE W/SHUTTER</v>
          </cell>
        </row>
        <row r="1759">
          <cell r="A1759" t="str">
            <v>1061 025C1SL 25/24 R1000</v>
          </cell>
        </row>
        <row r="1760">
          <cell r="A1760" t="str">
            <v>1061 025C1SL 25/24 R4000</v>
          </cell>
        </row>
        <row r="1761">
          <cell r="A1761" t="str">
            <v>CLI-DL2EP-EP-E/W</v>
          </cell>
        </row>
        <row r="1762">
          <cell r="A1762" t="str">
            <v>CLI-DL2EP-EP-04</v>
          </cell>
        </row>
        <row r="1763">
          <cell r="A1763" t="str">
            <v>CLI-DL2EP-EP-06</v>
          </cell>
        </row>
        <row r="1764">
          <cell r="A1764" t="str">
            <v>CLI-DL2EP-EP-10</v>
          </cell>
        </row>
        <row r="1765">
          <cell r="A1765" t="str">
            <v>CLI-DL2EP-EP-15</v>
          </cell>
        </row>
        <row r="1766">
          <cell r="A1766" t="str">
            <v>CLI-DL2EP-EP-20</v>
          </cell>
        </row>
        <row r="1767">
          <cell r="A1767" t="str">
            <v>CLI-DL2EP-EP-25</v>
          </cell>
        </row>
        <row r="1768">
          <cell r="A1768" t="str">
            <v>CLI-DL2EP-EP-30</v>
          </cell>
        </row>
        <row r="1769">
          <cell r="A1769" t="str">
            <v>CLI-DL2EP-EP-35</v>
          </cell>
        </row>
        <row r="1770">
          <cell r="A1770" t="str">
            <v>CLI-DL2EP-EP-40</v>
          </cell>
        </row>
        <row r="1771">
          <cell r="A1771" t="str">
            <v>CLI-DL2EP-EP-50</v>
          </cell>
        </row>
        <row r="1772">
          <cell r="A1772" t="str">
            <v>CLI-DL2EP-SC-E/W</v>
          </cell>
        </row>
        <row r="1773">
          <cell r="A1773" t="str">
            <v>CLI-DL2EP-SC-04</v>
          </cell>
        </row>
        <row r="1774">
          <cell r="A1774" t="str">
            <v>CLI-DL2EP-SC-06</v>
          </cell>
        </row>
        <row r="1775">
          <cell r="A1775" t="str">
            <v>CLI-DL2EP-SC-10</v>
          </cell>
        </row>
        <row r="1776">
          <cell r="A1776" t="str">
            <v>CLI-DL2EP-SC-15</v>
          </cell>
        </row>
        <row r="1777">
          <cell r="A1777" t="str">
            <v>CLI-DL2EP-SC-20</v>
          </cell>
        </row>
        <row r="1778">
          <cell r="A1778" t="str">
            <v>CLI-DL2EP-SC-25</v>
          </cell>
        </row>
        <row r="1779">
          <cell r="A1779" t="str">
            <v>CLI-DL2EP-SC-30</v>
          </cell>
        </row>
        <row r="1780">
          <cell r="A1780" t="str">
            <v>CLI-DL2EP-SC-35</v>
          </cell>
        </row>
        <row r="1781">
          <cell r="A1781" t="str">
            <v>CLI-DL2EP-SC-40</v>
          </cell>
        </row>
        <row r="1782">
          <cell r="A1782" t="str">
            <v>CLI-DL2EP-SC-50</v>
          </cell>
        </row>
        <row r="1783">
          <cell r="A1783" t="str">
            <v>CLI-DL2SC-SC-E/W</v>
          </cell>
        </row>
        <row r="1784">
          <cell r="A1784" t="str">
            <v>CLI-DL2SC-SC-04</v>
          </cell>
        </row>
        <row r="1785">
          <cell r="A1785" t="str">
            <v>CLI-DL2SC-SC-06</v>
          </cell>
        </row>
        <row r="1786">
          <cell r="A1786" t="str">
            <v>CLI-DL2SC-SC-10</v>
          </cell>
        </row>
        <row r="1787">
          <cell r="A1787" t="str">
            <v>CLI-DL2SC-SC-15</v>
          </cell>
        </row>
        <row r="1788">
          <cell r="A1788" t="str">
            <v>CLI-DL2SC-SC-20</v>
          </cell>
        </row>
        <row r="1789">
          <cell r="A1789" t="str">
            <v>CLI-DL2SC-SC-25</v>
          </cell>
        </row>
        <row r="1790">
          <cell r="A1790" t="str">
            <v>CLI-DL2SC-SC-30</v>
          </cell>
        </row>
        <row r="1791">
          <cell r="A1791" t="str">
            <v>CLI-DL2SC-SC-35</v>
          </cell>
        </row>
        <row r="1792">
          <cell r="A1792" t="str">
            <v>CLI-DL2SC-SC-40</v>
          </cell>
        </row>
        <row r="1793">
          <cell r="A1793" t="str">
            <v>CLI-DL2SC-SC-50</v>
          </cell>
        </row>
        <row r="1794">
          <cell r="A1794" t="str">
            <v>5021 004A WXBK</v>
          </cell>
        </row>
        <row r="1795">
          <cell r="A1795" t="str">
            <v>5021 006A WXBK</v>
          </cell>
        </row>
        <row r="1796">
          <cell r="A1796" t="str">
            <v>5021 008A WXBK</v>
          </cell>
        </row>
        <row r="1797">
          <cell r="A1797" t="str">
            <v>5021 012A WXBK</v>
          </cell>
        </row>
        <row r="1798">
          <cell r="A1798" t="str">
            <v>5021 024A WXBK</v>
          </cell>
        </row>
        <row r="1799">
          <cell r="A1799" t="str">
            <v>5021 036A WXBK</v>
          </cell>
        </row>
        <row r="1800">
          <cell r="A1800" t="str">
            <v>5021 048A WXBK</v>
          </cell>
        </row>
        <row r="1801">
          <cell r="A1801" t="str">
            <v>5021 072A WXBK</v>
          </cell>
        </row>
        <row r="1802">
          <cell r="A1802" t="str">
            <v>5021 096A WXBK</v>
          </cell>
        </row>
        <row r="1803">
          <cell r="A1803" t="str">
            <v>5022 004A WXBK</v>
          </cell>
        </row>
        <row r="1804">
          <cell r="A1804" t="str">
            <v>5022 006A WXBK</v>
          </cell>
        </row>
        <row r="1805">
          <cell r="A1805" t="str">
            <v>5022 008A WXBK</v>
          </cell>
        </row>
        <row r="1806">
          <cell r="A1806" t="str">
            <v>5022 012A WXBK</v>
          </cell>
        </row>
        <row r="1807">
          <cell r="A1807" t="str">
            <v>5022 024A WXBK</v>
          </cell>
        </row>
        <row r="1808">
          <cell r="A1808" t="str">
            <v>5022 036A WXBK</v>
          </cell>
        </row>
        <row r="1809">
          <cell r="A1809" t="str">
            <v>5022 048A WXBK</v>
          </cell>
        </row>
        <row r="1810">
          <cell r="A1810" t="str">
            <v>5022 072A WXBK</v>
          </cell>
        </row>
        <row r="1811">
          <cell r="A1811" t="str">
            <v>5022 096A WXBK</v>
          </cell>
        </row>
        <row r="1812">
          <cell r="A1812" t="str">
            <v>5124 006A WRBK</v>
          </cell>
        </row>
        <row r="1813">
          <cell r="A1813" t="str">
            <v>5124 012A WRBK</v>
          </cell>
        </row>
        <row r="1814">
          <cell r="A1814" t="str">
            <v>5124 024A WRBK</v>
          </cell>
        </row>
        <row r="1815">
          <cell r="A1815" t="str">
            <v>5124 036A WRBK</v>
          </cell>
        </row>
        <row r="1816">
          <cell r="A1816" t="str">
            <v>5124 048A WRBK</v>
          </cell>
        </row>
        <row r="1817">
          <cell r="A1817" t="str">
            <v>5124 072A WRBK</v>
          </cell>
        </row>
        <row r="1818">
          <cell r="A1818" t="str">
            <v>5124 096A WRBK</v>
          </cell>
        </row>
        <row r="1819">
          <cell r="A1819" t="str">
            <v>5124 144A WRBK</v>
          </cell>
        </row>
        <row r="1820">
          <cell r="A1820" t="str">
            <v>5100 012A WRBK</v>
          </cell>
        </row>
        <row r="1821">
          <cell r="A1821" t="str">
            <v>5103 024A WRBK</v>
          </cell>
        </row>
        <row r="1822">
          <cell r="A1822" t="str">
            <v>5103 036A WRBK</v>
          </cell>
        </row>
        <row r="1823">
          <cell r="A1823" t="str">
            <v>5102 012A WHBK</v>
          </cell>
        </row>
        <row r="1824">
          <cell r="A1824" t="str">
            <v>5105 024A WHBK</v>
          </cell>
        </row>
        <row r="1825">
          <cell r="A1825" t="str">
            <v>5105 036A WHBK</v>
          </cell>
        </row>
        <row r="1826">
          <cell r="A1826" t="str">
            <v>5202 006A WHYL</v>
          </cell>
        </row>
        <row r="1827">
          <cell r="A1827" t="str">
            <v>5202 008A WHYL</v>
          </cell>
        </row>
        <row r="1828">
          <cell r="A1828" t="str">
            <v>5202 012A WHYL</v>
          </cell>
        </row>
        <row r="1829">
          <cell r="A1829" t="str">
            <v>5302 024A WHYL</v>
          </cell>
        </row>
        <row r="1830">
          <cell r="A1830" t="str">
            <v>5302 048A WHYL</v>
          </cell>
        </row>
        <row r="1831">
          <cell r="A1831" t="str">
            <v>5201 002A WPYL</v>
          </cell>
        </row>
        <row r="1832">
          <cell r="A1832" t="str">
            <v>5201 004A WPYL</v>
          </cell>
        </row>
        <row r="1833">
          <cell r="A1833" t="str">
            <v>5201 006A WPYL</v>
          </cell>
        </row>
        <row r="1834">
          <cell r="A1834" t="str">
            <v>5201 008A WPYL</v>
          </cell>
        </row>
        <row r="1835">
          <cell r="A1835" t="str">
            <v>5201 012A WPYL</v>
          </cell>
        </row>
        <row r="1836">
          <cell r="A1836" t="str">
            <v>5301 024A WPYL</v>
          </cell>
        </row>
        <row r="1837">
          <cell r="A1837" t="str">
            <v>5301 036A WPYL</v>
          </cell>
        </row>
        <row r="1838">
          <cell r="A1838" t="str">
            <v>5301 048A WPYL</v>
          </cell>
        </row>
        <row r="1839">
          <cell r="A1839" t="str">
            <v>5301 072A WPYL</v>
          </cell>
        </row>
        <row r="1840">
          <cell r="A1840" t="str">
            <v>5200 002A WRYL</v>
          </cell>
        </row>
        <row r="1841">
          <cell r="A1841" t="str">
            <v>5200 004A WRYL</v>
          </cell>
        </row>
        <row r="1842">
          <cell r="A1842" t="str">
            <v>5200 006A WRYL</v>
          </cell>
        </row>
        <row r="1843">
          <cell r="A1843" t="str">
            <v>5200 008A WRYL</v>
          </cell>
        </row>
        <row r="1844">
          <cell r="A1844" t="str">
            <v>5200 012A WRYL</v>
          </cell>
        </row>
        <row r="1845">
          <cell r="A1845" t="str">
            <v>5300 024A WRYL</v>
          </cell>
        </row>
        <row r="1846">
          <cell r="A1846" t="str">
            <v>5300 036A WRYL</v>
          </cell>
        </row>
        <row r="1847">
          <cell r="A1847" t="str">
            <v>5300 048A WRYL</v>
          </cell>
        </row>
        <row r="1848">
          <cell r="A1848" t="str">
            <v>5300 072A WRYL</v>
          </cell>
        </row>
        <row r="1849">
          <cell r="A1849" t="str">
            <v>5400 002A WRYL</v>
          </cell>
        </row>
        <row r="1850">
          <cell r="A1850" t="str">
            <v>S-VIDEO TO 110 OUTLET, BLACK</v>
          </cell>
        </row>
        <row r="1851">
          <cell r="A1851" t="str">
            <v>S-VIDEO TO 110 OUTLET, IVORY</v>
          </cell>
        </row>
        <row r="1852">
          <cell r="A1852" t="str">
            <v>S-VIDEO TO 110 OUTLET, WHITE</v>
          </cell>
        </row>
        <row r="1853">
          <cell r="A1853" t="str">
            <v>S-VIDEO TO 110 OUTLET, GRAY</v>
          </cell>
        </row>
        <row r="1854">
          <cell r="A1854" t="str">
            <v>RCA TO 110 OUTLET, BLK HOUSE/WHITE CON</v>
          </cell>
        </row>
        <row r="1855">
          <cell r="A1855" t="str">
            <v>RCA TO 110 OUTLET, IVORY HOUSE/WHITE CON</v>
          </cell>
        </row>
        <row r="1856">
          <cell r="A1856" t="str">
            <v>RCA TO 110 OUTLET, WHITE HOUSE/WHITE CON</v>
          </cell>
        </row>
        <row r="1857">
          <cell r="A1857" t="str">
            <v>RCA TO 110 OUTLET, GRAY HOUSE/WHITE CON</v>
          </cell>
        </row>
        <row r="1858">
          <cell r="A1858" t="str">
            <v>RCA TO 110 OUTLET, BK HOUSE/YELLOW CON</v>
          </cell>
        </row>
        <row r="1859">
          <cell r="A1859" t="str">
            <v>RCA TO 110 OUTLET, IVORY HOUSE/YELLOW CO</v>
          </cell>
        </row>
        <row r="1860">
          <cell r="A1860" t="str">
            <v>RCA TO 110 OUTLET, WHITE HOUSE/YELLOW</v>
          </cell>
        </row>
        <row r="1861">
          <cell r="A1861" t="str">
            <v>RCA TO 110 OUTLET, GRAY HOUSE/YELLOW CON</v>
          </cell>
        </row>
        <row r="1862">
          <cell r="A1862" t="str">
            <v>RCA TO 110 OUTLET, BLK HOUSE/RED CONNECT</v>
          </cell>
        </row>
        <row r="1863">
          <cell r="A1863" t="str">
            <v>RCA TO 110 OUTLET, IVORY HOUSE/RED CON</v>
          </cell>
        </row>
        <row r="1864">
          <cell r="A1864" t="str">
            <v>RCA TO 110 OUTLET, WHITE HOUSE/RED CON</v>
          </cell>
        </row>
        <row r="1865">
          <cell r="A1865" t="str">
            <v>RCA TO 110 OUTLET, GRAY HOUSE/RED CON</v>
          </cell>
        </row>
        <row r="1866">
          <cell r="A1866" t="str">
            <v>RCA TO 110 OUTLET, BLK HOUSE/BLK CONNECT</v>
          </cell>
        </row>
        <row r="1867">
          <cell r="A1867" t="str">
            <v>RCA TO 110 OUTLET, IVORY HOUSE/BLK CON</v>
          </cell>
        </row>
        <row r="1868">
          <cell r="A1868" t="str">
            <v>RCA TO 110 OUTLET, WHITE HOUSE/BLK CON</v>
          </cell>
        </row>
        <row r="1869">
          <cell r="A1869" t="str">
            <v>RCA TO 110 OUTLET, GRAY HOUSE/BLK CON</v>
          </cell>
        </row>
        <row r="1870">
          <cell r="A1870" t="str">
            <v>RCA TO RCA PASS THROUGH WHITE CONNECTOR</v>
          </cell>
        </row>
        <row r="1871">
          <cell r="A1871" t="str">
            <v>RCA TO RCA PASS THROUGH YELLOW CONNECTOR</v>
          </cell>
        </row>
        <row r="1872">
          <cell r="A1872" t="str">
            <v>RCA TO RCA PAS THROUGH RED CONNECTOR</v>
          </cell>
        </row>
        <row r="1873">
          <cell r="A1873" t="str">
            <v>RCA TO RCA PASS THROUGH BLACK CONNECTOR</v>
          </cell>
        </row>
        <row r="1874">
          <cell r="A1874" t="str">
            <v>IPATCH FIBER 600A 12 PORT MM SC-SC SHELF</v>
          </cell>
        </row>
        <row r="1875">
          <cell r="A1875" t="str">
            <v>IPATCH FIBER 600B 12 PORT MM SC-SC SHELF</v>
          </cell>
        </row>
        <row r="1876">
          <cell r="A1876" t="str">
            <v>BLUE ADHESIVE LABEL 8x11 PM &amp; 1100XL</v>
          </cell>
        </row>
        <row r="1877">
          <cell r="A1877" t="str">
            <v>WHITE ADHESIVE LABELS 8x11 PM &amp; 1100XL</v>
          </cell>
        </row>
        <row r="1878">
          <cell r="A1878" t="str">
            <v>3071 E3WH 4/23 R1000</v>
          </cell>
        </row>
        <row r="1879">
          <cell r="A1879" t="str">
            <v>5201 012A XPAQ</v>
          </cell>
        </row>
        <row r="1880">
          <cell r="A1880" t="str">
            <v>CLI-TZ1SC-UC-5 PIGTAIL, SC, LZ, 5 FT.</v>
          </cell>
        </row>
        <row r="1881">
          <cell r="A1881" t="str">
            <v>5100 012A XRBK</v>
          </cell>
        </row>
        <row r="1882">
          <cell r="A1882" t="str">
            <v>5023 004A XXBK</v>
          </cell>
        </row>
        <row r="1883">
          <cell r="A1883" t="str">
            <v>5023 006A XXBK</v>
          </cell>
        </row>
        <row r="1884">
          <cell r="A1884" t="str">
            <v>5023 012A XXBK</v>
          </cell>
        </row>
        <row r="1885">
          <cell r="A1885" t="str">
            <v>5023 018A XXBK</v>
          </cell>
        </row>
        <row r="1886">
          <cell r="A1886" t="str">
            <v>5023 024A XXBK</v>
          </cell>
        </row>
        <row r="1887">
          <cell r="A1887" t="str">
            <v>5023 036A XXBK</v>
          </cell>
        </row>
        <row r="1888">
          <cell r="A1888" t="str">
            <v>5023 048A XXBK</v>
          </cell>
        </row>
        <row r="1889">
          <cell r="A1889" t="str">
            <v>5023 072A XXBK</v>
          </cell>
        </row>
        <row r="1890">
          <cell r="A1890" t="str">
            <v>5023 096A XXBK</v>
          </cell>
        </row>
        <row r="1891">
          <cell r="A1891" t="str">
            <v>5023 144A XXBK</v>
          </cell>
        </row>
        <row r="1892">
          <cell r="A1892" t="str">
            <v>5023 288A XXBK</v>
          </cell>
        </row>
        <row r="1893">
          <cell r="A1893" t="str">
            <v>5024 004A XXBK</v>
          </cell>
        </row>
        <row r="1894">
          <cell r="A1894" t="str">
            <v>5024 006A XXBK</v>
          </cell>
        </row>
        <row r="1895">
          <cell r="A1895" t="str">
            <v>5024 012A XXBK</v>
          </cell>
        </row>
        <row r="1896">
          <cell r="A1896" t="str">
            <v>5024 018A XXBK</v>
          </cell>
        </row>
        <row r="1897">
          <cell r="A1897" t="str">
            <v>5024 024A XXBK</v>
          </cell>
        </row>
        <row r="1898">
          <cell r="A1898" t="str">
            <v>5024 036A XXBK</v>
          </cell>
        </row>
        <row r="1899">
          <cell r="A1899" t="str">
            <v>5024 048A XXBK</v>
          </cell>
        </row>
        <row r="1900">
          <cell r="A1900" t="str">
            <v>5024 072A XXBK</v>
          </cell>
        </row>
        <row r="1901">
          <cell r="A1901" t="str">
            <v>5024 096A XXBK</v>
          </cell>
        </row>
        <row r="1902">
          <cell r="A1902" t="str">
            <v>5024 144A XXBK</v>
          </cell>
        </row>
        <row r="1903">
          <cell r="A1903" t="str">
            <v>5024 288A XXBK</v>
          </cell>
        </row>
        <row r="1904">
          <cell r="A1904" t="str">
            <v>5103 024A XRBK</v>
          </cell>
        </row>
        <row r="1905">
          <cell r="A1905" t="str">
            <v>5103 036A XRBK</v>
          </cell>
        </row>
        <row r="1906">
          <cell r="A1906" t="str">
            <v>5102 012A XHBK</v>
          </cell>
        </row>
        <row r="1907">
          <cell r="A1907" t="str">
            <v>5105 024A XHBK</v>
          </cell>
        </row>
        <row r="1908">
          <cell r="A1908" t="str">
            <v>5105 036A XHBK</v>
          </cell>
        </row>
        <row r="1909">
          <cell r="A1909" t="str">
            <v>5022 06/06A W/MXBK</v>
          </cell>
        </row>
        <row r="1910">
          <cell r="A1910" t="str">
            <v>5022 06/12A W/MXBK</v>
          </cell>
        </row>
        <row r="1911">
          <cell r="A1911" t="str">
            <v>5022 12/12A W/MXBK</v>
          </cell>
        </row>
        <row r="1912">
          <cell r="A1912" t="str">
            <v>5022 12/24A W/MXBK</v>
          </cell>
        </row>
        <row r="1913">
          <cell r="A1913" t="str">
            <v>5022 24/24A W/MXBK</v>
          </cell>
        </row>
        <row r="1914">
          <cell r="A1914" t="str">
            <v>5022 48/48A W/MXBK</v>
          </cell>
        </row>
        <row r="1915">
          <cell r="A1915" t="str">
            <v>5022 06/06A W/ZXBK</v>
          </cell>
        </row>
        <row r="1916">
          <cell r="A1916" t="str">
            <v>5022 06/12A W/ZXBK</v>
          </cell>
        </row>
        <row r="1917">
          <cell r="A1917" t="str">
            <v>5022 12/12A W/ZXBK</v>
          </cell>
        </row>
        <row r="1918">
          <cell r="A1918" t="str">
            <v>5022 12/24A W/ZXBK</v>
          </cell>
        </row>
        <row r="1919">
          <cell r="A1919" t="str">
            <v>5022 24/24A W/ZXBK</v>
          </cell>
        </row>
        <row r="1920">
          <cell r="A1920" t="str">
            <v>5022 48/48A W/ZXBK</v>
          </cell>
        </row>
        <row r="1921">
          <cell r="A1921" t="str">
            <v>5201 008A ZPAQ</v>
          </cell>
        </row>
        <row r="1922">
          <cell r="A1922" t="str">
            <v>5200 008A ZRAQ</v>
          </cell>
        </row>
        <row r="1923">
          <cell r="A1923" t="str">
            <v>5200 008A HRAQ</v>
          </cell>
        </row>
        <row r="1924">
          <cell r="A1924" t="str">
            <v>1571 004ABK 4/24 R1000</v>
          </cell>
        </row>
        <row r="1925">
          <cell r="A1925" t="str">
            <v>IPATCH SM WITH SNMP FOR 2 USERS</v>
          </cell>
        </row>
        <row r="1926">
          <cell r="A1926" t="str">
            <v>IPATCH SM WITH SNMP FOR 25 USERS</v>
          </cell>
        </row>
        <row r="1927">
          <cell r="A1927" t="str">
            <v>IPATCH SM WITH SNMP UPGRADE FOR 5 USERS</v>
          </cell>
        </row>
        <row r="1928">
          <cell r="A1928" t="str">
            <v>IPATCH FIBER 600A SM SC-SC SHELF</v>
          </cell>
        </row>
        <row r="1929">
          <cell r="A1929" t="str">
            <v>IPATCH FIBER 600B SM SC-SC SHELF</v>
          </cell>
        </row>
        <row r="1930">
          <cell r="A1930" t="str">
            <v>M10CF-262 SINGLE PORT CHINA FACE PLATE</v>
          </cell>
        </row>
        <row r="1931">
          <cell r="A1931" t="str">
            <v>M14CF-262 FACEPLATE, CHINA 4-PORT</v>
          </cell>
        </row>
        <row r="1932">
          <cell r="A1932" t="str">
            <v>5200 006A XRAQ</v>
          </cell>
        </row>
        <row r="1933">
          <cell r="A1933" t="str">
            <v>5200 012A XRAQ</v>
          </cell>
        </row>
        <row r="1934">
          <cell r="A1934" t="str">
            <v>5300 024A XRAQ</v>
          </cell>
        </row>
        <row r="1935">
          <cell r="A1935" t="str">
            <v>5201 006A XPAQ</v>
          </cell>
        </row>
        <row r="1936">
          <cell r="A1936" t="str">
            <v>5301 024A XPAQ</v>
          </cell>
        </row>
        <row r="1937">
          <cell r="A1937" t="str">
            <v>5202 006A XHAQ</v>
          </cell>
        </row>
        <row r="1938">
          <cell r="A1938" t="str">
            <v>5202 012A XHAQ</v>
          </cell>
        </row>
        <row r="1939">
          <cell r="A1939" t="str">
            <v>5302 024A XHAQ</v>
          </cell>
        </row>
        <row r="1940">
          <cell r="A1940" t="str">
            <v>INSTAPATCH MP-1U MODULAR PANEL</v>
          </cell>
        </row>
        <row r="1941">
          <cell r="A1941" t="str">
            <v>INSTAPATCH DM-12LC-LS MODULE</v>
          </cell>
        </row>
        <row r="1942">
          <cell r="A1942" t="str">
            <v>INSTAPATCH DM-12SC-LS MODULE</v>
          </cell>
        </row>
        <row r="1943">
          <cell r="A1943" t="str">
            <v>INSTAPATCH DM-12ST-LS MODULE</v>
          </cell>
        </row>
        <row r="1944">
          <cell r="A1944" t="str">
            <v>INSTAPATCH MS-4U MODULAR SHELF</v>
          </cell>
        </row>
        <row r="1945">
          <cell r="A1945" t="str">
            <v>INSTAPATCH DS-96LC-LS HIGH DENSITY SHELF</v>
          </cell>
        </row>
        <row r="1946">
          <cell r="A1946" t="str">
            <v>INSTAPATCH DS-48SC-LC HIGH DENSITY SHELF</v>
          </cell>
        </row>
        <row r="1947">
          <cell r="A1947" t="str">
            <v>5021 006A HXBK</v>
          </cell>
        </row>
        <row r="1948">
          <cell r="A1948" t="str">
            <v>6 FIBER BREAKOUT KIT</v>
          </cell>
        </row>
        <row r="1949">
          <cell r="A1949" t="str">
            <v>12 FIBER BREAKOUT KIT</v>
          </cell>
        </row>
        <row r="1950">
          <cell r="A1950" t="str">
            <v>BLANKING PANEL BLACK 1U</v>
          </cell>
        </row>
        <row r="1951">
          <cell r="A1951" t="str">
            <v>BLANKING PANEL BLACK 1U</v>
          </cell>
        </row>
        <row r="1952">
          <cell r="A1952" t="str">
            <v>CABLE CUTTING CHARGES</v>
          </cell>
        </row>
        <row r="1953">
          <cell r="A1953" t="str">
            <v>GS8MGS-SP BL-WH 015FT</v>
          </cell>
        </row>
        <row r="1954">
          <cell r="A1954" t="str">
            <v>GS8MGS-SN GRAY 025FT</v>
          </cell>
        </row>
        <row r="1955">
          <cell r="A1955" t="str">
            <v>GS8MGS-SN GRAY 033FT</v>
          </cell>
        </row>
        <row r="1956">
          <cell r="A1956" t="str">
            <v>GS8MGS-SN GRAY 050FT</v>
          </cell>
        </row>
        <row r="1957">
          <cell r="A1957" t="str">
            <v>GS8MGS-SN BK-BL 015FT</v>
          </cell>
        </row>
        <row r="1958">
          <cell r="A1958" t="str">
            <v>GS8MGS-SN WH-GR 010FT</v>
          </cell>
        </row>
        <row r="1959">
          <cell r="A1959" t="str">
            <v>GS8MGS-SN WH-GR 033FT</v>
          </cell>
        </row>
        <row r="1960">
          <cell r="A1960" t="str">
            <v>GS8MGS-SN WH-GR 050FT</v>
          </cell>
        </row>
        <row r="1961">
          <cell r="A1961" t="str">
            <v>GS8MGS-SN WH-GR 004MT</v>
          </cell>
        </row>
        <row r="1962">
          <cell r="A1962" t="str">
            <v>GS8MGS-SN WH-GR 005MT</v>
          </cell>
        </row>
        <row r="1963">
          <cell r="A1963" t="str">
            <v>GS8MGS-SN WH-GR 006MT</v>
          </cell>
        </row>
        <row r="1964">
          <cell r="A1964" t="str">
            <v>GS8MGS-SN WH-GR 007MT</v>
          </cell>
        </row>
        <row r="1965">
          <cell r="A1965" t="str">
            <v>GS8MGS-SN WH-GR 008MT</v>
          </cell>
        </row>
        <row r="1966">
          <cell r="A1966" t="str">
            <v>GS8MGS-SN WH-GR 009MT</v>
          </cell>
        </row>
        <row r="1967">
          <cell r="A1967" t="str">
            <v>GS8MGS-SN WH-GR 010MT</v>
          </cell>
        </row>
        <row r="1968">
          <cell r="A1968" t="str">
            <v>GS8MGS-SN WH-GR 011MT</v>
          </cell>
        </row>
        <row r="1969">
          <cell r="A1969" t="str">
            <v>GS8MGS-SN WH-GR 012MT</v>
          </cell>
        </row>
        <row r="1970">
          <cell r="A1970" t="str">
            <v>GS8MGS-SN WH-GR 013MT</v>
          </cell>
        </row>
        <row r="1971">
          <cell r="A1971" t="str">
            <v>GS8MGS-SN WH-GR 014MT</v>
          </cell>
        </row>
        <row r="1972">
          <cell r="A1972" t="str">
            <v>GS8MGS-SN WH-GR 015MT</v>
          </cell>
        </row>
        <row r="1973">
          <cell r="A1973" t="str">
            <v>GS8MGS-SN WH-GR 016MT</v>
          </cell>
        </row>
        <row r="1974">
          <cell r="A1974" t="str">
            <v>GS8MGS-SN WH-GR 017MT</v>
          </cell>
        </row>
        <row r="1975">
          <cell r="A1975" t="str">
            <v>GS8MGS-SN WH-GR 020MT</v>
          </cell>
        </row>
        <row r="1976">
          <cell r="A1976" t="str">
            <v>GS8E BLACK 003FT</v>
          </cell>
        </row>
        <row r="1977">
          <cell r="A1977" t="str">
            <v>GS8E BLACK 007FT</v>
          </cell>
        </row>
        <row r="1978">
          <cell r="A1978" t="str">
            <v>GS8E BLACK 009FT</v>
          </cell>
        </row>
        <row r="1979">
          <cell r="A1979" t="str">
            <v>GS8E BLACK 010FT</v>
          </cell>
        </row>
        <row r="1980">
          <cell r="A1980" t="str">
            <v>GS8E BLACK 015FT</v>
          </cell>
        </row>
        <row r="1981">
          <cell r="A1981" t="str">
            <v>GS8E BLUE 001FT</v>
          </cell>
        </row>
        <row r="1982">
          <cell r="A1982" t="str">
            <v>GS8E BLUE 002FT</v>
          </cell>
        </row>
        <row r="1983">
          <cell r="A1983" t="str">
            <v>GS8E BLUE 003FT</v>
          </cell>
        </row>
        <row r="1984">
          <cell r="A1984" t="str">
            <v>GS8E BLUE 004FT</v>
          </cell>
        </row>
        <row r="1985">
          <cell r="A1985" t="str">
            <v>GS8E BLUE 005FT</v>
          </cell>
        </row>
        <row r="1986">
          <cell r="A1986" t="str">
            <v>GS8E BLUE 006FT</v>
          </cell>
        </row>
        <row r="1987">
          <cell r="A1987" t="str">
            <v>GS8E BLUE 007FT</v>
          </cell>
        </row>
        <row r="1988">
          <cell r="A1988" t="str">
            <v>GS8E BLUE 008FT</v>
          </cell>
        </row>
        <row r="1989">
          <cell r="A1989" t="str">
            <v>GS8E BLUE 009FT</v>
          </cell>
        </row>
        <row r="1990">
          <cell r="A1990" t="str">
            <v>GS8E BLUE 010FT</v>
          </cell>
        </row>
        <row r="1991">
          <cell r="A1991" t="str">
            <v>GS8E BLUE 012FT</v>
          </cell>
        </row>
        <row r="1992">
          <cell r="A1992" t="str">
            <v>GS8E BLUE 014FT</v>
          </cell>
        </row>
        <row r="1993">
          <cell r="A1993" t="str">
            <v>GS8E BLUE 015FT</v>
          </cell>
        </row>
        <row r="1994">
          <cell r="A1994" t="str">
            <v>GS8E BLUE 016FT</v>
          </cell>
        </row>
        <row r="1995">
          <cell r="A1995" t="str">
            <v>GS8E BLUE 019FT</v>
          </cell>
        </row>
        <row r="1996">
          <cell r="A1996" t="str">
            <v>GS8E BLUE 025FT</v>
          </cell>
        </row>
        <row r="1997">
          <cell r="A1997" t="str">
            <v>GS8E BLUE 030FT</v>
          </cell>
        </row>
        <row r="1998">
          <cell r="A1998" t="str">
            <v>GS8E BLUE 033FT</v>
          </cell>
        </row>
        <row r="1999">
          <cell r="A1999" t="str">
            <v>GS8E BLUE 037FT</v>
          </cell>
        </row>
        <row r="2000">
          <cell r="A2000" t="str">
            <v>GS8E BLUE 040FT</v>
          </cell>
        </row>
        <row r="2001">
          <cell r="A2001" t="str">
            <v>GS8E BLUE 050FT</v>
          </cell>
        </row>
        <row r="2002">
          <cell r="A2002" t="str">
            <v>GS8E GRAY 001FT</v>
          </cell>
        </row>
        <row r="2003">
          <cell r="A2003" t="str">
            <v>GS8E GRAY 002FT</v>
          </cell>
        </row>
        <row r="2004">
          <cell r="A2004" t="str">
            <v>GS8E GRAY 003FT</v>
          </cell>
        </row>
        <row r="2005">
          <cell r="A2005" t="str">
            <v>GS8E GRAY 004FT</v>
          </cell>
        </row>
        <row r="2006">
          <cell r="A2006" t="str">
            <v>GS8E GRAY 005FT</v>
          </cell>
        </row>
        <row r="2007">
          <cell r="A2007" t="str">
            <v>GS8E GRAY 006FT</v>
          </cell>
        </row>
        <row r="2008">
          <cell r="A2008" t="str">
            <v>GS8E GRAY 007FT</v>
          </cell>
        </row>
        <row r="2009">
          <cell r="A2009" t="str">
            <v>GS8E GRAY 011FT</v>
          </cell>
        </row>
        <row r="2010">
          <cell r="A2010" t="str">
            <v>GS8E GRAY 012FT</v>
          </cell>
        </row>
        <row r="2011">
          <cell r="A2011" t="str">
            <v>GS8E GRAY 013FT</v>
          </cell>
        </row>
        <row r="2012">
          <cell r="A2012" t="str">
            <v>GS8E GRAY 014FT</v>
          </cell>
        </row>
        <row r="2013">
          <cell r="A2013" t="str">
            <v>GS8E GRAY 015FT</v>
          </cell>
        </row>
        <row r="2014">
          <cell r="A2014" t="str">
            <v>GS8E GRAY 016FT</v>
          </cell>
        </row>
        <row r="2015">
          <cell r="A2015" t="str">
            <v>GS8E GRAY 017FT</v>
          </cell>
        </row>
        <row r="2016">
          <cell r="A2016" t="str">
            <v>GS8E GRAY 018FT</v>
          </cell>
        </row>
        <row r="2017">
          <cell r="A2017" t="str">
            <v>GS8E GRAY 019FT</v>
          </cell>
        </row>
        <row r="2018">
          <cell r="A2018" t="str">
            <v>GS8E GRAY 020FT</v>
          </cell>
        </row>
        <row r="2019">
          <cell r="A2019" t="str">
            <v>GS8E GRAY 021FT</v>
          </cell>
        </row>
        <row r="2020">
          <cell r="A2020" t="str">
            <v>GS8E GRAY 022FT</v>
          </cell>
        </row>
        <row r="2021">
          <cell r="A2021" t="str">
            <v>GS8E GRAY 023FT</v>
          </cell>
        </row>
        <row r="2022">
          <cell r="A2022" t="str">
            <v>GS8E GRAY 024FT</v>
          </cell>
        </row>
        <row r="2023">
          <cell r="A2023" t="str">
            <v>GS8E GRAY 025FT</v>
          </cell>
        </row>
        <row r="2024">
          <cell r="A2024" t="str">
            <v>GS8E GRAY 030FT</v>
          </cell>
        </row>
        <row r="2025">
          <cell r="A2025" t="str">
            <v>GS8E GRAY 033FT</v>
          </cell>
        </row>
        <row r="2026">
          <cell r="A2026" t="str">
            <v>GS8E GRAY 035FT</v>
          </cell>
        </row>
        <row r="2027">
          <cell r="A2027" t="str">
            <v>GS8E GRAY 037FT</v>
          </cell>
        </row>
        <row r="2028">
          <cell r="A2028" t="str">
            <v>GS8E GRAY 040FT</v>
          </cell>
        </row>
        <row r="2029">
          <cell r="A2029" t="str">
            <v>GS8E GRAY 050FT</v>
          </cell>
        </row>
        <row r="2030">
          <cell r="A2030" t="str">
            <v>GS8E GRAY 066FT</v>
          </cell>
        </row>
        <row r="2031">
          <cell r="A2031" t="str">
            <v>GS8E GRAY 075FT</v>
          </cell>
        </row>
        <row r="2032">
          <cell r="A2032" t="str">
            <v>GS8E GRAY 080FT</v>
          </cell>
        </row>
        <row r="2033">
          <cell r="A2033" t="str">
            <v>GS8E GRAY 082FT</v>
          </cell>
        </row>
        <row r="2034">
          <cell r="A2034" t="str">
            <v>GS8E GRAY 100FT</v>
          </cell>
        </row>
        <row r="2035">
          <cell r="A2035" t="str">
            <v>GS8E GRAY 001MT</v>
          </cell>
        </row>
        <row r="2036">
          <cell r="A2036" t="str">
            <v>GS8E GRAY 002MT</v>
          </cell>
        </row>
        <row r="2037">
          <cell r="A2037" t="str">
            <v>GS8E GRAY 003MT</v>
          </cell>
        </row>
        <row r="2038">
          <cell r="A2038" t="str">
            <v>GS8E GRAY 005MT</v>
          </cell>
        </row>
        <row r="2039">
          <cell r="A2039" t="str">
            <v>GS8E GRAY 006MT</v>
          </cell>
        </row>
        <row r="2040">
          <cell r="A2040" t="str">
            <v>GS8E GRAY 007MT</v>
          </cell>
        </row>
        <row r="2041">
          <cell r="A2041" t="str">
            <v>GS8E GRAY 010MT</v>
          </cell>
        </row>
        <row r="2042">
          <cell r="A2042" t="str">
            <v>GS8E GREEN 001FT</v>
          </cell>
        </row>
        <row r="2043">
          <cell r="A2043" t="str">
            <v>GS8E GREEN 002FT</v>
          </cell>
        </row>
        <row r="2044">
          <cell r="A2044" t="str">
            <v>GS8E GREEN 004FT</v>
          </cell>
        </row>
        <row r="2045">
          <cell r="A2045" t="str">
            <v>GS8E GREEN 006FT</v>
          </cell>
        </row>
        <row r="2046">
          <cell r="A2046" t="str">
            <v>GS8E GREEN 008FT</v>
          </cell>
        </row>
        <row r="2047">
          <cell r="A2047" t="str">
            <v>GS8E GREEN 009FT</v>
          </cell>
        </row>
        <row r="2048">
          <cell r="A2048" t="str">
            <v>GS8E GREEN 010FT</v>
          </cell>
        </row>
        <row r="2049">
          <cell r="A2049" t="str">
            <v>GS8E GREEN 012FT</v>
          </cell>
        </row>
        <row r="2050">
          <cell r="A2050" t="str">
            <v>GS8E GREEN 014FT</v>
          </cell>
        </row>
        <row r="2051">
          <cell r="A2051" t="str">
            <v>GS8E GREEN 019FT</v>
          </cell>
        </row>
        <row r="2052">
          <cell r="A2052" t="str">
            <v>GS8E GREEN 030FT</v>
          </cell>
        </row>
        <row r="2053">
          <cell r="A2053" t="str">
            <v>GS8E GREEN 037FT</v>
          </cell>
        </row>
        <row r="2054">
          <cell r="A2054" t="str">
            <v>GS8E GREEN 040FT</v>
          </cell>
        </row>
        <row r="2055">
          <cell r="A2055" t="str">
            <v>GS8E GREEN 050FT</v>
          </cell>
        </row>
        <row r="2056">
          <cell r="A2056" t="str">
            <v>GS8E GREEN 100FT</v>
          </cell>
        </row>
        <row r="2057">
          <cell r="A2057" t="str">
            <v>GS8E IVORY 001FT</v>
          </cell>
        </row>
        <row r="2058">
          <cell r="A2058" t="str">
            <v>GS8E IVORY 002FT</v>
          </cell>
        </row>
        <row r="2059">
          <cell r="A2059" t="str">
            <v>GS8E IVORY 003FT</v>
          </cell>
        </row>
        <row r="2060">
          <cell r="A2060" t="str">
            <v>GS8E IVORY 004FT</v>
          </cell>
        </row>
        <row r="2061">
          <cell r="A2061" t="str">
            <v>GS8E IVORY 005FT</v>
          </cell>
        </row>
        <row r="2062">
          <cell r="A2062" t="str">
            <v>GS8E IVORY 006FT</v>
          </cell>
        </row>
        <row r="2063">
          <cell r="A2063" t="str">
            <v>GS8E IVORY 007FT</v>
          </cell>
        </row>
        <row r="2064">
          <cell r="A2064" t="str">
            <v>GS8E IVORY 008FT</v>
          </cell>
        </row>
        <row r="2065">
          <cell r="A2065" t="str">
            <v>GS8E IVORY 009FT</v>
          </cell>
        </row>
        <row r="2066">
          <cell r="A2066" t="str">
            <v>GS8E IVORY 010FT</v>
          </cell>
        </row>
        <row r="2067">
          <cell r="A2067" t="str">
            <v>GS8E IVORY 012FT</v>
          </cell>
        </row>
        <row r="2068">
          <cell r="A2068" t="str">
            <v>GS8E IVORY 014FT</v>
          </cell>
        </row>
        <row r="2069">
          <cell r="A2069" t="str">
            <v>GS8E IVORY 015FT</v>
          </cell>
        </row>
        <row r="2070">
          <cell r="A2070" t="str">
            <v>GS8E IVORY 019FT</v>
          </cell>
        </row>
        <row r="2071">
          <cell r="A2071" t="str">
            <v>GS8E IVORY 025FT</v>
          </cell>
        </row>
        <row r="2072">
          <cell r="A2072" t="str">
            <v>GS8E IVORY 030FT</v>
          </cell>
        </row>
        <row r="2073">
          <cell r="A2073" t="str">
            <v>GS8E IVORY 037FT</v>
          </cell>
        </row>
        <row r="2074">
          <cell r="A2074" t="str">
            <v>GS8E IVORY 040FT</v>
          </cell>
        </row>
        <row r="2075">
          <cell r="A2075" t="str">
            <v>GS8E IVORY 050FT</v>
          </cell>
        </row>
        <row r="2076">
          <cell r="A2076" t="str">
            <v>GS8E ORANGE 001FT</v>
          </cell>
        </row>
        <row r="2077">
          <cell r="A2077" t="str">
            <v>GS8E ORANGE 002FT</v>
          </cell>
        </row>
        <row r="2078">
          <cell r="A2078" t="str">
            <v>GS8E ORANGE 004FT</v>
          </cell>
        </row>
        <row r="2079">
          <cell r="A2079" t="str">
            <v>GS8E ORANGE 006FT</v>
          </cell>
        </row>
        <row r="2080">
          <cell r="A2080" t="str">
            <v>GS8E ORANGE 008FT</v>
          </cell>
        </row>
        <row r="2081">
          <cell r="A2081" t="str">
            <v>GS8E ORANGE 009FT</v>
          </cell>
        </row>
        <row r="2082">
          <cell r="A2082" t="str">
            <v>GS8E ORANGE 010FT</v>
          </cell>
        </row>
        <row r="2083">
          <cell r="A2083" t="str">
            <v>GS8E ORANGE 014FT</v>
          </cell>
        </row>
        <row r="2084">
          <cell r="A2084" t="str">
            <v>GS8E ORANGE 019FT</v>
          </cell>
        </row>
        <row r="2085">
          <cell r="A2085" t="str">
            <v>GS8E ORANGE 050FT</v>
          </cell>
        </row>
        <row r="2086">
          <cell r="A2086" t="str">
            <v>GS8E RED 001FT</v>
          </cell>
        </row>
        <row r="2087">
          <cell r="A2087" t="str">
            <v>GS8E RED 002FT</v>
          </cell>
        </row>
        <row r="2088">
          <cell r="A2088" t="str">
            <v>GS8E RED 004FT</v>
          </cell>
        </row>
        <row r="2089">
          <cell r="A2089" t="str">
            <v>GS8E RED 006FT</v>
          </cell>
        </row>
        <row r="2090">
          <cell r="A2090" t="str">
            <v>GS8E RED 008FT</v>
          </cell>
        </row>
        <row r="2091">
          <cell r="A2091" t="str">
            <v>GS8E RED 009FT</v>
          </cell>
        </row>
        <row r="2092">
          <cell r="A2092" t="str">
            <v>GS8E RED 010FT</v>
          </cell>
        </row>
        <row r="2093">
          <cell r="A2093" t="str">
            <v>GS8E RED 014FT</v>
          </cell>
        </row>
        <row r="2094">
          <cell r="A2094" t="str">
            <v>GS8E RED 019FT</v>
          </cell>
        </row>
        <row r="2095">
          <cell r="A2095" t="str">
            <v>GS8E RED 030FT</v>
          </cell>
        </row>
        <row r="2096">
          <cell r="A2096" t="str">
            <v>GS8E RED 037FT</v>
          </cell>
        </row>
        <row r="2097">
          <cell r="A2097" t="str">
            <v>GS8E RED 040FT</v>
          </cell>
        </row>
        <row r="2098">
          <cell r="A2098" t="str">
            <v>GS8E RED 050FT</v>
          </cell>
        </row>
        <row r="2099">
          <cell r="A2099" t="str">
            <v>GS8E WHITE 009FT</v>
          </cell>
        </row>
        <row r="2100">
          <cell r="A2100" t="str">
            <v>GS8E WHITE 010FT</v>
          </cell>
        </row>
        <row r="2101">
          <cell r="A2101" t="str">
            <v>GS8E WHITE 016FT</v>
          </cell>
        </row>
        <row r="2102">
          <cell r="A2102" t="str">
            <v>GS8E YELLOW 001FT</v>
          </cell>
        </row>
        <row r="2103">
          <cell r="A2103" t="str">
            <v>GS8E YELLOW 002FT</v>
          </cell>
        </row>
        <row r="2104">
          <cell r="A2104" t="str">
            <v>GS8E YELLOW 004FT</v>
          </cell>
        </row>
        <row r="2105">
          <cell r="A2105" t="str">
            <v>GS8E YELLOW 006FT</v>
          </cell>
        </row>
        <row r="2106">
          <cell r="A2106" t="str">
            <v>GS8E YELLOW 008FT</v>
          </cell>
        </row>
        <row r="2107">
          <cell r="A2107" t="str">
            <v>GS8E YELLOW 009FT</v>
          </cell>
        </row>
        <row r="2108">
          <cell r="A2108" t="str">
            <v>GS8E YELLOW 010FT</v>
          </cell>
        </row>
        <row r="2109">
          <cell r="A2109" t="str">
            <v>GS8E YELLOW 012FT</v>
          </cell>
        </row>
        <row r="2110">
          <cell r="A2110" t="str">
            <v>GS8E YELLOW 014FT</v>
          </cell>
        </row>
        <row r="2111">
          <cell r="A2111" t="str">
            <v>GS8E YELLOW 016FT</v>
          </cell>
        </row>
        <row r="2112">
          <cell r="A2112" t="str">
            <v>GS8E YELLOW 019FT</v>
          </cell>
        </row>
        <row r="2113">
          <cell r="A2113" t="str">
            <v>GS8E YELLOW 030FT</v>
          </cell>
        </row>
        <row r="2114">
          <cell r="A2114" t="str">
            <v>GS8E YELLOW 032FT</v>
          </cell>
        </row>
        <row r="2115">
          <cell r="A2115" t="str">
            <v>GS8E YELLOW 037FT</v>
          </cell>
        </row>
        <row r="2116">
          <cell r="A2116" t="str">
            <v>GS8E YELLOW 040FT</v>
          </cell>
        </row>
        <row r="2117">
          <cell r="A2117" t="str">
            <v>GS8E YELLOW 050FT</v>
          </cell>
        </row>
        <row r="2118">
          <cell r="A2118" t="str">
            <v>GS8E YELLOW 098FT</v>
          </cell>
        </row>
        <row r="2119">
          <cell r="A2119" t="str">
            <v>GS8E YELLOW 100FT</v>
          </cell>
        </row>
        <row r="2120">
          <cell r="A2120" t="str">
            <v>GS8E SABLE 001FT</v>
          </cell>
        </row>
        <row r="2121">
          <cell r="A2121" t="str">
            <v>GS8E SABLE 002FT</v>
          </cell>
        </row>
        <row r="2122">
          <cell r="A2122" t="str">
            <v>GS8E SABLE 003FT</v>
          </cell>
        </row>
        <row r="2123">
          <cell r="A2123" t="str">
            <v>GS8E SABLE 004FT</v>
          </cell>
        </row>
        <row r="2124">
          <cell r="A2124" t="str">
            <v>GS8E SABLE 005FT</v>
          </cell>
        </row>
        <row r="2125">
          <cell r="A2125" t="str">
            <v>GS8E SABLE 006FT</v>
          </cell>
        </row>
        <row r="2126">
          <cell r="A2126" t="str">
            <v>GS8E SABLE 007FT</v>
          </cell>
        </row>
        <row r="2127">
          <cell r="A2127" t="str">
            <v>GS8E SABLE 008FT</v>
          </cell>
        </row>
        <row r="2128">
          <cell r="A2128" t="str">
            <v>GS8E SABLE 009FT</v>
          </cell>
        </row>
        <row r="2129">
          <cell r="A2129" t="str">
            <v>GS8E SABLE 010FT</v>
          </cell>
        </row>
        <row r="2130">
          <cell r="A2130" t="str">
            <v>GS8E SABLE 014FT</v>
          </cell>
        </row>
        <row r="2131">
          <cell r="A2131" t="str">
            <v>GS8E SABLE 015FT</v>
          </cell>
        </row>
        <row r="2132">
          <cell r="A2132" t="str">
            <v>GS8E SABLE 019FT</v>
          </cell>
        </row>
        <row r="2133">
          <cell r="A2133" t="str">
            <v>GS8E SABLE 025FT</v>
          </cell>
        </row>
        <row r="2134">
          <cell r="A2134" t="str">
            <v>GS8E SABLE 050FT</v>
          </cell>
        </row>
        <row r="2135">
          <cell r="A2135" t="str">
            <v>GS8E SABLE 100FT</v>
          </cell>
        </row>
        <row r="2136">
          <cell r="A2136" t="str">
            <v>GS8E LILAC 001FT</v>
          </cell>
        </row>
        <row r="2137">
          <cell r="A2137" t="str">
            <v>GS8E LILAC 002FT</v>
          </cell>
        </row>
        <row r="2138">
          <cell r="A2138" t="str">
            <v>GigaSpeed XL 3ft (GS8E LILAC 003FT</v>
          </cell>
        </row>
        <row r="2139">
          <cell r="A2139" t="str">
            <v>GS8E LILAC 004FT</v>
          </cell>
        </row>
        <row r="2140">
          <cell r="A2140" t="str">
            <v>Gi9gaSpeed XL 5ft ( GS8E LILAC 005FT</v>
          </cell>
        </row>
        <row r="2141">
          <cell r="A2141" t="str">
            <v>GS8E LILAC 006FT</v>
          </cell>
        </row>
        <row r="2142">
          <cell r="A2142" t="str">
            <v>GigaSpeed XL 7ft ( GS8E LILAC 007FT</v>
          </cell>
        </row>
        <row r="2143">
          <cell r="A2143" t="str">
            <v>GS8E LILAC 008FT</v>
          </cell>
        </row>
        <row r="2144">
          <cell r="A2144" t="str">
            <v>GS8E LILAC 009FT</v>
          </cell>
        </row>
        <row r="2145">
          <cell r="A2145" t="str">
            <v>GS8E LILAC 010FT</v>
          </cell>
        </row>
        <row r="2146">
          <cell r="A2146" t="str">
            <v>GS8E LILAC 012FT</v>
          </cell>
        </row>
        <row r="2147">
          <cell r="A2147" t="str">
            <v>GS8E LILAC 014FT</v>
          </cell>
        </row>
        <row r="2148">
          <cell r="A2148" t="str">
            <v>GigaSpeed XL 15ft ( GS8E LILAC 015FT</v>
          </cell>
        </row>
        <row r="2149">
          <cell r="A2149" t="str">
            <v>GS8E LILAC 019FT</v>
          </cell>
        </row>
        <row r="2150">
          <cell r="A2150" t="str">
            <v>GigaSpeed XL 25 ft (GS8E LILAC 025FT</v>
          </cell>
        </row>
        <row r="2151">
          <cell r="A2151" t="str">
            <v>GS8E LILAC 050FT</v>
          </cell>
        </row>
        <row r="2152">
          <cell r="A2152" t="str">
            <v>GS8E SLATE 003FT</v>
          </cell>
        </row>
        <row r="2153">
          <cell r="A2153" t="str">
            <v>GS8E DARK BLUE 003FT</v>
          </cell>
        </row>
        <row r="2154">
          <cell r="A2154" t="str">
            <v>GS8EN BLACK 001FT</v>
          </cell>
        </row>
        <row r="2155">
          <cell r="A2155" t="str">
            <v>GigaSpeed XL 7ft ( GS8EN BLACK 007FT</v>
          </cell>
        </row>
        <row r="2156">
          <cell r="A2156" t="str">
            <v>GS8EN BLACK 010FT</v>
          </cell>
        </row>
        <row r="2157">
          <cell r="A2157" t="str">
            <v>GigaSpeed XL 25ft ( GS8EN BLACK 025FT</v>
          </cell>
        </row>
        <row r="2158">
          <cell r="A2158" t="str">
            <v>GigaSpeed XL 3ft ( GS8EN BLUE 003FT</v>
          </cell>
        </row>
        <row r="2159">
          <cell r="A2159" t="str">
            <v>GigaSpeed XL 7ft ( GS8EN BLUE 007FT</v>
          </cell>
        </row>
        <row r="2160">
          <cell r="A2160" t="str">
            <v>GS8EN BLUE 010FT</v>
          </cell>
        </row>
        <row r="2161">
          <cell r="A2161" t="str">
            <v>GigaSpeed XL 14ft  (GS8EN BLUE 014FT</v>
          </cell>
        </row>
        <row r="2162">
          <cell r="A2162" t="str">
            <v>GS8EN BLUE 030FT</v>
          </cell>
        </row>
        <row r="2163">
          <cell r="A2163" t="str">
            <v>GS8EN BLUE 035FT</v>
          </cell>
        </row>
        <row r="2164">
          <cell r="A2164" t="str">
            <v>GigaSpeed SL 3ft ( GS8EN GRAY 003FT</v>
          </cell>
        </row>
        <row r="2165">
          <cell r="A2165" t="str">
            <v>GS8EN GRAY 005FT</v>
          </cell>
        </row>
        <row r="2166">
          <cell r="A2166" t="str">
            <v>GigaSpeed XL 7ft ( GS8EN GRAY 007FT</v>
          </cell>
        </row>
        <row r="2167">
          <cell r="A2167" t="str">
            <v>GS8EN GRAY 009FT</v>
          </cell>
        </row>
        <row r="2168">
          <cell r="A2168" t="str">
            <v>GS8EN GRAY 010FT</v>
          </cell>
        </row>
        <row r="2169">
          <cell r="A2169" t="str">
            <v>GS8EN GRAY 014FT</v>
          </cell>
        </row>
        <row r="2170">
          <cell r="A2170" t="str">
            <v>GigaSpeeed XK 15ft ( GS8EN GRAY 015FT</v>
          </cell>
        </row>
        <row r="2171">
          <cell r="A2171" t="str">
            <v>GS8EN GRAY 019FT</v>
          </cell>
        </row>
        <row r="2172">
          <cell r="A2172" t="str">
            <v>GS8EN GRAY 020FT</v>
          </cell>
        </row>
        <row r="2173">
          <cell r="A2173" t="str">
            <v>GigaSpeed XL 25ft ( GS8EN GRAY 025FT</v>
          </cell>
        </row>
        <row r="2174">
          <cell r="A2174" t="str">
            <v>GS8EN GRAY 003MT</v>
          </cell>
        </row>
        <row r="2175">
          <cell r="A2175" t="str">
            <v>GS8EN GRAY 005MT</v>
          </cell>
        </row>
        <row r="2176">
          <cell r="A2176" t="str">
            <v>GS8EN GREEN 001FT</v>
          </cell>
        </row>
        <row r="2177">
          <cell r="A2177" t="str">
            <v>GS8EN GREEN 002FT</v>
          </cell>
        </row>
        <row r="2178">
          <cell r="A2178" t="str">
            <v>GgaSpeec  XL 3ft (GS8EN GREEN 003FT</v>
          </cell>
        </row>
        <row r="2179">
          <cell r="A2179" t="str">
            <v>GS8EN GREEN 004FT</v>
          </cell>
        </row>
        <row r="2180">
          <cell r="A2180" t="str">
            <v>GigaSpeed XL 5ft ( GS8EN GREEN 005FT</v>
          </cell>
        </row>
        <row r="2181">
          <cell r="A2181" t="str">
            <v>GigaSpeed XL 7ft ( GS8EN GREEN 007FT</v>
          </cell>
        </row>
        <row r="2182">
          <cell r="A2182" t="str">
            <v>GS8EN GREEN 009FT</v>
          </cell>
        </row>
        <row r="2183">
          <cell r="A2183" t="str">
            <v>GS8EN GREEN 010FT</v>
          </cell>
        </row>
        <row r="2184">
          <cell r="A2184" t="str">
            <v>GS8EN GREEN 020FT</v>
          </cell>
        </row>
        <row r="2185">
          <cell r="A2185" t="str">
            <v>GigaSpeed XL 25ft ( GS8EN GREEN 025FT</v>
          </cell>
        </row>
        <row r="2186">
          <cell r="A2186" t="str">
            <v>GS8EN GREEN 050FT</v>
          </cell>
        </row>
        <row r="2187">
          <cell r="A2187" t="str">
            <v>GS8EN IVORY 010FT</v>
          </cell>
        </row>
        <row r="2188">
          <cell r="A2188" t="str">
            <v>GS8EN ORANGE 004FT</v>
          </cell>
        </row>
        <row r="2189">
          <cell r="A2189" t="str">
            <v>GS8EN ORANGE 007FT</v>
          </cell>
        </row>
        <row r="2190">
          <cell r="A2190" t="str">
            <v>GS8EN ORANGE 014FT</v>
          </cell>
        </row>
        <row r="2191">
          <cell r="A2191" t="str">
            <v>GS8EN RED 001FT</v>
          </cell>
        </row>
        <row r="2192">
          <cell r="A2192" t="str">
            <v>GS8EN RED 002FT</v>
          </cell>
        </row>
        <row r="2193">
          <cell r="A2193" t="str">
            <v>GS8EN RED 004FT</v>
          </cell>
        </row>
        <row r="2194">
          <cell r="A2194" t="str">
            <v>GS8EN RED 009FT</v>
          </cell>
        </row>
        <row r="2195">
          <cell r="A2195" t="str">
            <v>GS8EN RED 010FT</v>
          </cell>
        </row>
        <row r="2196">
          <cell r="A2196" t="str">
            <v>GS8EN RED 018FT</v>
          </cell>
        </row>
        <row r="2197">
          <cell r="A2197" t="str">
            <v>GS8EN RED 019FT</v>
          </cell>
        </row>
        <row r="2198">
          <cell r="A2198" t="str">
            <v>GS8EN RED 020FT</v>
          </cell>
        </row>
        <row r="2199">
          <cell r="A2199" t="str">
            <v>GS8EN RED 026FT</v>
          </cell>
        </row>
        <row r="2200">
          <cell r="A2200" t="str">
            <v>GS8EN RED 030FT</v>
          </cell>
        </row>
        <row r="2201">
          <cell r="A2201" t="str">
            <v>GS8EN RED 050FT</v>
          </cell>
        </row>
        <row r="2202">
          <cell r="A2202" t="str">
            <v>GS8EN YELLOW 002FT</v>
          </cell>
        </row>
        <row r="2203">
          <cell r="A2203" t="str">
            <v>GS8EN YELLOW 003FT</v>
          </cell>
        </row>
        <row r="2204">
          <cell r="A2204" t="str">
            <v>GS8EN YELLOW 005FT</v>
          </cell>
        </row>
        <row r="2205">
          <cell r="A2205" t="str">
            <v>GS8EN YELLOW 007FT</v>
          </cell>
        </row>
        <row r="2206">
          <cell r="A2206" t="str">
            <v>GS8EN YELLOW 010FT</v>
          </cell>
        </row>
        <row r="2207">
          <cell r="A2207" t="str">
            <v>GS8EN YELLOW 015FT</v>
          </cell>
        </row>
        <row r="2208">
          <cell r="A2208" t="str">
            <v>GS8EN YELLOW 026FT</v>
          </cell>
        </row>
        <row r="2209">
          <cell r="A2209" t="str">
            <v>GS8L LSZH BLUE 050FT</v>
          </cell>
        </row>
        <row r="2210">
          <cell r="A2210" t="str">
            <v>GS8L LSZH BLUE 100FT</v>
          </cell>
        </row>
        <row r="2211">
          <cell r="A2211" t="str">
            <v>GS8L LSZH GRAY 010FT</v>
          </cell>
        </row>
        <row r="2212">
          <cell r="A2212" t="str">
            <v>GS8L LSZH GRAY 020FT</v>
          </cell>
        </row>
        <row r="2213">
          <cell r="A2213" t="str">
            <v>GS8L LSZH GRAY 033FT</v>
          </cell>
        </row>
        <row r="2214">
          <cell r="A2214" t="str">
            <v>GS8L LSZH WHITE 005FT</v>
          </cell>
        </row>
        <row r="2215">
          <cell r="A2215" t="str">
            <v>GS8L LSZH WHITE 009FT</v>
          </cell>
        </row>
        <row r="2216">
          <cell r="A2216" t="str">
            <v>GS8L LSZH WHITE 010FT</v>
          </cell>
        </row>
        <row r="2217">
          <cell r="A2217" t="str">
            <v>GS8L LSZH WHITE 040FT</v>
          </cell>
        </row>
        <row r="2218">
          <cell r="A2218" t="str">
            <v>GS8L LSZH WHITE 060FT</v>
          </cell>
        </row>
        <row r="2219">
          <cell r="A2219" t="str">
            <v>GS8L LSZH WHITE 080FT</v>
          </cell>
        </row>
        <row r="2220">
          <cell r="A2220" t="str">
            <v>GS8L LSZH WHITE 100FT</v>
          </cell>
        </row>
        <row r="2221">
          <cell r="A2221" t="str">
            <v>GS8L LSZH WHITE 020MT</v>
          </cell>
        </row>
        <row r="2222">
          <cell r="A2222" t="str">
            <v>GS8L LSZH WHITE 028MT</v>
          </cell>
        </row>
        <row r="2223">
          <cell r="A2223" t="str">
            <v>GS8L LSZH WHITE 040MT</v>
          </cell>
        </row>
        <row r="2224">
          <cell r="A2224" t="str">
            <v>GS8L LSZH WHITE 048MT</v>
          </cell>
        </row>
        <row r="2225">
          <cell r="A2225" t="str">
            <v>GS8L LSZH WHITE 052MT</v>
          </cell>
        </row>
        <row r="2226">
          <cell r="A2226" t="str">
            <v>GS8L LSZH WHITE 060MT</v>
          </cell>
        </row>
        <row r="2227">
          <cell r="A2227" t="str">
            <v>GS8L LSZH WHITE 078MT</v>
          </cell>
        </row>
        <row r="2228">
          <cell r="A2228" t="str">
            <v>GS8E SPD GRAY 003FT</v>
          </cell>
        </row>
        <row r="2229">
          <cell r="A2229" t="str">
            <v>GS8E SPD GRAY 007FT</v>
          </cell>
        </row>
        <row r="2230">
          <cell r="A2230" t="str">
            <v>GS8E-SND BLUE 050FT</v>
          </cell>
        </row>
        <row r="2231">
          <cell r="A2231" t="str">
            <v>GS8E-SND GRAY 015FT</v>
          </cell>
        </row>
        <row r="2232">
          <cell r="A2232" t="str">
            <v>GS8E-SND GRAY 025FT</v>
          </cell>
        </row>
        <row r="2233">
          <cell r="A2233" t="str">
            <v>GS8E-SND GRAY 050FT</v>
          </cell>
        </row>
        <row r="2234">
          <cell r="A2234" t="str">
            <v>GS8E-SND GRAY 075FT</v>
          </cell>
        </row>
        <row r="2235">
          <cell r="A2235" t="str">
            <v>GS8E-SND GRAY 100FT</v>
          </cell>
        </row>
        <row r="2236">
          <cell r="A2236" t="str">
            <v>GS8E-SND GRAY 200FT</v>
          </cell>
        </row>
        <row r="2237">
          <cell r="A2237" t="str">
            <v>GS8E-SND GRAY 300FT</v>
          </cell>
        </row>
        <row r="2238">
          <cell r="A2238" t="str">
            <v>GS8E-SND GRAY 070MT</v>
          </cell>
        </row>
        <row r="2239">
          <cell r="A2239" t="str">
            <v>GS8E-SND GRAY 080MT</v>
          </cell>
        </row>
        <row r="2240">
          <cell r="A2240" t="str">
            <v>GS8H LSZH WHITE 003FT</v>
          </cell>
        </row>
        <row r="2241">
          <cell r="A2241" t="str">
            <v>GS8H LSZH WHITE 004FT</v>
          </cell>
        </row>
        <row r="2242">
          <cell r="A2242" t="str">
            <v>GS8H LSZH WHITE 005FT</v>
          </cell>
        </row>
        <row r="2243">
          <cell r="A2243" t="str">
            <v>GS8H LSZH WHITE 007FT</v>
          </cell>
        </row>
        <row r="2244">
          <cell r="A2244" t="str">
            <v>GS8H LSZH WHITE 009FT</v>
          </cell>
        </row>
        <row r="2245">
          <cell r="A2245" t="str">
            <v>GS8H LSZH WHITE 010FT</v>
          </cell>
        </row>
        <row r="2246">
          <cell r="A2246" t="str">
            <v>GS8H LSZH WHITE 015FT</v>
          </cell>
        </row>
        <row r="2247">
          <cell r="A2247" t="str">
            <v>GS8H LSZH WHITE 019FT</v>
          </cell>
        </row>
        <row r="2248">
          <cell r="A2248" t="str">
            <v>GS8H LSZH WHITE 025FT</v>
          </cell>
        </row>
        <row r="2249">
          <cell r="A2249" t="str">
            <v>GS8H LSZH WHITE 050FT</v>
          </cell>
        </row>
        <row r="2250">
          <cell r="A2250" t="str">
            <v>GS8H LSZH WHITE 100FT</v>
          </cell>
        </row>
        <row r="2251">
          <cell r="A2251" t="str">
            <v>GS8H LSZH WHITE 001MT</v>
          </cell>
        </row>
        <row r="2252">
          <cell r="A2252" t="str">
            <v>GS8H LSZH WHITE 002MT</v>
          </cell>
        </row>
        <row r="2253">
          <cell r="A2253" t="str">
            <v>GS8H LSZH WHITE 003MT</v>
          </cell>
        </row>
        <row r="2254">
          <cell r="A2254" t="str">
            <v>GS8H LSZH WHITE 005MT</v>
          </cell>
        </row>
        <row r="2255">
          <cell r="A2255" t="str">
            <v>GS8H LSZH WHITE 007MT</v>
          </cell>
        </row>
        <row r="2256">
          <cell r="A2256" t="str">
            <v>GS8H LSZH WHITE 010MT</v>
          </cell>
        </row>
        <row r="2257">
          <cell r="A2257" t="str">
            <v>GS8H LSZH WHITE 015MT</v>
          </cell>
        </row>
        <row r="2258">
          <cell r="A2258" t="str">
            <v>GS117-GRAY-015FT</v>
          </cell>
        </row>
        <row r="2259">
          <cell r="A2259" t="str">
            <v>GS117-GRAY-030FT</v>
          </cell>
        </row>
        <row r="2260">
          <cell r="A2260" t="str">
            <v>GS117-GRAY-050FT</v>
          </cell>
        </row>
        <row r="2261">
          <cell r="A2261" t="str">
            <v>GS117 GRAY 060FT</v>
          </cell>
        </row>
        <row r="2262">
          <cell r="A2262" t="str">
            <v>GS117-GRAY-100FT</v>
          </cell>
        </row>
        <row r="2263">
          <cell r="A2263" t="str">
            <v>GS117 GRAY 010MT</v>
          </cell>
        </row>
        <row r="2264">
          <cell r="A2264" t="str">
            <v>GS117 GRAY 020MT</v>
          </cell>
        </row>
        <row r="2265">
          <cell r="A2265" t="str">
            <v>GS117 GRAY 025MT</v>
          </cell>
        </row>
        <row r="2266">
          <cell r="A2266" t="str">
            <v>GS8E-SN BLUE 050FT</v>
          </cell>
        </row>
        <row r="2267">
          <cell r="A2267" t="str">
            <v>GS8E-SN GRAY 010FT</v>
          </cell>
        </row>
        <row r="2268">
          <cell r="A2268" t="str">
            <v>GS8E-SN GRAY 050FT</v>
          </cell>
        </row>
        <row r="2269">
          <cell r="A2269" t="str">
            <v>GS8E-SN GRAY 010MT</v>
          </cell>
        </row>
        <row r="2270">
          <cell r="A2270" t="str">
            <v>GS8E-SN GRAY 025MT</v>
          </cell>
        </row>
        <row r="2271">
          <cell r="A2271" t="str">
            <v>GS8E-SN GRAY 030MT</v>
          </cell>
        </row>
        <row r="2272">
          <cell r="A2272" t="str">
            <v>1PR VP-RJ45 GRAY 007FT</v>
          </cell>
        </row>
        <row r="2273">
          <cell r="A2273" t="str">
            <v>1PR VP-RJ45 GRAY 010FT</v>
          </cell>
        </row>
        <row r="2274">
          <cell r="A2274" t="str">
            <v>1PR VP-RJ45 GRAY 020FT</v>
          </cell>
        </row>
        <row r="2275">
          <cell r="A2275" t="str">
            <v>1PR VP-RJ45 GRAY 025FT</v>
          </cell>
        </row>
        <row r="2276">
          <cell r="A2276" t="str">
            <v>119VP8-GS3-A GRAY 003FT</v>
          </cell>
        </row>
        <row r="2277">
          <cell r="A2277" t="str">
            <v>119VP8-GS3-A GRAY 005FT</v>
          </cell>
        </row>
        <row r="2278">
          <cell r="A2278" t="str">
            <v>119VP8-GS3-A GRAY 007FT</v>
          </cell>
        </row>
        <row r="2279">
          <cell r="A2279" t="str">
            <v>119VP8-GS3-A GRAY 009FT</v>
          </cell>
        </row>
        <row r="2280">
          <cell r="A2280" t="str">
            <v>119VP8-GS3-A GRAY 015FT</v>
          </cell>
        </row>
        <row r="2281">
          <cell r="A2281" t="str">
            <v>119VP8-GS3-A GRAY 025FT</v>
          </cell>
        </row>
        <row r="2282">
          <cell r="A2282" t="str">
            <v>119VP8-GS3-A GREEN 003FT</v>
          </cell>
        </row>
        <row r="2283">
          <cell r="A2283" t="str">
            <v>119VP8-GS3-A GREEN 004FT</v>
          </cell>
        </row>
        <row r="2284">
          <cell r="A2284" t="str">
            <v>119VP8-GS3-A GREEN 005FT</v>
          </cell>
        </row>
        <row r="2285">
          <cell r="A2285" t="str">
            <v>119VP8-GS3-A GREEN 007FT</v>
          </cell>
        </row>
        <row r="2286">
          <cell r="A2286" t="str">
            <v>119VP8-GS3-A RED 003FT</v>
          </cell>
        </row>
        <row r="2287">
          <cell r="A2287" t="str">
            <v>119VP8-GS3-A RED 005FT</v>
          </cell>
        </row>
        <row r="2288">
          <cell r="A2288" t="str">
            <v>119VP8-GS3-A RED 025FT</v>
          </cell>
        </row>
        <row r="2289">
          <cell r="A2289" t="str">
            <v>119VP8-GS3-B GRAY 005FT</v>
          </cell>
        </row>
        <row r="2290">
          <cell r="A2290" t="str">
            <v>119VP8-GS3-B GRAY 009FT</v>
          </cell>
        </row>
        <row r="2291">
          <cell r="A2291" t="str">
            <v>119VP8-GS3-B GRAY 012FT</v>
          </cell>
        </row>
        <row r="2292">
          <cell r="A2292" t="str">
            <v>119VP8-GS3-B GRAY 018FT</v>
          </cell>
        </row>
        <row r="2293">
          <cell r="A2293" t="str">
            <v>119VP8-GS3-B GRAY 030FT</v>
          </cell>
        </row>
        <row r="2294">
          <cell r="A2294" t="str">
            <v>119VP8-GS3-B GRAY 033FT</v>
          </cell>
        </row>
        <row r="2295">
          <cell r="A2295" t="str">
            <v>119VP8-GS3-B GRAY 050FT</v>
          </cell>
        </row>
        <row r="2296">
          <cell r="A2296" t="str">
            <v>119VP8-GS3-B GRAY 066FT</v>
          </cell>
        </row>
        <row r="2297">
          <cell r="A2297" t="str">
            <v>119VP8-GS3-B ORANGE 005FT</v>
          </cell>
        </row>
        <row r="2298">
          <cell r="A2298" t="str">
            <v>119VP8-GS3-B ORANGE 009FT</v>
          </cell>
        </row>
        <row r="2299">
          <cell r="A2299" t="str">
            <v>119VP8-GS3-B ORANGE 012FT</v>
          </cell>
        </row>
        <row r="2300">
          <cell r="A2300" t="str">
            <v>119VP8-GS3-B YELLOW 009FT</v>
          </cell>
        </row>
        <row r="2301">
          <cell r="A2301" t="str">
            <v>119VP8-GS3-B YELLOW 12FT</v>
          </cell>
        </row>
        <row r="2302">
          <cell r="A2302" t="str">
            <v>119VP8-GS3-B LILAC 009FT</v>
          </cell>
        </row>
        <row r="2303">
          <cell r="A2303" t="str">
            <v>119VP8-GS3-B LILAC 012FT</v>
          </cell>
        </row>
        <row r="2304">
          <cell r="A2304" t="str">
            <v>119P8VP-EN GRAY 003FT</v>
          </cell>
        </row>
        <row r="2305">
          <cell r="A2305" t="str">
            <v>119P8VP-EN GRAY 004FT</v>
          </cell>
        </row>
        <row r="2306">
          <cell r="A2306" t="str">
            <v>119P8VP-EN GRAY 005FT</v>
          </cell>
        </row>
        <row r="2307">
          <cell r="A2307" t="str">
            <v>119P8VP-EN GRAY 007FT</v>
          </cell>
        </row>
        <row r="2308">
          <cell r="A2308" t="str">
            <v>VP TO UNTERM W/1071E GRAY 050FT</v>
          </cell>
        </row>
        <row r="2309">
          <cell r="A2309" t="str">
            <v>VP TO UNTERM W/1071E GRAY 066FT</v>
          </cell>
        </row>
        <row r="2310">
          <cell r="A2310" t="str">
            <v>VP TO UNTERM W/1071E GRAY 100FT</v>
          </cell>
        </row>
        <row r="2311">
          <cell r="A2311" t="str">
            <v>110VP8-GS3-B GRAY 002FT</v>
          </cell>
        </row>
        <row r="2312">
          <cell r="A2312" t="str">
            <v>110VP8-GS3-B GRAY 004FT</v>
          </cell>
        </row>
        <row r="2313">
          <cell r="A2313" t="str">
            <v>110VP8-GS3-B GRAY 006FT</v>
          </cell>
        </row>
        <row r="2314">
          <cell r="A2314" t="str">
            <v>110VP8-GS3-B GRAY 008FT</v>
          </cell>
        </row>
        <row r="2315">
          <cell r="A2315" t="str">
            <v>110VP8-GS3-B GRAY 009FT</v>
          </cell>
        </row>
        <row r="2316">
          <cell r="A2316" t="str">
            <v>110VP8-GS3-B GRAY 012FT</v>
          </cell>
        </row>
        <row r="2317">
          <cell r="A2317" t="str">
            <v>110VP8-GS3-B GRAY 018FT</v>
          </cell>
        </row>
        <row r="2318">
          <cell r="A2318" t="str">
            <v>110VP8-GS3-B GRAY 020FT</v>
          </cell>
        </row>
        <row r="2319">
          <cell r="A2319" t="str">
            <v>110VP8-GS3-B GRAY 030FT</v>
          </cell>
        </row>
        <row r="2320">
          <cell r="A2320" t="str">
            <v>110VP8-GS3-B GRAY 033FT</v>
          </cell>
        </row>
        <row r="2321">
          <cell r="A2321" t="str">
            <v>110VP8-GS3-B GRAY 045FT</v>
          </cell>
        </row>
        <row r="2322">
          <cell r="A2322" t="str">
            <v>110VP8-GS3-B GRAY 050FT</v>
          </cell>
        </row>
        <row r="2323">
          <cell r="A2323" t="str">
            <v>110VP8-GS3-B GRAY 066FT</v>
          </cell>
        </row>
        <row r="2324">
          <cell r="A2324" t="str">
            <v>110VP8-GS3-B GREEN 007FT</v>
          </cell>
        </row>
        <row r="2325">
          <cell r="A2325" t="str">
            <v>110VP8-GS3-B GREEN 009FT</v>
          </cell>
        </row>
        <row r="2326">
          <cell r="A2326" t="str">
            <v>110VP8-GS3-B GREEN 012FT</v>
          </cell>
        </row>
        <row r="2327">
          <cell r="A2327" t="str">
            <v>110P4UP BLUE 020FT</v>
          </cell>
        </row>
        <row r="2328">
          <cell r="A2328" t="str">
            <v>110P4UP GRAY 002FT</v>
          </cell>
        </row>
        <row r="2329">
          <cell r="A2329" t="str">
            <v>110P4UP GRAY 003FT</v>
          </cell>
        </row>
        <row r="2330">
          <cell r="A2330" t="str">
            <v>110P4UP GRAY 004FT</v>
          </cell>
        </row>
        <row r="2331">
          <cell r="A2331" t="str">
            <v>110P4UP GRAY 005FT</v>
          </cell>
        </row>
        <row r="2332">
          <cell r="A2332" t="str">
            <v>110P4UP GRAY 006FT</v>
          </cell>
        </row>
        <row r="2333">
          <cell r="A2333" t="str">
            <v>110P4UP GRAY 007FT</v>
          </cell>
        </row>
        <row r="2334">
          <cell r="A2334" t="str">
            <v>110P4UP GRAY 008FT</v>
          </cell>
        </row>
        <row r="2335">
          <cell r="A2335" t="str">
            <v>110P4UP GRAY 009FT</v>
          </cell>
        </row>
        <row r="2336">
          <cell r="A2336" t="str">
            <v>110P4UP GRAY 010FT</v>
          </cell>
        </row>
        <row r="2337">
          <cell r="A2337" t="str">
            <v>110P4UP GRAY 012FT</v>
          </cell>
        </row>
        <row r="2338">
          <cell r="A2338" t="str">
            <v>110P4UP GRAY 015FT</v>
          </cell>
        </row>
        <row r="2339">
          <cell r="A2339" t="str">
            <v>110P4UP GRAY 018FT</v>
          </cell>
        </row>
        <row r="2340">
          <cell r="A2340" t="str">
            <v>110P4UP GRAY 020FT</v>
          </cell>
        </row>
        <row r="2341">
          <cell r="A2341" t="str">
            <v>110P4UP GRAY 023FT</v>
          </cell>
        </row>
        <row r="2342">
          <cell r="A2342" t="str">
            <v>110P2UP GRAY 002FT</v>
          </cell>
        </row>
        <row r="2343">
          <cell r="A2343" t="str">
            <v>110P2UP GRAY 003FT</v>
          </cell>
        </row>
        <row r="2344">
          <cell r="A2344" t="str">
            <v>110P2UP GRAY 004FT</v>
          </cell>
        </row>
        <row r="2345">
          <cell r="A2345" t="str">
            <v>110P2UP GRAY 005FT</v>
          </cell>
        </row>
        <row r="2346">
          <cell r="A2346" t="str">
            <v>110P2UP GRAY 006FT</v>
          </cell>
        </row>
        <row r="2347">
          <cell r="A2347" t="str">
            <v>110P2UP GRAY 007FT</v>
          </cell>
        </row>
        <row r="2348">
          <cell r="A2348" t="str">
            <v>110P2UP GRAY 008FT</v>
          </cell>
        </row>
        <row r="2349">
          <cell r="A2349" t="str">
            <v>110P2UP GRAY 009FT</v>
          </cell>
        </row>
        <row r="2350">
          <cell r="A2350" t="str">
            <v>110P2UP GRAY 010FT</v>
          </cell>
        </row>
        <row r="2351">
          <cell r="A2351" t="str">
            <v>110P2UP GRAY 012FT</v>
          </cell>
        </row>
        <row r="2352">
          <cell r="A2352" t="str">
            <v>110P2UP GRAY 015FT</v>
          </cell>
        </row>
        <row r="2353">
          <cell r="A2353" t="str">
            <v>110P2UP GRAY 018FT</v>
          </cell>
        </row>
        <row r="2354">
          <cell r="A2354" t="str">
            <v>110P2UP GRAY 020FT</v>
          </cell>
        </row>
        <row r="2355">
          <cell r="A2355" t="str">
            <v>110P2UP GRAY 023FT</v>
          </cell>
        </row>
        <row r="2356">
          <cell r="A2356" t="str">
            <v>110P2UP GRAY 025FT</v>
          </cell>
        </row>
        <row r="2357">
          <cell r="A2357" t="str">
            <v>110P2UP GRAY 026FT</v>
          </cell>
        </row>
        <row r="2358">
          <cell r="A2358" t="str">
            <v>110P2UP GRAY 050FT</v>
          </cell>
        </row>
        <row r="2359">
          <cell r="A2359" t="str">
            <v>119P4VP GRAY 007FT</v>
          </cell>
        </row>
        <row r="2360">
          <cell r="A2360" t="str">
            <v>119P4VP GRAY 009FT</v>
          </cell>
        </row>
        <row r="2361">
          <cell r="A2361" t="str">
            <v>Unterminated to RJ 45 7ft (117PS GRAY 007FT</v>
          </cell>
        </row>
        <row r="2362">
          <cell r="A2362" t="str">
            <v>Unterminated to RJ 45 15ft ( 117PS GRAY 015FT</v>
          </cell>
        </row>
        <row r="2363">
          <cell r="A2363" t="str">
            <v>Unterminated to RJ45 25ft ( 117PS GRAY 025FT</v>
          </cell>
        </row>
        <row r="2364">
          <cell r="A2364" t="str">
            <v>Unterminated to RJ45 30ft ( 117PS GRAY 030FT</v>
          </cell>
        </row>
        <row r="2365">
          <cell r="A2365" t="str">
            <v>117PS GRAY 020MT</v>
          </cell>
        </row>
        <row r="2366">
          <cell r="A2366" t="str">
            <v>117PS GRAY 025MT</v>
          </cell>
        </row>
        <row r="2367">
          <cell r="A2367" t="str">
            <v>D8PS BLACK 001FT</v>
          </cell>
        </row>
        <row r="2368">
          <cell r="A2368" t="str">
            <v>D8PS BLACK 003FT</v>
          </cell>
        </row>
        <row r="2369">
          <cell r="A2369" t="str">
            <v>D8PS BLACK 010FT</v>
          </cell>
        </row>
        <row r="2370">
          <cell r="A2370" t="str">
            <v>D8PS BLUE 001FT</v>
          </cell>
        </row>
        <row r="2371">
          <cell r="A2371" t="str">
            <v>D8PS BLUE 002FT</v>
          </cell>
        </row>
        <row r="2372">
          <cell r="A2372" t="str">
            <v>D8PS BLUE 003FT</v>
          </cell>
        </row>
        <row r="2373">
          <cell r="A2373" t="str">
            <v>D8PS BLUE 004FT</v>
          </cell>
        </row>
        <row r="2374">
          <cell r="A2374" t="str">
            <v>D8PS BLUE 005FT</v>
          </cell>
        </row>
        <row r="2375">
          <cell r="A2375" t="str">
            <v>D8PS BLUE 006FT</v>
          </cell>
        </row>
        <row r="2376">
          <cell r="A2376" t="str">
            <v>D8PS BLUE 007FT</v>
          </cell>
        </row>
        <row r="2377">
          <cell r="A2377" t="str">
            <v>D8PS BLUE 008FT</v>
          </cell>
        </row>
        <row r="2378">
          <cell r="A2378" t="str">
            <v>D8PS BLUE 009FT</v>
          </cell>
        </row>
        <row r="2379">
          <cell r="A2379" t="str">
            <v>D8PS BLUE 010FT</v>
          </cell>
        </row>
        <row r="2380">
          <cell r="A2380" t="str">
            <v>D8PS BLUE 014FT</v>
          </cell>
        </row>
        <row r="2381">
          <cell r="A2381" t="str">
            <v>D8PS BLUE 015FT</v>
          </cell>
        </row>
        <row r="2382">
          <cell r="A2382" t="str">
            <v>D8PS BLUE 017FT</v>
          </cell>
        </row>
        <row r="2383">
          <cell r="A2383" t="str">
            <v>D8PS BLUE 019FT</v>
          </cell>
        </row>
        <row r="2384">
          <cell r="A2384" t="str">
            <v>D8PS BLUE 025FT</v>
          </cell>
        </row>
        <row r="2385">
          <cell r="A2385" t="str">
            <v>D8PS BLUE 050FT</v>
          </cell>
        </row>
        <row r="2386">
          <cell r="A2386" t="str">
            <v>D8PS GRAY 001FT</v>
          </cell>
        </row>
        <row r="2387">
          <cell r="A2387" t="str">
            <v>D8PS GRAY 002FT</v>
          </cell>
        </row>
        <row r="2388">
          <cell r="A2388" t="str">
            <v>D8PS GRAY 004FT</v>
          </cell>
        </row>
        <row r="2389">
          <cell r="A2389" t="str">
            <v>D8PS GRAY 006FT</v>
          </cell>
        </row>
        <row r="2390">
          <cell r="A2390" t="str">
            <v>D8PS GRAY 008FT</v>
          </cell>
        </row>
        <row r="2391">
          <cell r="A2391" t="str">
            <v>D8PS GRAY 009FT</v>
          </cell>
        </row>
        <row r="2392">
          <cell r="A2392" t="str">
            <v>D8PS GRAY 010FT</v>
          </cell>
        </row>
        <row r="2393">
          <cell r="A2393" t="str">
            <v>D8PS GRAY 014FT</v>
          </cell>
        </row>
        <row r="2394">
          <cell r="A2394" t="str">
            <v>D8PS GRAY 012FT</v>
          </cell>
        </row>
        <row r="2395">
          <cell r="A2395" t="str">
            <v>D8PS GRAY 018FT</v>
          </cell>
        </row>
        <row r="2396">
          <cell r="A2396" t="str">
            <v>D8PS GRAY 019FT</v>
          </cell>
        </row>
        <row r="2397">
          <cell r="A2397" t="str">
            <v>D8PS GRAY 020FT</v>
          </cell>
        </row>
        <row r="2398">
          <cell r="A2398" t="str">
            <v>Cat5e Grayrey 25ft ( D8PS GRAY 025FT)</v>
          </cell>
        </row>
        <row r="2399">
          <cell r="A2399" t="str">
            <v>D8PS GRAY 050FT</v>
          </cell>
        </row>
        <row r="2400">
          <cell r="A2400" t="str">
            <v>D8PS GRAY 060FT</v>
          </cell>
        </row>
        <row r="2401">
          <cell r="A2401" t="str">
            <v>D8PS GRAY 100FT</v>
          </cell>
        </row>
        <row r="2402">
          <cell r="A2402" t="str">
            <v>D8PS GREEN 001FT</v>
          </cell>
        </row>
        <row r="2403">
          <cell r="A2403" t="str">
            <v>D8PS GREEN 002FT</v>
          </cell>
        </row>
        <row r="2404">
          <cell r="A2404" t="str">
            <v>D8PS GREEN 004FT</v>
          </cell>
        </row>
        <row r="2405">
          <cell r="A2405" t="str">
            <v>D8PS GREEN 006FT</v>
          </cell>
        </row>
        <row r="2406">
          <cell r="A2406" t="str">
            <v>D8PS GREEN 008FT</v>
          </cell>
        </row>
        <row r="2407">
          <cell r="A2407" t="str">
            <v>D8PS GREEN 009FT</v>
          </cell>
        </row>
        <row r="2408">
          <cell r="A2408" t="str">
            <v>D8PS GREEN 010FT</v>
          </cell>
        </row>
        <row r="2409">
          <cell r="A2409" t="str">
            <v>D8PS GREEN 014FT</v>
          </cell>
        </row>
        <row r="2410">
          <cell r="A2410" t="str">
            <v>D8PS GREEN 019FT</v>
          </cell>
        </row>
        <row r="2411">
          <cell r="A2411" t="str">
            <v>D8PS GREEN 050FT</v>
          </cell>
        </row>
        <row r="2412">
          <cell r="A2412" t="str">
            <v>D8PS GREEN 100FT</v>
          </cell>
        </row>
        <row r="2413">
          <cell r="A2413" t="str">
            <v>D8PS IVORY 001FT</v>
          </cell>
        </row>
        <row r="2414">
          <cell r="A2414" t="str">
            <v>D8PS IVORY 002FT</v>
          </cell>
        </row>
        <row r="2415">
          <cell r="A2415" t="str">
            <v>D8PS IVORY 003FT</v>
          </cell>
        </row>
        <row r="2416">
          <cell r="A2416" t="str">
            <v>D8PS IVORY 004FT</v>
          </cell>
        </row>
        <row r="2417">
          <cell r="A2417" t="str">
            <v>D8PS IVORY 005FT</v>
          </cell>
        </row>
        <row r="2418">
          <cell r="A2418" t="str">
            <v>D8PS IVORY 006FT</v>
          </cell>
        </row>
        <row r="2419">
          <cell r="A2419" t="str">
            <v>D8PS IVORY 007FT</v>
          </cell>
        </row>
        <row r="2420">
          <cell r="A2420" t="str">
            <v>D8PS IVORY 008FT</v>
          </cell>
        </row>
        <row r="2421">
          <cell r="A2421" t="str">
            <v>D8PS IVORY 009FT</v>
          </cell>
        </row>
        <row r="2422">
          <cell r="A2422" t="str">
            <v>D8PS IVORY 010FT</v>
          </cell>
        </row>
        <row r="2423">
          <cell r="A2423" t="str">
            <v>D8PS IVORY 014FT</v>
          </cell>
        </row>
        <row r="2424">
          <cell r="A2424" t="str">
            <v>D8PS IVORY 015FT</v>
          </cell>
        </row>
        <row r="2425">
          <cell r="A2425" t="str">
            <v>D8PS IVORY 019FT</v>
          </cell>
        </row>
        <row r="2426">
          <cell r="A2426" t="str">
            <v>D8PS IVORY 025FT</v>
          </cell>
        </row>
        <row r="2427">
          <cell r="A2427" t="str">
            <v>D8PS IVORY 050FT</v>
          </cell>
        </row>
        <row r="2428">
          <cell r="A2428" t="str">
            <v>D8PS ORANGE 001FT</v>
          </cell>
        </row>
        <row r="2429">
          <cell r="A2429" t="str">
            <v>D8PS ORANGE 002FT</v>
          </cell>
        </row>
        <row r="2430">
          <cell r="A2430" t="str">
            <v>D8PS ORANGE 004FT</v>
          </cell>
        </row>
        <row r="2431">
          <cell r="A2431" t="str">
            <v>D8PS ORANGE 006FT</v>
          </cell>
        </row>
        <row r="2432">
          <cell r="A2432" t="str">
            <v>D8PS ORANGE 008FT</v>
          </cell>
        </row>
        <row r="2433">
          <cell r="A2433" t="str">
            <v>D8PS ORANGE 009FT</v>
          </cell>
        </row>
        <row r="2434">
          <cell r="A2434" t="str">
            <v>D8PS ORANGE 010FT</v>
          </cell>
        </row>
        <row r="2435">
          <cell r="A2435" t="str">
            <v>D8PS ORANGE 014FT</v>
          </cell>
        </row>
        <row r="2436">
          <cell r="A2436" t="str">
            <v>D8PS ORANGE 019FT</v>
          </cell>
        </row>
        <row r="2437">
          <cell r="A2437" t="str">
            <v>D8PS ORANGE 050FT</v>
          </cell>
        </row>
        <row r="2438">
          <cell r="A2438" t="str">
            <v>D8PS RED 001FT</v>
          </cell>
        </row>
        <row r="2439">
          <cell r="A2439" t="str">
            <v>D8PS RED 002FT</v>
          </cell>
        </row>
        <row r="2440">
          <cell r="A2440" t="str">
            <v>D8PS RED 004FT</v>
          </cell>
        </row>
        <row r="2441">
          <cell r="A2441" t="str">
            <v>D8PS RED 006FT</v>
          </cell>
        </row>
        <row r="2442">
          <cell r="A2442" t="str">
            <v>D8PS RED 008FT</v>
          </cell>
        </row>
        <row r="2443">
          <cell r="A2443" t="str">
            <v>D8PS RED 009FT</v>
          </cell>
        </row>
        <row r="2444">
          <cell r="A2444" t="str">
            <v>D8PS RED 010FT</v>
          </cell>
        </row>
        <row r="2445">
          <cell r="A2445" t="str">
            <v>D8PS RED 014FT</v>
          </cell>
        </row>
        <row r="2446">
          <cell r="A2446" t="str">
            <v>D8PS RED 019FT</v>
          </cell>
        </row>
        <row r="2447">
          <cell r="A2447" t="str">
            <v>D8PS RED 050FT</v>
          </cell>
        </row>
        <row r="2448">
          <cell r="A2448" t="str">
            <v>D8PS YELLOW 001FT</v>
          </cell>
        </row>
        <row r="2449">
          <cell r="A2449" t="str">
            <v>D8PS YELLOW 002FT</v>
          </cell>
        </row>
        <row r="2450">
          <cell r="A2450" t="str">
            <v>D8PS YELLOW 004FT</v>
          </cell>
        </row>
        <row r="2451">
          <cell r="A2451" t="str">
            <v>D8PS YELLOW 009FT</v>
          </cell>
        </row>
        <row r="2452">
          <cell r="A2452" t="str">
            <v>D8PS YELLOW 008FT</v>
          </cell>
        </row>
        <row r="2453">
          <cell r="A2453" t="str">
            <v>D8PS YELLOW 009FT</v>
          </cell>
        </row>
        <row r="2454">
          <cell r="A2454" t="str">
            <v>D8PS YELLOW 010FT</v>
          </cell>
        </row>
        <row r="2455">
          <cell r="A2455" t="str">
            <v>D8PS YELLOW 014FT</v>
          </cell>
        </row>
        <row r="2456">
          <cell r="A2456" t="str">
            <v>D8PS YELLOW 019FT</v>
          </cell>
        </row>
        <row r="2457">
          <cell r="A2457" t="str">
            <v>D8PS YELLOW 050FT</v>
          </cell>
        </row>
        <row r="2458">
          <cell r="A2458" t="str">
            <v>D8PS YELLOW 100FT</v>
          </cell>
        </row>
        <row r="2459">
          <cell r="A2459" t="str">
            <v>D8PS SABLE 001FT</v>
          </cell>
        </row>
        <row r="2460">
          <cell r="A2460" t="str">
            <v>D8PS SABLE 002FT</v>
          </cell>
        </row>
        <row r="2461">
          <cell r="A2461" t="str">
            <v>D8PS SABLE 003FT</v>
          </cell>
        </row>
        <row r="2462">
          <cell r="A2462" t="str">
            <v>D8PS SABLE 004FT</v>
          </cell>
        </row>
        <row r="2463">
          <cell r="A2463" t="str">
            <v>D8PS SABLE 005FT</v>
          </cell>
        </row>
        <row r="2464">
          <cell r="A2464" t="str">
            <v>D8PS SABLE 00AFT</v>
          </cell>
        </row>
        <row r="2465">
          <cell r="A2465" t="str">
            <v>D8PS SABLE 007FT</v>
          </cell>
        </row>
        <row r="2466">
          <cell r="A2466" t="str">
            <v>D8PS SABLE 008FT</v>
          </cell>
        </row>
        <row r="2467">
          <cell r="A2467" t="str">
            <v>D8PS SABLE 009FT</v>
          </cell>
        </row>
        <row r="2468">
          <cell r="A2468" t="str">
            <v>D8PS SABLE 010FT</v>
          </cell>
        </row>
        <row r="2469">
          <cell r="A2469" t="str">
            <v>D8PS SABLE 014FT</v>
          </cell>
        </row>
        <row r="2470">
          <cell r="A2470" t="str">
            <v>D8PS SABLE 015FT</v>
          </cell>
        </row>
        <row r="2471">
          <cell r="A2471" t="str">
            <v>D8PS SABLE 019FT</v>
          </cell>
        </row>
        <row r="2472">
          <cell r="A2472" t="str">
            <v>D8PS SABLE 025FT</v>
          </cell>
        </row>
        <row r="2473">
          <cell r="A2473" t="str">
            <v>D8PS SABLE 050FT</v>
          </cell>
        </row>
        <row r="2474">
          <cell r="A2474" t="str">
            <v>D8PS SABLE 100FT</v>
          </cell>
        </row>
        <row r="2475">
          <cell r="A2475" t="str">
            <v>D8PS LILAC 001FT</v>
          </cell>
        </row>
        <row r="2476">
          <cell r="A2476" t="str">
            <v>D8PS LILAC 002FT</v>
          </cell>
        </row>
        <row r="2477">
          <cell r="A2477" t="str">
            <v>D8PS LILAC 004FT</v>
          </cell>
        </row>
        <row r="2478">
          <cell r="A2478" t="str">
            <v>D8PS LILAC 006FT</v>
          </cell>
        </row>
        <row r="2479">
          <cell r="A2479" t="str">
            <v>D8PS LILAC 008FT</v>
          </cell>
        </row>
        <row r="2480">
          <cell r="A2480" t="str">
            <v>D8PS LILAC 009FT</v>
          </cell>
        </row>
        <row r="2481">
          <cell r="A2481" t="str">
            <v>D8PS LILAC 010FT</v>
          </cell>
        </row>
        <row r="2482">
          <cell r="A2482" t="str">
            <v>D8PS LILAC 014FT</v>
          </cell>
        </row>
        <row r="2483">
          <cell r="A2483" t="str">
            <v>D8PS LILAC 019FT</v>
          </cell>
        </row>
        <row r="2484">
          <cell r="A2484" t="str">
            <v>D8PS LILAC 050FT</v>
          </cell>
        </row>
        <row r="2485">
          <cell r="A2485" t="str">
            <v>119P8CM-A BLUE 007FT</v>
          </cell>
        </row>
        <row r="2486">
          <cell r="A2486" t="str">
            <v>119P8CM-A BLUE 009FT</v>
          </cell>
        </row>
        <row r="2487">
          <cell r="A2487" t="str">
            <v>119P8GS GRAY 007FT</v>
          </cell>
        </row>
        <row r="2488">
          <cell r="A2488" t="str">
            <v>119P8GS GRAY 009FT</v>
          </cell>
        </row>
        <row r="2489">
          <cell r="A2489" t="str">
            <v>119P8GS GRAY 012FT</v>
          </cell>
        </row>
        <row r="2490">
          <cell r="A2490" t="str">
            <v>119P8GS GRAY 015FT</v>
          </cell>
        </row>
        <row r="2491">
          <cell r="A2491" t="str">
            <v>119P8GS GRAY 018FT</v>
          </cell>
        </row>
        <row r="2492">
          <cell r="A2492" t="str">
            <v>119P8GS GRAY 025FT</v>
          </cell>
        </row>
        <row r="2493">
          <cell r="A2493" t="str">
            <v>119P8GS YELLOW 012FT</v>
          </cell>
        </row>
        <row r="2494">
          <cell r="A2494" t="str">
            <v>119P2GS GRAY 005FT</v>
          </cell>
        </row>
        <row r="2495">
          <cell r="A2495" t="str">
            <v>119P2GS GRAY 007FT</v>
          </cell>
        </row>
        <row r="2496">
          <cell r="A2496" t="str">
            <v>119P2GS GRAY 015FT</v>
          </cell>
        </row>
        <row r="2497">
          <cell r="A2497" t="str">
            <v>110P8GS 110 BLUE 005FT</v>
          </cell>
        </row>
        <row r="2498">
          <cell r="A2498" t="str">
            <v>110P8GS 110 BLUE 007FT</v>
          </cell>
        </row>
        <row r="2499">
          <cell r="A2499" t="str">
            <v>110P8GS 110 BLUE 009FT</v>
          </cell>
        </row>
        <row r="2500">
          <cell r="A2500" t="str">
            <v>110P8GS 110 GRAY 003FT</v>
          </cell>
        </row>
        <row r="2501">
          <cell r="A2501" t="str">
            <v>110P8GS 110 GRAY 005FT</v>
          </cell>
        </row>
        <row r="2502">
          <cell r="A2502" t="str">
            <v>110P8GS 110 GRAY 007FT</v>
          </cell>
        </row>
        <row r="2503">
          <cell r="A2503" t="str">
            <v>110P8GS 110 GRAY 009FT</v>
          </cell>
        </row>
        <row r="2504">
          <cell r="A2504" t="str">
            <v>110P8GS 110 GRAY 012FT</v>
          </cell>
        </row>
        <row r="2505">
          <cell r="A2505" t="str">
            <v>110P8GS 110 GRAY 015FT</v>
          </cell>
        </row>
        <row r="2506">
          <cell r="A2506" t="str">
            <v>110P8GS 110 GRAY 025FT</v>
          </cell>
        </row>
        <row r="2507">
          <cell r="A2507" t="str">
            <v>110P8GS 110 GRAY 050FT</v>
          </cell>
        </row>
        <row r="2508">
          <cell r="A2508" t="str">
            <v>110P4GS GRAY 003FT</v>
          </cell>
        </row>
        <row r="2509">
          <cell r="A2509" t="str">
            <v>110P4GS GRAY 005FT</v>
          </cell>
        </row>
        <row r="2510">
          <cell r="A2510" t="str">
            <v>110P4GS GRAY 007FT</v>
          </cell>
        </row>
        <row r="2511">
          <cell r="A2511" t="str">
            <v>110P4GS GRAY 009FT</v>
          </cell>
        </row>
        <row r="2512">
          <cell r="A2512" t="str">
            <v>110P4GS GRAY 015FT</v>
          </cell>
        </row>
        <row r="2513">
          <cell r="A2513" t="str">
            <v>110P4GS GRAY 030FT</v>
          </cell>
        </row>
        <row r="2514">
          <cell r="A2514" t="str">
            <v>110P2GS GRAY 003FT</v>
          </cell>
        </row>
        <row r="2515">
          <cell r="A2515" t="str">
            <v>110P2GS GRAY 005FT</v>
          </cell>
        </row>
        <row r="2516">
          <cell r="A2516" t="str">
            <v>110P2GS GRAY 007FT</v>
          </cell>
        </row>
        <row r="2517">
          <cell r="A2517" t="str">
            <v>110P2GS GRAY 009FT</v>
          </cell>
        </row>
        <row r="2518">
          <cell r="A2518" t="str">
            <v>110P2GS GRAY 015FT</v>
          </cell>
        </row>
        <row r="2519">
          <cell r="A2519" t="str">
            <v>110P2GS GRAY 025FT</v>
          </cell>
        </row>
        <row r="2520">
          <cell r="A2520" t="str">
            <v>LZ 150 MPO-MPO 12 FIBER RIBBON PLENUM</v>
          </cell>
        </row>
        <row r="2521">
          <cell r="A2521" t="str">
            <v>LZ 150 MPO-MPO 2X12 RIBBON PLENUM</v>
          </cell>
        </row>
        <row r="2522">
          <cell r="A2522" t="str">
            <v>OS MM STII+-STII 1.6MM SIMPLEX</v>
          </cell>
        </row>
        <row r="2523">
          <cell r="A2523" t="str">
            <v>OS MM STII+-STII 1.6MM SIMPLEX RISER 004FT</v>
          </cell>
        </row>
        <row r="2524">
          <cell r="A2524" t="str">
            <v>OS MM STII+-STII 1.6MM SIMPLEX RISER 005FT</v>
          </cell>
        </row>
        <row r="2525">
          <cell r="A2525" t="str">
            <v>OS MM STII+-STII 1.6MM SIMPLEX RISER 006FT</v>
          </cell>
        </row>
        <row r="2526">
          <cell r="A2526" t="str">
            <v>OS MM STII+-STII 1.6MM SIMPLEX RISER 010FT</v>
          </cell>
        </row>
        <row r="2527">
          <cell r="A2527" t="str">
            <v>OS MM STII+-STII 1.6MM SIMPLEX RISER 015FT</v>
          </cell>
        </row>
        <row r="2528">
          <cell r="A2528" t="str">
            <v>OS MM STII+-STII 1.6MM SIMPLEX RISER 020FT</v>
          </cell>
        </row>
        <row r="2529">
          <cell r="A2529" t="str">
            <v>OS MM STII+-STII 1.6MM SIMPLEX RISER 025FT</v>
          </cell>
        </row>
        <row r="2530">
          <cell r="A2530" t="str">
            <v>OS MM STII+-STII 1.6MM SIMPLEX RISER 030FT</v>
          </cell>
        </row>
        <row r="2531">
          <cell r="A2531" t="str">
            <v>OS MM STII+-STII+ 1.6MM DUPLEX</v>
          </cell>
        </row>
        <row r="2532">
          <cell r="A2532" t="str">
            <v>OS MM STII+-STII+ 1.6MM DUPLEX RISER 002FT</v>
          </cell>
        </row>
        <row r="2533">
          <cell r="A2533" t="str">
            <v>OS MM STII+-STII+ 1.6MM DUPLEX RISER 004FT</v>
          </cell>
        </row>
        <row r="2534">
          <cell r="A2534" t="str">
            <v>OS MM STII+-STII+ 1.6MM DUPLEX RISER 005FT</v>
          </cell>
        </row>
        <row r="2535">
          <cell r="A2535" t="str">
            <v>OS MM STII+-STII+ 1.6MM DUPLEX RISER 006FT</v>
          </cell>
        </row>
        <row r="2536">
          <cell r="A2536" t="str">
            <v>OS MM STII+-STII+ 1.6MM DUPLEX RISER 008FT</v>
          </cell>
        </row>
        <row r="2537">
          <cell r="A2537" t="str">
            <v>OS MM STII+-STII+ 1.6MM DUPLEX RISER 010FT</v>
          </cell>
        </row>
        <row r="2538">
          <cell r="A2538" t="str">
            <v>OS MM STII+-STII+ 1.6MM DUPLEX RISER 015FT</v>
          </cell>
        </row>
        <row r="2539">
          <cell r="A2539" t="str">
            <v>OS MM STII+-STII+ 1.6MM DUPLEX RISER 020FT</v>
          </cell>
        </row>
        <row r="2540">
          <cell r="A2540" t="str">
            <v>OS MM STII+-STII+ 1.6MM DUPLEX RISER 025FT</v>
          </cell>
        </row>
        <row r="2541">
          <cell r="A2541" t="str">
            <v>OS MM STII+-STII+ 1.6MM DUPLEX RISER 030FT</v>
          </cell>
        </row>
        <row r="2542">
          <cell r="A2542" t="str">
            <v>OS MM STII+-STII+ 1.6MM DUPLEX RISER 035FT</v>
          </cell>
        </row>
        <row r="2543">
          <cell r="A2543" t="str">
            <v>OS MM STII+-STII+ 1.6MM DUPLEX RISER 040FT</v>
          </cell>
        </row>
        <row r="2544">
          <cell r="A2544" t="str">
            <v>OS MM STII+-STII+ 1.6MM DUPLEX RISER 050FT</v>
          </cell>
        </row>
        <row r="2545">
          <cell r="A2545" t="str">
            <v>OS MM STII+-STII+ 1.6MM DUPLEX RISER 075FT</v>
          </cell>
        </row>
        <row r="2546">
          <cell r="A2546" t="str">
            <v>OS MM STII+-STII+ 1.6MM DUPLEX RISER 100FT</v>
          </cell>
        </row>
        <row r="2547">
          <cell r="A2547" t="str">
            <v>OS MM STII+-STII+ 1.6MM DUPLEX RISER 160FT</v>
          </cell>
        </row>
        <row r="2548">
          <cell r="A2548" t="str">
            <v>OS MM STII+-STII+ 3.0MM SIMPLEX</v>
          </cell>
        </row>
        <row r="2549">
          <cell r="A2549" t="str">
            <v>OS MM STII+-STII+ 3.0MM SIMPLEX RISER 002FT</v>
          </cell>
        </row>
        <row r="2550">
          <cell r="A2550" t="str">
            <v>OS MM STII+-STII+ 3.0MM SIMPLEX RISER 004FT</v>
          </cell>
        </row>
        <row r="2551">
          <cell r="A2551" t="str">
            <v>OS MM STII+-STII+ 3.0MM SIMPLEX RISER 006FT</v>
          </cell>
        </row>
        <row r="2552">
          <cell r="A2552" t="str">
            <v>OS MM STII+-STII+ 3.0MM SIMPLEX RISER 008FT</v>
          </cell>
        </row>
        <row r="2553">
          <cell r="A2553" t="str">
            <v>OS MM STII+-STII+ 3.0MM SIMPLEX RISER 010FT</v>
          </cell>
        </row>
        <row r="2554">
          <cell r="A2554" t="str">
            <v>OS MM STII+-STII+ 3.0MM SIMPLEX RISER 015FT</v>
          </cell>
        </row>
        <row r="2555">
          <cell r="A2555" t="str">
            <v>OS MM STII+-STII+ 3.0MM SIMPLEX RISER 020FT</v>
          </cell>
        </row>
        <row r="2556">
          <cell r="A2556" t="str">
            <v>OS MM STII+-STII+ 3.0MM SIMPLEX RISER 025FT</v>
          </cell>
        </row>
        <row r="2557">
          <cell r="A2557" t="str">
            <v>OS MM STII+-STII+ 3.0MM SIMPLEX RISER 030FT</v>
          </cell>
        </row>
        <row r="2558">
          <cell r="A2558" t="str">
            <v>OS MM STII+-STII+ 3.0MM SIMPLEX RISER 035FT</v>
          </cell>
        </row>
        <row r="2559">
          <cell r="A2559" t="str">
            <v>OS MM STII+-STII+ 3.0MM SIMPLEX RISER 040FT</v>
          </cell>
        </row>
        <row r="2560">
          <cell r="A2560" t="str">
            <v>OS MM STII+-STII+ 3.0MM SIMPLEX RISER 050FT</v>
          </cell>
        </row>
        <row r="2561">
          <cell r="A2561" t="str">
            <v>OS MM STII+-STII+ 3.0MM SIMPLEX RISER 075FT</v>
          </cell>
        </row>
        <row r="2562">
          <cell r="A2562" t="str">
            <v>OS MM STII+-STII+ 3.0MM SIMPLEX RISER 100FT</v>
          </cell>
        </row>
        <row r="2563">
          <cell r="A2563" t="str">
            <v>OS MM STII+-STII+ 3.0MM SIMPLEX RISER 225FT</v>
          </cell>
        </row>
        <row r="2564">
          <cell r="A2564" t="str">
            <v>OS MM STII+-STII+ 3.0MM DUPLEX</v>
          </cell>
        </row>
        <row r="2565">
          <cell r="A2565" t="str">
            <v>OS MM STII+-STII+ 3.0MM DUPLEX RISER 004FT</v>
          </cell>
        </row>
        <row r="2566">
          <cell r="A2566" t="str">
            <v>OS MM STII+-STII+ 3.0MM DUPLEX RISER 006FT</v>
          </cell>
        </row>
        <row r="2567">
          <cell r="A2567" t="str">
            <v>OS MM STII+-STII+ 3.0MM DUPLEX RISER 010FT</v>
          </cell>
        </row>
        <row r="2568">
          <cell r="A2568" t="str">
            <v>OS MM STII+-STII+ 3.0MM DUPLEX RISER 015FT</v>
          </cell>
        </row>
        <row r="2569">
          <cell r="A2569" t="str">
            <v>OS MM STII+-STII+ 3.0MM DUPLEX RISER 020FT</v>
          </cell>
        </row>
        <row r="2570">
          <cell r="A2570" t="str">
            <v>OS MM STII+-STII+ 3.0MM DUPLEX RISER 025FT</v>
          </cell>
        </row>
        <row r="2571">
          <cell r="A2571" t="str">
            <v>OS MM STII+-STII+ 3.0MM DUPLEX RISER 030FT</v>
          </cell>
        </row>
        <row r="2572">
          <cell r="A2572" t="str">
            <v>OS MM STII+-STII+ 3.0MM DUPLEX RISER 035FT</v>
          </cell>
        </row>
        <row r="2573">
          <cell r="A2573" t="str">
            <v>OS MM STII+-STII+ 3.0MM DUPLEX RISER 040FT</v>
          </cell>
        </row>
        <row r="2574">
          <cell r="A2574" t="str">
            <v>OS MM STII+-STII+ 3.0MM DUPLEX RISER 050FT</v>
          </cell>
        </row>
        <row r="2575">
          <cell r="A2575" t="str">
            <v>OS MM STII+-STRJ 1.6MM DUPLEX RISER 004FT</v>
          </cell>
        </row>
        <row r="2576">
          <cell r="A2576" t="str">
            <v>OS MM STII+-STRJ 1.6MM DUPLEX RISER 006FT</v>
          </cell>
        </row>
        <row r="2577">
          <cell r="A2577" t="str">
            <v>OS MM STII+-STRJ 1.6MM DUPLEX RISER 008FT</v>
          </cell>
        </row>
        <row r="2578">
          <cell r="A2578" t="str">
            <v>OS MM STII+-STRJ 1.6MM DUPLEX RISER 010FT</v>
          </cell>
        </row>
        <row r="2579">
          <cell r="A2579" t="str">
            <v>OS MM STII+-STRJ 1.6MM DUPLEX RISER 015FT</v>
          </cell>
        </row>
        <row r="2580">
          <cell r="A2580" t="str">
            <v>OS MM STII+-STRJ 1.6MM DUPLEX RISER 020FT</v>
          </cell>
        </row>
        <row r="2581">
          <cell r="A2581" t="str">
            <v>OS MM STII+-STRJ 1.6MM DUPLEX RISER 025FT</v>
          </cell>
        </row>
        <row r="2582">
          <cell r="A2582" t="str">
            <v>OS MM STII+-STRJ 1.6MM DUPLEX RISER 030FT</v>
          </cell>
        </row>
        <row r="2583">
          <cell r="A2583" t="str">
            <v>OS MM STII+-STRJ 1.6MM DUPLEX RISER 035FT</v>
          </cell>
        </row>
        <row r="2584">
          <cell r="A2584" t="str">
            <v>OS MM STII+-STRJ 1.6MM DUPLEX RISER 040FT</v>
          </cell>
        </row>
        <row r="2585">
          <cell r="A2585" t="str">
            <v>OS MM STII+-STRJ 1.6MM DUPLEX RISER 050FT</v>
          </cell>
        </row>
        <row r="2586">
          <cell r="A2586" t="str">
            <v>OS MM STII+-STRJ 1.6MM DUPLEX RISER 075FT</v>
          </cell>
        </row>
        <row r="2587">
          <cell r="A2587" t="str">
            <v>OS MM STII+-UC 0.9MM PIGTAIL RISER 001FT</v>
          </cell>
        </row>
        <row r="2588">
          <cell r="A2588" t="str">
            <v>OS MM STII+-UC 0.9MM PIGTAIL RISER 005FT</v>
          </cell>
        </row>
        <row r="2589">
          <cell r="A2589" t="str">
            <v>OS MM STII+-UC 0.9MM PIGTAIL RISER 020FT</v>
          </cell>
        </row>
        <row r="2590">
          <cell r="A2590" t="str">
            <v>OS MM LC-STII+ 1.6MM SIMPLEX</v>
          </cell>
        </row>
        <row r="2591">
          <cell r="A2591" t="str">
            <v>OS MM LC-STII+ 1.6MM SIMPLEX RISER 004FT</v>
          </cell>
        </row>
        <row r="2592">
          <cell r="A2592" t="str">
            <v>OS MM LC-STII+ 1.6MM SIMPLEX RISER 005FT</v>
          </cell>
        </row>
        <row r="2593">
          <cell r="A2593" t="str">
            <v>OS MM LC-STII+ 1.6MM SIMPLEX RISER 006FT</v>
          </cell>
        </row>
        <row r="2594">
          <cell r="A2594" t="str">
            <v>OS MM LC-STII+ 1.6MM SIMPLEX RISER 008FT</v>
          </cell>
        </row>
        <row r="2595">
          <cell r="A2595" t="str">
            <v>OS MM LC-STII+ 1.6MM SIMPLEX RISER 010FT</v>
          </cell>
        </row>
        <row r="2596">
          <cell r="A2596" t="str">
            <v>OS MM LC-STII+ 1.6MM SIMPLEX RISER 015FT</v>
          </cell>
        </row>
        <row r="2597">
          <cell r="A2597" t="str">
            <v>OS MM LC-STII+ 1.6MM SIMPLEX RISER 020FT</v>
          </cell>
        </row>
        <row r="2598">
          <cell r="A2598" t="str">
            <v>OS MM LC-STII+ 1.6MM SIMPLEX RISER 025FT</v>
          </cell>
        </row>
        <row r="2599">
          <cell r="A2599" t="str">
            <v>OS MM LC-STII+ 1.6MM SIMPLEX RISER 030FT</v>
          </cell>
        </row>
        <row r="2600">
          <cell r="A2600" t="str">
            <v>OS MM LC-STII+ 1.6MM SIMPLEX RISER 035FT</v>
          </cell>
        </row>
        <row r="2601">
          <cell r="A2601" t="str">
            <v>OS MM LC-STII+ 1.6MM SIMPLEX RISER 040FT</v>
          </cell>
        </row>
        <row r="2602">
          <cell r="A2602" t="str">
            <v>OS MM LC-STII+ 1.6MM SIMPLEX RISER 050FT</v>
          </cell>
        </row>
        <row r="2603">
          <cell r="A2603" t="str">
            <v>OS MM LC-STII+ 1.6MM SIMPLEX RISER 075FT</v>
          </cell>
        </row>
        <row r="2604">
          <cell r="A2604" t="str">
            <v>OS MM LC-STII+ 1.6MM SIMPLEX RISER 100FT</v>
          </cell>
        </row>
        <row r="2605">
          <cell r="A2605" t="str">
            <v>OS MM LC-STII+ 1.6MM DUPLEX</v>
          </cell>
        </row>
        <row r="2606">
          <cell r="A2606" t="str">
            <v>OS MM LC-STII+ 1.6MM DUPLEX RISER 004FT</v>
          </cell>
        </row>
        <row r="2607">
          <cell r="A2607" t="str">
            <v>OS MM LC-STII+ 1.6MM DUPLEX RISER 005FT</v>
          </cell>
        </row>
        <row r="2608">
          <cell r="A2608" t="str">
            <v>OS MM LC-STII+ 1.6MM DUPLEX RISER 006FT</v>
          </cell>
        </row>
        <row r="2609">
          <cell r="A2609" t="str">
            <v>OS MM LC-STII+ 1.6MM DUPLEX RISER 008FT</v>
          </cell>
        </row>
        <row r="2610">
          <cell r="A2610" t="str">
            <v>OS MM LC-STII+ 1.6MM DUPLEX RISER 010FT</v>
          </cell>
        </row>
        <row r="2611">
          <cell r="A2611" t="str">
            <v>OS MM LC-STII+ 1.6MM DUPLEX RISER 015FT</v>
          </cell>
        </row>
        <row r="2612">
          <cell r="A2612" t="str">
            <v>OS MM LC-STII+ 1.6MM DUPLEX RISER 016FT</v>
          </cell>
        </row>
        <row r="2613">
          <cell r="A2613" t="str">
            <v>OS MM LC-STII+ 1.6MM DUPLEX RISER 020FT</v>
          </cell>
        </row>
        <row r="2614">
          <cell r="A2614" t="str">
            <v>OS MM LC-STII+ 1.6MM DUPLEX RISER 025FT</v>
          </cell>
        </row>
        <row r="2615">
          <cell r="A2615" t="str">
            <v>OS MM LC-STII+ 1.6MM DUPLEX RISER 030FT</v>
          </cell>
        </row>
        <row r="2616">
          <cell r="A2616" t="str">
            <v>OS MM LC-STII+ 1.6MM DUPLEX RISER 035FT</v>
          </cell>
        </row>
        <row r="2617">
          <cell r="A2617" t="str">
            <v>OS MM LC-STII+ 1.6MM DUPLEX RISER 040FT</v>
          </cell>
        </row>
        <row r="2618">
          <cell r="A2618" t="str">
            <v>OS MM LC-STII+ 1.6MM DUPLEX RISER 050FT</v>
          </cell>
        </row>
        <row r="2619">
          <cell r="A2619" t="str">
            <v>OS MM LC-STII+ 1.6MM DUPLEX RISER 075FT</v>
          </cell>
        </row>
        <row r="2620">
          <cell r="A2620" t="str">
            <v>OS MM LC-STII+ 1.6MM DUPLEX RISER 100FT</v>
          </cell>
        </row>
        <row r="2621">
          <cell r="A2621" t="str">
            <v>OS MM LC-LC 1.6MM SIMPLEX</v>
          </cell>
        </row>
        <row r="2622">
          <cell r="A2622" t="str">
            <v>OS MM LC-LC 1.6MM SIMPLEX RISER 002FT</v>
          </cell>
        </row>
        <row r="2623">
          <cell r="A2623" t="str">
            <v>OS MM LC-LC 1.6MM SIMPLEX RISER 004FT</v>
          </cell>
        </row>
        <row r="2624">
          <cell r="A2624" t="str">
            <v>OS MM LC-LC 1.6MM SIMPLEX RISER 005FT</v>
          </cell>
        </row>
        <row r="2625">
          <cell r="A2625" t="str">
            <v>OS MM LC-LC 1.6MM SIMPLEX RISER 006FT</v>
          </cell>
        </row>
        <row r="2626">
          <cell r="A2626" t="str">
            <v>OS MM LC-LC 1.6MM SIMPLEX RISER 008FT</v>
          </cell>
        </row>
        <row r="2627">
          <cell r="A2627" t="str">
            <v>OS MM LC-LC 1.6MM SIMPLEX RISER 010FT</v>
          </cell>
        </row>
        <row r="2628">
          <cell r="A2628" t="str">
            <v>OS MM LC-LC 1.6MM SIMPLEX RISER 015FT</v>
          </cell>
        </row>
        <row r="2629">
          <cell r="A2629" t="str">
            <v>OS MM LC-LC 1.6MM SIMPLEX RISER 020FT</v>
          </cell>
        </row>
        <row r="2630">
          <cell r="A2630" t="str">
            <v>OS MM LC-LC 1.6MM SIMPLEX RISER 025FT</v>
          </cell>
        </row>
        <row r="2631">
          <cell r="A2631" t="str">
            <v>OS MM LC-LC 1.6MM SIMPLEX RISER 030FT</v>
          </cell>
        </row>
        <row r="2632">
          <cell r="A2632" t="str">
            <v>OS MM LC-LC 1.6MM SIMPLEX RISER 035FT</v>
          </cell>
        </row>
        <row r="2633">
          <cell r="A2633" t="str">
            <v>OS MM LC-LC 1.6MM SIMPLEX RISER 040FT</v>
          </cell>
        </row>
        <row r="2634">
          <cell r="A2634" t="str">
            <v>OS MM LC-LC 1.6MM SIMPLEX RISER 050FT</v>
          </cell>
        </row>
        <row r="2635">
          <cell r="A2635" t="str">
            <v>OS MM LC-LC 1.6MM SIMPLEX RISER 075FT</v>
          </cell>
        </row>
        <row r="2636">
          <cell r="A2636" t="str">
            <v>OS MM LC-LC 1.6MM SIMPLEX RISER 100FT</v>
          </cell>
        </row>
        <row r="2637">
          <cell r="A2637" t="str">
            <v>OS MM LC-LC 1.6MM DUPLEX RISER</v>
          </cell>
        </row>
        <row r="2638">
          <cell r="A2638" t="str">
            <v>OS MM LC-LC 1.6MM DUPLEX RISER 002FT</v>
          </cell>
        </row>
        <row r="2639">
          <cell r="A2639" t="str">
            <v>OS MM LC-LC 1.6MM DUPLEX RISER 004FT</v>
          </cell>
        </row>
        <row r="2640">
          <cell r="A2640" t="str">
            <v>OS MM LC-LC 1.6MM DUPLEX RISER 005FT</v>
          </cell>
        </row>
        <row r="2641">
          <cell r="A2641" t="str">
            <v>OS MM LC-LC 1.6MM DUPLEX RISER 006FT</v>
          </cell>
        </row>
        <row r="2642">
          <cell r="A2642" t="str">
            <v>OS MM LC-LC 1.6MM DUPLEX RISER 008FT</v>
          </cell>
        </row>
        <row r="2643">
          <cell r="A2643" t="str">
            <v>OS MM LC-LC 1.6MM DUPLEX RISER 010FT</v>
          </cell>
        </row>
        <row r="2644">
          <cell r="A2644" t="str">
            <v>OS MM LC-LC 1.6MM DUPLEX RISER 015FT</v>
          </cell>
        </row>
        <row r="2645">
          <cell r="A2645" t="str">
            <v>OS MM LC-LC 1.6MM DUPLEX RISER 020FT</v>
          </cell>
        </row>
        <row r="2646">
          <cell r="A2646" t="str">
            <v>OS MM LC-LC 1.6MM DUPLEX RISER 025FT</v>
          </cell>
        </row>
        <row r="2647">
          <cell r="A2647" t="str">
            <v>OS MM LC-LC 1.6MM DUPLEX RISER 030FT</v>
          </cell>
        </row>
        <row r="2648">
          <cell r="A2648" t="str">
            <v>OS MM LC-LC 1.6MM DUPLEX RISER 035FT</v>
          </cell>
        </row>
        <row r="2649">
          <cell r="A2649" t="str">
            <v>OS MM LC-LC 1.6MM DUPLEX RISER 040FT</v>
          </cell>
        </row>
        <row r="2650">
          <cell r="A2650" t="str">
            <v>OS MM LC-LC 1.6MM DUPLEX RISER 050FT</v>
          </cell>
        </row>
        <row r="2651">
          <cell r="A2651" t="str">
            <v>OS MM LC-LC 1.6MM DUPLEX RISER 055FT</v>
          </cell>
        </row>
        <row r="2652">
          <cell r="A2652" t="str">
            <v>OS MM LC-LC 1.6MM DUPLEX RISER 075FT</v>
          </cell>
        </row>
        <row r="2653">
          <cell r="A2653" t="str">
            <v>OS MM LC-LC 1.6MM DUPLEX RISER 100FT</v>
          </cell>
        </row>
        <row r="2654">
          <cell r="A2654" t="str">
            <v>OS MM LC-MTRJ 1.6MM DUPLEX RISER 004FT</v>
          </cell>
        </row>
        <row r="2655">
          <cell r="A2655" t="str">
            <v>OS MM LC-MTRJ 1.6MM DUPLEX RISER 006FT</v>
          </cell>
        </row>
        <row r="2656">
          <cell r="A2656" t="str">
            <v>OS MM LC-MTRJ 1.6MM DUPLEX RISER 008FT</v>
          </cell>
        </row>
        <row r="2657">
          <cell r="A2657" t="str">
            <v>OS MM LC-MTRJ 1.6MM DUPLEX RISER 010FT</v>
          </cell>
        </row>
        <row r="2658">
          <cell r="A2658" t="str">
            <v>OS MM LC-MTRJ 1.6MM DUPLEX RISER 015FT</v>
          </cell>
        </row>
        <row r="2659">
          <cell r="A2659" t="str">
            <v>OS MM LC-MTRJ 1.6MM DUPLEX RISER 020FT</v>
          </cell>
        </row>
        <row r="2660">
          <cell r="A2660" t="str">
            <v>OS MM LC-MTRJ 1.6MM DUPLEX RISER 025FT</v>
          </cell>
        </row>
        <row r="2661">
          <cell r="A2661" t="str">
            <v>OS MM LC-MTRJ 1.6MM DUPLEX RISER 030FT</v>
          </cell>
        </row>
        <row r="2662">
          <cell r="A2662" t="str">
            <v>OS MM LC-MTRJ 1.6MM DUPLEX RISER 035FT</v>
          </cell>
        </row>
        <row r="2663">
          <cell r="A2663" t="str">
            <v>OS MM LC-MTRJ 1.6MM DUPLEX RISER 040FT</v>
          </cell>
        </row>
        <row r="2664">
          <cell r="A2664" t="str">
            <v>OS MM LC-MTRJ 1.6MM DUPLEX RISER 050FT</v>
          </cell>
        </row>
        <row r="2665">
          <cell r="A2665" t="str">
            <v>OS MM LC-MTRJ 1.6MM DUPLEX RISER 075FT</v>
          </cell>
        </row>
        <row r="2666">
          <cell r="A2666" t="str">
            <v>OS MM LC-SC 1.6MM SIMPLEX</v>
          </cell>
        </row>
        <row r="2667">
          <cell r="A2667" t="str">
            <v>OS MM LC-SC 1.6MM SIMPLEX RISER 005FT</v>
          </cell>
        </row>
        <row r="2668">
          <cell r="A2668" t="str">
            <v>OS MM LC-SC 1.6MM SIMPLEX RISER 006FT</v>
          </cell>
        </row>
        <row r="2669">
          <cell r="A2669" t="str">
            <v>OS MM LC-SC 1.6MM SIMPLEX RISER 008FT</v>
          </cell>
        </row>
        <row r="2670">
          <cell r="A2670" t="str">
            <v>OS MM LC-SC 1.6MM SIMPLEX RISER 010FT</v>
          </cell>
        </row>
        <row r="2671">
          <cell r="A2671" t="str">
            <v>OS MM LC-SC 1.6MM SIMPLEX RISER 015FT</v>
          </cell>
        </row>
        <row r="2672">
          <cell r="A2672" t="str">
            <v>OS MM LC-SC 1.6MM SIMPLEX RISER 020FT</v>
          </cell>
        </row>
        <row r="2673">
          <cell r="A2673" t="str">
            <v>OS MM LC-SC 1.6MM SIMPLEX RISER 025FT</v>
          </cell>
        </row>
        <row r="2674">
          <cell r="A2674" t="str">
            <v>OS MM LC-SC 1.6MM SIMPLEX RISER 030FT</v>
          </cell>
        </row>
        <row r="2675">
          <cell r="A2675" t="str">
            <v>OS MM LC-SC 1.6MM SIMPLEX RISER 035FT</v>
          </cell>
        </row>
        <row r="2676">
          <cell r="A2676" t="str">
            <v>OS MM LC-SC 1.6MM SIMPLEX RISER 040FT</v>
          </cell>
        </row>
        <row r="2677">
          <cell r="A2677" t="str">
            <v>OS MM LC-SC 1.6MM SIMPLEX RISER 050FT</v>
          </cell>
        </row>
        <row r="2678">
          <cell r="A2678" t="str">
            <v>OS MM LC-SC 1.6MM SIMPLEX RISER 075FT</v>
          </cell>
        </row>
        <row r="2679">
          <cell r="A2679" t="str">
            <v>OS MM LC-SC 1.6MM SIMPLEX RISER 100FT</v>
          </cell>
        </row>
        <row r="2680">
          <cell r="A2680" t="str">
            <v>OS MM LC-SC 1.6MM DUPLEX</v>
          </cell>
        </row>
        <row r="2681">
          <cell r="A2681" t="str">
            <v>OS MM LC-SC 1.6MM DUPLEX RISER 003FT</v>
          </cell>
        </row>
        <row r="2682">
          <cell r="A2682" t="str">
            <v>OS MM LC-SC 1.6MM DUPLEX RISER 004FT</v>
          </cell>
        </row>
        <row r="2683">
          <cell r="A2683" t="str">
            <v>OS MM LC-SC 1.6MM DUPLEX RISER 005FT</v>
          </cell>
        </row>
        <row r="2684">
          <cell r="A2684" t="str">
            <v>OS MM LC-SC 1.6MM DUPLEX RISER 006FT</v>
          </cell>
        </row>
        <row r="2685">
          <cell r="A2685" t="str">
            <v>OS MM LC-SC 1.6MM DUPLEX RISER 008FT</v>
          </cell>
        </row>
        <row r="2686">
          <cell r="A2686" t="str">
            <v>OS MM LC-SC 1.6MM DUPLEX RISER 010FT</v>
          </cell>
        </row>
        <row r="2687">
          <cell r="A2687" t="str">
            <v>OS MM LC-SC 1.6MM DUPLEX RISER 015FT</v>
          </cell>
        </row>
        <row r="2688">
          <cell r="A2688" t="str">
            <v>OS MM LC-SC 1.6MM DUPLEX RISER 020FT</v>
          </cell>
        </row>
        <row r="2689">
          <cell r="A2689" t="str">
            <v>OS MM LC-SC 1.6MM DUPLEX RISER 025FT</v>
          </cell>
        </row>
        <row r="2690">
          <cell r="A2690" t="str">
            <v>OS MM LC-SC 1.6MM DUPLEX RISER 030FT</v>
          </cell>
        </row>
        <row r="2691">
          <cell r="A2691" t="str">
            <v>OS MM LC-SC 1.6MM DUPLEX RISER 035FT</v>
          </cell>
        </row>
        <row r="2692">
          <cell r="A2692" t="str">
            <v>OS MM LC-SC 1.6MM DUPLEX RISER 040FT</v>
          </cell>
        </row>
        <row r="2693">
          <cell r="A2693" t="str">
            <v>OS MM LC-SC 1.6MM DUPLEX RISER 050FT</v>
          </cell>
        </row>
        <row r="2694">
          <cell r="A2694" t="str">
            <v>OS MM LC-SC 1.6MM DUPLEX RISER 055FT</v>
          </cell>
        </row>
        <row r="2695">
          <cell r="A2695" t="str">
            <v>OS MM LC-SC 1.6MM DUPLEX RISER 060FT</v>
          </cell>
        </row>
        <row r="2696">
          <cell r="A2696" t="str">
            <v>OS MM LC-SC 1.6MM DUPLEX RISER 075FT</v>
          </cell>
        </row>
        <row r="2697">
          <cell r="A2697" t="str">
            <v>OS MM LC-SC 1.6MM DUPLEX RISER 100FT</v>
          </cell>
        </row>
        <row r="2698">
          <cell r="A2698" t="str">
            <v>OS MM LC-UC 0.9MM PIGTAIL RISER 005FT</v>
          </cell>
        </row>
        <row r="2699">
          <cell r="A2699" t="str">
            <v>OS MM SC-STII+ 1.6MM SIMPLEX</v>
          </cell>
        </row>
        <row r="2700">
          <cell r="A2700" t="str">
            <v>OS MM SC-STII+ 1.6MM SIMPLEX RISER 002FT</v>
          </cell>
        </row>
        <row r="2701">
          <cell r="A2701" t="str">
            <v>OS MM SC-STII+ 1.6MM SIMPLEX RISER 004FT</v>
          </cell>
        </row>
        <row r="2702">
          <cell r="A2702" t="str">
            <v>OS MM SC-STII+ 1.6MM SIMPLEX RISER 006FT</v>
          </cell>
        </row>
        <row r="2703">
          <cell r="A2703" t="str">
            <v>OS MM SC-STII+ 1.6MM SIMPLEX RISER 008FT</v>
          </cell>
        </row>
        <row r="2704">
          <cell r="A2704" t="str">
            <v>OS MM SC-STII+ 1.6MM SIMPLEX RISER 010FT</v>
          </cell>
        </row>
        <row r="2705">
          <cell r="A2705" t="str">
            <v>OS MM SC-STII+ 1.6MM SIMPLEX RISER 015FT</v>
          </cell>
        </row>
        <row r="2706">
          <cell r="A2706" t="str">
            <v>OS MM SC-STII+ 1.6MM SIMPLEX RISER 020FT</v>
          </cell>
        </row>
        <row r="2707">
          <cell r="A2707" t="str">
            <v>OS MM SC-STII+ 1.6MM SIMPLEX RISER 025FT</v>
          </cell>
        </row>
        <row r="2708">
          <cell r="A2708" t="str">
            <v>OS MM SC-STII+ 1.6MM SIMPLEX RISER 030FT</v>
          </cell>
        </row>
        <row r="2709">
          <cell r="A2709" t="str">
            <v>OS MM SC-STII+ 1.6MM SIMPLEX RISER 035FT</v>
          </cell>
        </row>
        <row r="2710">
          <cell r="A2710" t="str">
            <v>OS MM SC-STII+ 1.6MM SIMPLEX RISER 040FT</v>
          </cell>
        </row>
        <row r="2711">
          <cell r="A2711" t="str">
            <v>OS MM SC-STII+ 1.6MM SIMPLEX RISER 045FT</v>
          </cell>
        </row>
        <row r="2712">
          <cell r="A2712" t="str">
            <v>OS MM SC-STII+ 1.6MM SIMPLEX RISER 050FT</v>
          </cell>
        </row>
        <row r="2713">
          <cell r="A2713" t="str">
            <v>OS MM SC-STII+ 1.6MM SIMPLEX RISER 075FT</v>
          </cell>
        </row>
        <row r="2714">
          <cell r="A2714" t="str">
            <v>OS MM SC-STII+ 1.6MM SIMPLEX RISER 100FT</v>
          </cell>
        </row>
        <row r="2715">
          <cell r="A2715" t="str">
            <v>OS MM SC-STII+ 1.6MM DUPLEX</v>
          </cell>
        </row>
        <row r="2716">
          <cell r="A2716" t="str">
            <v>OS MM SC-STII+ 1.6MM DUPLEX RISER 002FT</v>
          </cell>
        </row>
        <row r="2717">
          <cell r="A2717" t="str">
            <v>OS MM SC-STII+ 1.6MM DUPLEX RISER 004FT</v>
          </cell>
        </row>
        <row r="2718">
          <cell r="A2718" t="str">
            <v>OS MM SC-STII+ 1.6MM DUPLEX RISER 006FT</v>
          </cell>
        </row>
        <row r="2719">
          <cell r="A2719" t="str">
            <v>OS MM SC-STII+ 1.6MM DUPLEX RISER 008FT</v>
          </cell>
        </row>
        <row r="2720">
          <cell r="A2720" t="str">
            <v>OS MM SC-STII+ 1.6MM DUPLEX RISER 010FT</v>
          </cell>
        </row>
        <row r="2721">
          <cell r="A2721" t="str">
            <v>OS MM SC-STII+ 1.6MM DUPLEX RISER 015FT</v>
          </cell>
        </row>
        <row r="2722">
          <cell r="A2722" t="str">
            <v>OS MM SC-STII+ 1.6MM DUPLEX RISER 020FT</v>
          </cell>
        </row>
        <row r="2723">
          <cell r="A2723" t="str">
            <v>OS MM SC-STII+ 1.6MM DUPLEX RISER 025FT</v>
          </cell>
        </row>
        <row r="2724">
          <cell r="A2724" t="str">
            <v>OS MM SC-STII+ 1.6MM DUPLEX RISER 030FT</v>
          </cell>
        </row>
        <row r="2725">
          <cell r="A2725" t="str">
            <v>OS MM SC-STII+ 1.6MM DUPLEX RISER 035FT</v>
          </cell>
        </row>
        <row r="2726">
          <cell r="A2726" t="str">
            <v>OS MM SC-STII+ 1.6MM DUPLEX RISER 040FT</v>
          </cell>
        </row>
        <row r="2727">
          <cell r="A2727" t="str">
            <v>OS MM SC-STII+ 1.6MM DUPLEX RISER 045FT</v>
          </cell>
        </row>
        <row r="2728">
          <cell r="A2728" t="str">
            <v>OS MM SC-STII+ 1.6MM DUPLEX RISER 050FT</v>
          </cell>
        </row>
        <row r="2729">
          <cell r="A2729" t="str">
            <v>OS MM SC-STII+ 1.6MM DUPLEX RISER 075FT</v>
          </cell>
        </row>
        <row r="2730">
          <cell r="A2730" t="str">
            <v>OS MM SC-STII+ 1.6MM DUPLEX RISER 100FT</v>
          </cell>
        </row>
        <row r="2731">
          <cell r="A2731" t="str">
            <v>OS MM SC-STII+ 1.6MM DUPLEX RISER 175FT</v>
          </cell>
        </row>
        <row r="2732">
          <cell r="A2732" t="str">
            <v>OS MM SC-STII+ 1.6MM DUPLEX RISER 300FT</v>
          </cell>
        </row>
        <row r="2733">
          <cell r="A2733" t="str">
            <v>OS MM SC-STII+ 1.6MM DUPLEX RISER 525FT</v>
          </cell>
        </row>
        <row r="2734">
          <cell r="A2734" t="str">
            <v>OS MM SC-STII+ 3.0MM SIMPLEX</v>
          </cell>
        </row>
        <row r="2735">
          <cell r="A2735" t="str">
            <v>OS MM SC-STII+ 3.0MM SIMPLEX RISER 002FT</v>
          </cell>
        </row>
        <row r="2736">
          <cell r="A2736" t="str">
            <v>OS MM SC-STII+ 3.0MM SIMPLEX RISER 004FT</v>
          </cell>
        </row>
        <row r="2737">
          <cell r="A2737" t="str">
            <v>OS MM SC-STII+ 3.0MM SIMPLEX RISER 006FT</v>
          </cell>
        </row>
        <row r="2738">
          <cell r="A2738" t="str">
            <v>OS MM SC-STII+ 3.0MM SIMPLEX RISER 008FT</v>
          </cell>
        </row>
        <row r="2739">
          <cell r="A2739" t="str">
            <v>OS MM SC-STII+ 3.0MM SIMPLEX RISER 010FT</v>
          </cell>
        </row>
        <row r="2740">
          <cell r="A2740" t="str">
            <v>OS MM SC-STII+ 3.0MM SIMPLEX RISER 015FT</v>
          </cell>
        </row>
        <row r="2741">
          <cell r="A2741" t="str">
            <v>OS MM SC-STII+ 3.0MM SIMPLEX RISER 020FT</v>
          </cell>
        </row>
        <row r="2742">
          <cell r="A2742" t="str">
            <v>OS MM SC-STII+ 3.0MM SIMPLEX RISER 025FT</v>
          </cell>
        </row>
        <row r="2743">
          <cell r="A2743" t="str">
            <v>OS MM SC-STII+ 3.0MM SIMPLEX RISER 030FT</v>
          </cell>
        </row>
        <row r="2744">
          <cell r="A2744" t="str">
            <v>OS MM SC-STII+ 3.0MM SIMPLEX RISER 035FT</v>
          </cell>
        </row>
        <row r="2745">
          <cell r="A2745" t="str">
            <v>OS MM SC-STII+ 3.0MM SIMPLEX RISER 040FT</v>
          </cell>
        </row>
        <row r="2746">
          <cell r="A2746" t="str">
            <v>OS MM SC-STII+ 3.0MM SIMPLEX RISER 045FT</v>
          </cell>
        </row>
        <row r="2747">
          <cell r="A2747" t="str">
            <v>OS MM SC-STII+ 3.0MM SIMPLEX RISER 050FT</v>
          </cell>
        </row>
        <row r="2748">
          <cell r="A2748" t="str">
            <v>OS MM SC-STII+ 3.0MM SIMPLEX RISER 075FT</v>
          </cell>
        </row>
        <row r="2749">
          <cell r="A2749" t="str">
            <v>OS MM SC-STII+ 3.0MM SIMPLEX RISER 100FT</v>
          </cell>
        </row>
        <row r="2750">
          <cell r="A2750" t="str">
            <v>OS MM SC-STII+ 3.0MM DUPLEX RISER 004FT</v>
          </cell>
        </row>
        <row r="2751">
          <cell r="A2751" t="str">
            <v>OS MM SC-STII+ 3.0MM DUPLEX RISER 006FT</v>
          </cell>
        </row>
        <row r="2752">
          <cell r="A2752" t="str">
            <v>OS MM SC-STII+ 3.0MM DUPLEX RISER 010FT</v>
          </cell>
        </row>
        <row r="2753">
          <cell r="A2753" t="str">
            <v>OS MM SC-STII+ 3.0MM DUPLEX RISER 015FT</v>
          </cell>
        </row>
        <row r="2754">
          <cell r="A2754" t="str">
            <v>OS MM SC-STII+ 3.0MM DUPLEX RISER 020FT</v>
          </cell>
        </row>
        <row r="2755">
          <cell r="A2755" t="str">
            <v>OS MM SC-STII+ 3.0MM DUPLEX RISER 025FT</v>
          </cell>
        </row>
        <row r="2756">
          <cell r="A2756" t="str">
            <v>OS MM SC-STII+ 3.0MM DUPLEX RISER 030FT</v>
          </cell>
        </row>
        <row r="2757">
          <cell r="A2757" t="str">
            <v>OS MM SC-STII+ 3.0MM DUPLEX RISER 035FT</v>
          </cell>
        </row>
        <row r="2758">
          <cell r="A2758" t="str">
            <v>OS MM SC-STII+ 3.0MM DUPLEX RISER 040FT</v>
          </cell>
        </row>
        <row r="2759">
          <cell r="A2759" t="str">
            <v>OS MM SC-STII+ 3.0MM DUPLEX RISER 050FT</v>
          </cell>
        </row>
        <row r="2760">
          <cell r="A2760" t="str">
            <v>OS MM SC-MTRJ 1.6MM DUPLEX RISER 004FT</v>
          </cell>
        </row>
        <row r="2761">
          <cell r="A2761" t="str">
            <v>OS MM SC-MTRJ 1.6MM DUPLEX RISER 006FT</v>
          </cell>
        </row>
        <row r="2762">
          <cell r="A2762" t="str">
            <v>OS MM SC-MTRJ 1.6MM DUPLEX RISER 008FT</v>
          </cell>
        </row>
        <row r="2763">
          <cell r="A2763" t="str">
            <v>OS MM SC-MTRJ 1.6MM DUPLEX RISER 010FT</v>
          </cell>
        </row>
        <row r="2764">
          <cell r="A2764" t="str">
            <v>OS MM SC-MTRJ 1.6MM DUPLEX RISER 015FT</v>
          </cell>
        </row>
        <row r="2765">
          <cell r="A2765" t="str">
            <v>OS MM SC-MTRJ 1.6MM DUPLEX RISER 020FT</v>
          </cell>
        </row>
        <row r="2766">
          <cell r="A2766" t="str">
            <v>OS MM SC-MTRJ 1.6MM DUPLEX RISER 025FT</v>
          </cell>
        </row>
        <row r="2767">
          <cell r="A2767" t="str">
            <v>OS MM SC-MTRJ 1.6MM DUPLEX RISER 030FT</v>
          </cell>
        </row>
        <row r="2768">
          <cell r="A2768" t="str">
            <v>OS MM SC-MTRJ 1.6MM DUPLEX RISER 035FT</v>
          </cell>
        </row>
        <row r="2769">
          <cell r="A2769" t="str">
            <v>OS MM SC-MTRJ 1.6MM DUPLEX RISER 040FT</v>
          </cell>
        </row>
        <row r="2770">
          <cell r="A2770" t="str">
            <v>OS MM SC-MTRJ 1.6MM DUPLEX RISER 050FT</v>
          </cell>
        </row>
        <row r="2771">
          <cell r="A2771" t="str">
            <v>OS MM SC-MTRJ 1.6MM DUPLEX RISER 075FT</v>
          </cell>
        </row>
        <row r="2772">
          <cell r="A2772" t="str">
            <v>OS MM SC-SC 1.6MM SIMPLEX</v>
          </cell>
        </row>
        <row r="2773">
          <cell r="A2773" t="str">
            <v>OS MM SC-SC 1.6MM SIMPLEX RISER 002FT</v>
          </cell>
        </row>
        <row r="2774">
          <cell r="A2774" t="str">
            <v>OS MM SC-SC 1.6MM SIMPLEX RISER 004FT</v>
          </cell>
        </row>
        <row r="2775">
          <cell r="A2775" t="str">
            <v>OS MM SC-SC 1.6MM SIMPLEX RISER 005FT</v>
          </cell>
        </row>
        <row r="2776">
          <cell r="A2776" t="str">
            <v>OS MM SC-SC 1.6MM SIMPLEX RISER 010FT</v>
          </cell>
        </row>
        <row r="2777">
          <cell r="A2777" t="str">
            <v>OS MM SC-SC 1.6MM SIMPLEX RISER 015FT</v>
          </cell>
        </row>
        <row r="2778">
          <cell r="A2778" t="str">
            <v>OS MM SC-SC 1.6MM SIMPLEX RISER 020FT</v>
          </cell>
        </row>
        <row r="2779">
          <cell r="A2779" t="str">
            <v>OS MM SC-SC 1.6MM SIMPLEX RISER 025FT</v>
          </cell>
        </row>
        <row r="2780">
          <cell r="A2780" t="str">
            <v>OS MM SC-SC 1.6MM SIMPLEX RISER 030FT</v>
          </cell>
        </row>
        <row r="2781">
          <cell r="A2781" t="str">
            <v>OS MM SC-SC 1.6MM SIMPLEX RISER 035FT</v>
          </cell>
        </row>
        <row r="2782">
          <cell r="A2782" t="str">
            <v>OS MM SC-SC 1.6MM SIMPLEX RISER 040FT</v>
          </cell>
        </row>
        <row r="2783">
          <cell r="A2783" t="str">
            <v>OS MM SC-SC 1.6MM SIMPLEX RISER 045FT</v>
          </cell>
        </row>
        <row r="2784">
          <cell r="A2784" t="str">
            <v>OS MM SC-SC 1.6MM SIMPLEX RISER 050FT</v>
          </cell>
        </row>
        <row r="2785">
          <cell r="A2785" t="str">
            <v>OS MM SC-SC 1.6MM SIMPLEX RISER 075FT</v>
          </cell>
        </row>
        <row r="2786">
          <cell r="A2786" t="str">
            <v>OS MM SC-SC 1.6MM SIMPLEX RISER 250FT</v>
          </cell>
        </row>
        <row r="2787">
          <cell r="A2787" t="str">
            <v>OS MM SC-SC 1.6MM DUPLEX</v>
          </cell>
        </row>
        <row r="2788">
          <cell r="A2788" t="str">
            <v>OS MM SC-SC 1.6MM DUPLEX RISER 002FT</v>
          </cell>
        </row>
        <row r="2789">
          <cell r="A2789" t="str">
            <v>OS MM SC-SC 1.6MM DUPLEX RISER 004FT</v>
          </cell>
        </row>
        <row r="2790">
          <cell r="A2790" t="str">
            <v>OS MM SC-SC 1.6MM DUPLEX RISER 005FT</v>
          </cell>
        </row>
        <row r="2791">
          <cell r="A2791" t="str">
            <v>OS MM SC-SC 1.6MM DUPLEX RISER 010FT</v>
          </cell>
        </row>
        <row r="2792">
          <cell r="A2792" t="str">
            <v>OS MM SC-SC 1.6MM DUPLEX RISER 015FT</v>
          </cell>
        </row>
        <row r="2793">
          <cell r="A2793" t="str">
            <v>OS MM SC-SC 1.6MM DUPLEX RISER 020FT</v>
          </cell>
        </row>
        <row r="2794">
          <cell r="A2794" t="str">
            <v>OS MM SC-SC 1.6MM DUPLEX RISER 025FT</v>
          </cell>
        </row>
        <row r="2795">
          <cell r="A2795" t="str">
            <v>OS MM SC-SC 1.6MM DUPLEX RISER 030FT</v>
          </cell>
        </row>
        <row r="2796">
          <cell r="A2796" t="str">
            <v>OS MM SC-SC 1.6MM DUPLEX RISER 035FT</v>
          </cell>
        </row>
        <row r="2797">
          <cell r="A2797" t="str">
            <v>OS MM SC-SC 1.6MM DUPLEX RISER 040FT</v>
          </cell>
        </row>
        <row r="2798">
          <cell r="A2798" t="str">
            <v>OS MM SC-SC 1.6MM DUPLEX RISER 045FT</v>
          </cell>
        </row>
        <row r="2799">
          <cell r="A2799" t="str">
            <v>OS MM SC-SC 1.6MM DUPLEX RISER 050FT</v>
          </cell>
        </row>
        <row r="2800">
          <cell r="A2800" t="str">
            <v>OS MM SC-SC 1.6MM DUPLEX RISER 075FT</v>
          </cell>
        </row>
        <row r="2801">
          <cell r="A2801" t="str">
            <v>OS MM SC-SC 1.6MM DUPLEX RISER 100FT</v>
          </cell>
        </row>
        <row r="2802">
          <cell r="A2802" t="str">
            <v>OS MM SC-SC 1.6MM DUPLEX RISER 160FT</v>
          </cell>
        </row>
        <row r="2803">
          <cell r="A2803" t="str">
            <v>OS MM SC-SC 3.0MM SIMPLEX</v>
          </cell>
        </row>
        <row r="2804">
          <cell r="A2804" t="str">
            <v>OS MM SC-SC 3.0MM SIMPLEX RISER 002FT</v>
          </cell>
        </row>
        <row r="2805">
          <cell r="A2805" t="str">
            <v>OS MM SC-SC 3.0MM SIMPLEX RISER 004FT</v>
          </cell>
        </row>
        <row r="2806">
          <cell r="A2806" t="str">
            <v>OS MM SC-SC 3.0MM SIMPLEX RISER 005FT</v>
          </cell>
        </row>
        <row r="2807">
          <cell r="A2807" t="str">
            <v>OS MM SC-SC 3.0MM SIMPLEX RISER 010FT</v>
          </cell>
        </row>
        <row r="2808">
          <cell r="A2808" t="str">
            <v>OS MM SC-SC 3.0MM SIMPLEX RISER 015FT</v>
          </cell>
        </row>
        <row r="2809">
          <cell r="A2809" t="str">
            <v>OS MM SC-SC 3.0MM SIMPLEX RISER 020FT</v>
          </cell>
        </row>
        <row r="2810">
          <cell r="A2810" t="str">
            <v>OS MM SC-SC 3.0MM SIMPLEX RISER 025FT</v>
          </cell>
        </row>
        <row r="2811">
          <cell r="A2811" t="str">
            <v>OS MM SC-SC 3.0MM SIMPLEX RISER 030FT</v>
          </cell>
        </row>
        <row r="2812">
          <cell r="A2812" t="str">
            <v>OS MM SC-SC 3.0MM SIMPLEX RISER 035FT</v>
          </cell>
        </row>
        <row r="2813">
          <cell r="A2813" t="str">
            <v>OS MM SC-SC 3.0MM SIMPLEX RISER 040FT</v>
          </cell>
        </row>
        <row r="2814">
          <cell r="A2814" t="str">
            <v>OS MM SC-SC 3.0MM SIMPLEX RISER 050FT</v>
          </cell>
        </row>
        <row r="2815">
          <cell r="A2815" t="str">
            <v>OS MM SC-SC 3.0MM SIMPLEX RISER 055FT</v>
          </cell>
        </row>
        <row r="2816">
          <cell r="A2816" t="str">
            <v>OS MM SC-SC 3.0MM SIMPLEX RISER 060FT</v>
          </cell>
        </row>
        <row r="2817">
          <cell r="A2817" t="str">
            <v>OS MM SC-SC 3.0MM SIMPLEX RISER 075FT</v>
          </cell>
        </row>
        <row r="2818">
          <cell r="A2818" t="str">
            <v>OS MM SC-SC 3.0MM SIMPLEX RISER 085FT</v>
          </cell>
        </row>
        <row r="2819">
          <cell r="A2819" t="str">
            <v>OS MM SC-SC 3.0MM SIMPLEX RISER 100FT</v>
          </cell>
        </row>
        <row r="2820">
          <cell r="A2820" t="str">
            <v>OS MM SC-SC 3.0MM SIMPLEX RISER 150FT</v>
          </cell>
        </row>
        <row r="2821">
          <cell r="A2821" t="str">
            <v>OS MM SC-SC 3.0MM DUPLEX</v>
          </cell>
        </row>
        <row r="2822">
          <cell r="A2822" t="str">
            <v>OS MM SC-SC 3.0MM DUPLEX RISER 004FT</v>
          </cell>
        </row>
        <row r="2823">
          <cell r="A2823" t="str">
            <v>OS MM SC-SC 3.0MM DUPLEX RISER 006FT</v>
          </cell>
        </row>
        <row r="2824">
          <cell r="A2824" t="str">
            <v>OS MM SC-SC 3.0MM DUPLEX RISER 010FT</v>
          </cell>
        </row>
        <row r="2825">
          <cell r="A2825" t="str">
            <v>OS MM SC-SC 3.0MM DUPLEX RISER 015FT</v>
          </cell>
        </row>
        <row r="2826">
          <cell r="A2826" t="str">
            <v>OS MM SC-SC 3.0MM DUPLEX RISER 020FT</v>
          </cell>
        </row>
        <row r="2827">
          <cell r="A2827" t="str">
            <v>OS MM SC-SC 3.0MM DUPLEX RISER 025FT</v>
          </cell>
        </row>
        <row r="2828">
          <cell r="A2828" t="str">
            <v>OS MM SC-SC 3.0MM DUPLEX RISER 030FT</v>
          </cell>
        </row>
        <row r="2829">
          <cell r="A2829" t="str">
            <v>OS MM SC-SC 3.0MM DUPLEX RISER 035FT</v>
          </cell>
        </row>
        <row r="2830">
          <cell r="A2830" t="str">
            <v>OS MM SC-SC 3.0MM DUPLEX RISER 040FT</v>
          </cell>
        </row>
        <row r="2831">
          <cell r="A2831" t="str">
            <v>OS MM SC-SC 3.0MM DUPLEX RISER 050FT</v>
          </cell>
        </row>
        <row r="2832">
          <cell r="A2832" t="str">
            <v>OS MM SC-UC 0.9MM PIGTAIL</v>
          </cell>
        </row>
        <row r="2833">
          <cell r="A2833" t="str">
            <v>OS MM SC-UC 0.9MM PIGTAIL RISER 007FT</v>
          </cell>
        </row>
        <row r="2834">
          <cell r="A2834" t="str">
            <v>OS MM SC-UC 0.9MM PIGTAIL RISER 017FT</v>
          </cell>
        </row>
        <row r="2835">
          <cell r="A2835" t="str">
            <v>OS MM SC-UC 0.9MM PIGTAIL RISER 020FT</v>
          </cell>
        </row>
        <row r="2836">
          <cell r="A2836" t="str">
            <v>OS MM SC-UC 0.9MM PIGTAIL RISER 035FT</v>
          </cell>
        </row>
        <row r="2837">
          <cell r="A2837" t="str">
            <v>TS STII+-STII+ 1.6MM SIMPLEX</v>
          </cell>
        </row>
        <row r="2838">
          <cell r="A2838" t="str">
            <v>TS STII+-STII+ 1.6MM DUPLEX</v>
          </cell>
        </row>
        <row r="2839">
          <cell r="A2839" t="str">
            <v>TS STII+-STII+ 1.6MM DUPLEX RISER 002FT</v>
          </cell>
        </row>
        <row r="2840">
          <cell r="A2840" t="str">
            <v>TS STII+-STII+ 1.6MM DUPLEX RISER 004FT</v>
          </cell>
        </row>
        <row r="2841">
          <cell r="A2841" t="str">
            <v>TS STII+-STII+ 1.6MM DUPLEX RISER 006FT</v>
          </cell>
        </row>
        <row r="2842">
          <cell r="A2842" t="str">
            <v>TS STII+-STII+ 1.6MM DUPLEX RISER 008FT</v>
          </cell>
        </row>
        <row r="2843">
          <cell r="A2843" t="str">
            <v>TS STII+-STII+ 1.6MM DUPLEX RISER 010FT</v>
          </cell>
        </row>
        <row r="2844">
          <cell r="A2844" t="str">
            <v>TS STII+-STII+ 1.6MM DUPLEX RISER 015FT</v>
          </cell>
        </row>
        <row r="2845">
          <cell r="A2845" t="str">
            <v>TS STII+-STII+ 1.6MM DUPLEX RISER 020FT</v>
          </cell>
        </row>
        <row r="2846">
          <cell r="A2846" t="str">
            <v>TS STII+-STII+ 1.6MM DUPLEX RISER 025FT</v>
          </cell>
        </row>
        <row r="2847">
          <cell r="A2847" t="str">
            <v>TS STII+-STII+ 1.6MM DUPLEX RISER 030FT</v>
          </cell>
        </row>
        <row r="2848">
          <cell r="A2848" t="str">
            <v>TS STII+-STII+ 1.6MM DUPLEX RISER 035FT</v>
          </cell>
        </row>
        <row r="2849">
          <cell r="A2849" t="str">
            <v>TS STII+-STII+ 1.6MM DUPLEX RISER 050FT</v>
          </cell>
        </row>
        <row r="2850">
          <cell r="A2850" t="str">
            <v>TS STII+-STII+ 1.6MM DUPLEX RISER 075FT</v>
          </cell>
        </row>
        <row r="2851">
          <cell r="A2851" t="str">
            <v>TS STII+-STII+ 3.0MM SIMPLEX</v>
          </cell>
        </row>
        <row r="2852">
          <cell r="A2852" t="str">
            <v>TS STII+-STII+ 3.0MM DUPLEX</v>
          </cell>
        </row>
        <row r="2853">
          <cell r="A2853" t="str">
            <v>TS STII+-STII+ 3.0MM DUPLEX RISER 002FT</v>
          </cell>
        </row>
        <row r="2854">
          <cell r="A2854" t="str">
            <v>TS STII+-STII+ 3.0MM DUPLEX RISER 004FT</v>
          </cell>
        </row>
        <row r="2855">
          <cell r="A2855" t="str">
            <v>TS STII+-STII+ 3.0MM DUPLEX RISER 006FT</v>
          </cell>
        </row>
        <row r="2856">
          <cell r="A2856" t="str">
            <v>TS STII+-STII+ 3.0MM DUPLEX RISER 008FT</v>
          </cell>
        </row>
        <row r="2857">
          <cell r="A2857" t="str">
            <v>TS STII+-STII+ 3.0MM DUPLEX RISER 010FT</v>
          </cell>
        </row>
        <row r="2858">
          <cell r="A2858" t="str">
            <v>TS STII+-STII+ 3.0MM DUPLEX RISER 015FT</v>
          </cell>
        </row>
        <row r="2859">
          <cell r="A2859" t="str">
            <v>TS STII+-STII+ 3.0MM DUPLEX RISER 020FT</v>
          </cell>
        </row>
        <row r="2860">
          <cell r="A2860" t="str">
            <v>TS STII+-STII+ 3.0MM DUPLEX RISER 025FT</v>
          </cell>
        </row>
        <row r="2861">
          <cell r="A2861" t="str">
            <v>TS STII+-STII+ 3.0MM DUPLEX RISER 030FT</v>
          </cell>
        </row>
        <row r="2862">
          <cell r="A2862" t="str">
            <v>TS STII+-STII+ 3.0MM DUPLEX RISER 035FT</v>
          </cell>
        </row>
        <row r="2863">
          <cell r="A2863" t="str">
            <v>TS STII+-STII+ 3.0MM DUPLEX RISER 050FT</v>
          </cell>
        </row>
        <row r="2864">
          <cell r="A2864" t="str">
            <v>TS STII+-STII+ 3.0MM DUPLEX RISER 075FT</v>
          </cell>
        </row>
        <row r="2865">
          <cell r="A2865" t="str">
            <v>TS STII+-UC 0.9MM PIGTAIL</v>
          </cell>
        </row>
        <row r="2866">
          <cell r="A2866" t="str">
            <v>TS LC-STII+ 1.6MM SIMPLEX</v>
          </cell>
        </row>
        <row r="2867">
          <cell r="A2867" t="str">
            <v>TS LC-STII+ 1.6MM SIMPLEX RISER 055FT</v>
          </cell>
        </row>
        <row r="2868">
          <cell r="A2868" t="str">
            <v>TS LC-STII+ 1.6MM SIMPLEX RISER 065FT</v>
          </cell>
        </row>
        <row r="2869">
          <cell r="A2869" t="str">
            <v>TS LC-STII+ 1.6MM SIMPLEX RISER 156FT</v>
          </cell>
        </row>
        <row r="2870">
          <cell r="A2870" t="str">
            <v>TS LC-STII+ 1.6MM DUPLEX</v>
          </cell>
        </row>
        <row r="2871">
          <cell r="A2871" t="str">
            <v>TS LC-STII+ 1.6MM DUPLEX RISER 002FT</v>
          </cell>
        </row>
        <row r="2872">
          <cell r="A2872" t="str">
            <v>TS LC-STII+ 1.6MM DUPLEX RISER 004FT</v>
          </cell>
        </row>
        <row r="2873">
          <cell r="A2873" t="str">
            <v>TS LC-STII+ 1.6MM DUPLEX RISER 006FT</v>
          </cell>
        </row>
        <row r="2874">
          <cell r="A2874" t="str">
            <v>TS LC-STII+ 1.6MM DUPLEX RISER 008FT</v>
          </cell>
        </row>
        <row r="2875">
          <cell r="A2875" t="str">
            <v>TS LC-STII+ 1.6MM DUPLEX RISER 010FT</v>
          </cell>
        </row>
        <row r="2876">
          <cell r="A2876" t="str">
            <v>TS LC-STII+ 1.6MM DUPLEX RISER 015FT</v>
          </cell>
        </row>
        <row r="2877">
          <cell r="A2877" t="str">
            <v>TS LC-STII+ 1.6MM DUPLEX RISER 020FT</v>
          </cell>
        </row>
        <row r="2878">
          <cell r="A2878" t="str">
            <v>TS LC-STII+ 1.6MM DUPLEX RISER 025FT</v>
          </cell>
        </row>
        <row r="2879">
          <cell r="A2879" t="str">
            <v>TS LC-STII+ 1.6MM DUPLEX RISER 030FT</v>
          </cell>
        </row>
        <row r="2880">
          <cell r="A2880" t="str">
            <v>TS LC-STII+ 1.6MM DUPLEX RISER 035FT</v>
          </cell>
        </row>
        <row r="2881">
          <cell r="A2881" t="str">
            <v>TS LC-STII+ 1.6MM DUPLEX RISER 050FT</v>
          </cell>
        </row>
        <row r="2882">
          <cell r="A2882" t="str">
            <v>TS LC-STII+ 1.6MM DUPLEX RISER 075FT</v>
          </cell>
        </row>
        <row r="2883">
          <cell r="A2883" t="str">
            <v>TS LC-LC 1.6MM SIMPLEX</v>
          </cell>
        </row>
        <row r="2884">
          <cell r="A2884" t="str">
            <v>TS LC-LC 1.6MM SIMPLEX RISER 001FT</v>
          </cell>
        </row>
        <row r="2885">
          <cell r="A2885" t="str">
            <v>TS LC-LC 1.6MM SIMPLEX RISER 004FT</v>
          </cell>
        </row>
        <row r="2886">
          <cell r="A2886" t="str">
            <v>TS LC-LC 1.6MM SIMPLEX RISER 005FT</v>
          </cell>
        </row>
        <row r="2887">
          <cell r="A2887" t="str">
            <v>TS LC-LC 1.6MM SIMPLEX RISER 006FT</v>
          </cell>
        </row>
        <row r="2888">
          <cell r="A2888" t="str">
            <v>TS LC-LC 1.6MM SIMPLEX RISER 008FT</v>
          </cell>
        </row>
        <row r="2889">
          <cell r="A2889" t="str">
            <v>TS LC-LC 1.6MM SIMPLEX RISER 010FT</v>
          </cell>
        </row>
        <row r="2890">
          <cell r="A2890" t="str">
            <v>TS LC-LC 1.6MM SIMPLEX RISER 015FT</v>
          </cell>
        </row>
        <row r="2891">
          <cell r="A2891" t="str">
            <v>TS LC-LC 1.6MM SIMPLEX RISER 020FT</v>
          </cell>
        </row>
        <row r="2892">
          <cell r="A2892" t="str">
            <v>TS LC-LC 1.6MM SIMPLEX RISER 025FT</v>
          </cell>
        </row>
        <row r="2893">
          <cell r="A2893" t="str">
            <v>TS LC-LC 1.6MM SIMPLEX RISER 030FT</v>
          </cell>
        </row>
        <row r="2894">
          <cell r="A2894" t="str">
            <v>TS LC-LC 1.6MM SIMPLEX RISER 035FT</v>
          </cell>
        </row>
        <row r="2895">
          <cell r="A2895" t="str">
            <v>TS LC-LC 1.6MM SIMPLEX RISER 040FT</v>
          </cell>
        </row>
        <row r="2896">
          <cell r="A2896" t="str">
            <v>TS LC-LC 1.6MM SIMPLEX RISER 050FT</v>
          </cell>
        </row>
        <row r="2897">
          <cell r="A2897" t="str">
            <v>TS LC-LC 1.6MM SIMPLEX RISER 075FT</v>
          </cell>
        </row>
        <row r="2898">
          <cell r="A2898" t="str">
            <v>TS LC-LC 1.6MM SIMPLEX RISER 100FT</v>
          </cell>
        </row>
        <row r="2899">
          <cell r="A2899" t="str">
            <v>TS LC-LC 1.6MM DUPLEX</v>
          </cell>
        </row>
        <row r="2900">
          <cell r="A2900" t="str">
            <v>TS LC-LC 1.6MM DUPLEX RISER 002FT</v>
          </cell>
        </row>
        <row r="2901">
          <cell r="A2901" t="str">
            <v>TS LC-LC 1.6MM DUPLEX RISER 004FT</v>
          </cell>
        </row>
        <row r="2902">
          <cell r="A2902" t="str">
            <v>TS LC-LC 1.6MM DUPLEX RISER 005FT</v>
          </cell>
        </row>
        <row r="2903">
          <cell r="A2903" t="str">
            <v>TS LC-LC 1.6MM DUPLEX RISER 006FT</v>
          </cell>
        </row>
        <row r="2904">
          <cell r="A2904" t="str">
            <v>TS LC-LC 1.6MM DUPLEX RISER 008FT</v>
          </cell>
        </row>
        <row r="2905">
          <cell r="A2905" t="str">
            <v>TS LC-LC 1.6MM DUPLEX RISER 010FT</v>
          </cell>
        </row>
        <row r="2906">
          <cell r="A2906" t="str">
            <v>TS LC-LC 1.6MM DUPLEX RISER 015FT</v>
          </cell>
        </row>
        <row r="2907">
          <cell r="A2907" t="str">
            <v>TS LC-LC 1.6MM DUPLEX RISER 020FT</v>
          </cell>
        </row>
        <row r="2908">
          <cell r="A2908" t="str">
            <v>TS LC-LC 1.6MM DUPLEX RISER 025FT</v>
          </cell>
        </row>
        <row r="2909">
          <cell r="A2909" t="str">
            <v>TS LC-LC 1.6MM DUPLEX RISER 030FT</v>
          </cell>
        </row>
        <row r="2910">
          <cell r="A2910" t="str">
            <v>TS LC-LC 1.6MM DUPLEX RISER 035FT</v>
          </cell>
        </row>
        <row r="2911">
          <cell r="A2911" t="str">
            <v>TS LC-LC 1.6MM DUPLEX RISER 040FT</v>
          </cell>
        </row>
        <row r="2912">
          <cell r="A2912" t="str">
            <v>TS LC-LC 1.6MM DUPLEX RISER 050FT</v>
          </cell>
        </row>
        <row r="2913">
          <cell r="A2913" t="str">
            <v>TS LC-LC 1.6MM DUPLEX RISER 075FT</v>
          </cell>
        </row>
        <row r="2914">
          <cell r="A2914" t="str">
            <v>TS LC-LC 1.6MM DUPLEX RISER 100FT</v>
          </cell>
        </row>
        <row r="2915">
          <cell r="A2915" t="str">
            <v>TS LC-SC 1.6MM SIMPLEX</v>
          </cell>
        </row>
        <row r="2917">
          <cell r="A2917" t="str">
            <v>TS LC-SC 1.6MM DUPLEX RISER 002FT</v>
          </cell>
        </row>
        <row r="2918">
          <cell r="A2918" t="str">
            <v>TS LC-SC 1.6MM DUPLEX RISER 004FT</v>
          </cell>
        </row>
        <row r="2919">
          <cell r="A2919" t="str">
            <v>TS LC-SC 1.6MM DUPLEX RISER 006FT</v>
          </cell>
        </row>
        <row r="2920">
          <cell r="A2920" t="str">
            <v>TS LC-SC 1.6MM DUPLEX RISER 008FT</v>
          </cell>
        </row>
        <row r="2921">
          <cell r="A2921" t="str">
            <v>TS LC-SC 1.6MM DUPLEX RISER 010FT</v>
          </cell>
        </row>
        <row r="2922">
          <cell r="A2922" t="str">
            <v>TS LC-SC 1.6MM DUPLEX RISER 015FT</v>
          </cell>
        </row>
        <row r="2923">
          <cell r="A2923" t="str">
            <v>TS LC-SC 1.6MM DUPLEX RISER 020FT</v>
          </cell>
        </row>
        <row r="2924">
          <cell r="A2924" t="str">
            <v>TS LC-SC 1.6MM DUPLEX RISER 025FT</v>
          </cell>
        </row>
        <row r="2925">
          <cell r="A2925" t="str">
            <v>TS LC-SC 1.6MM DUPLEX RISER 030FT</v>
          </cell>
        </row>
        <row r="2926">
          <cell r="A2926" t="str">
            <v>TS LC-SC 1.6MM DUPLEX RISER 035FT</v>
          </cell>
        </row>
        <row r="2927">
          <cell r="A2927" t="str">
            <v>TS LC-SC 1.6MM DUPLEX RISER 040FT</v>
          </cell>
        </row>
        <row r="2928">
          <cell r="A2928" t="str">
            <v>TS LC-SC 1.6MM DUPLEX RISER 050FT</v>
          </cell>
        </row>
        <row r="2929">
          <cell r="A2929" t="str">
            <v>TS LC-SC 1.6MM DUPLEX RISER 050FT</v>
          </cell>
        </row>
        <row r="2930">
          <cell r="A2930" t="str">
            <v>TS LC-SC 1.6MM DUPLEX RISER 075FT</v>
          </cell>
        </row>
        <row r="2931">
          <cell r="A2931" t="str">
            <v>TS SC-STII+ 1.6MM SIMPLEX</v>
          </cell>
        </row>
        <row r="2932">
          <cell r="A2932" t="str">
            <v>TS SC-STII+ 1.6MM DUPLEX</v>
          </cell>
        </row>
        <row r="2933">
          <cell r="A2933" t="str">
            <v>TS SC-STII+ 1.6MM DUPLEX RISER 002FT</v>
          </cell>
        </row>
        <row r="2934">
          <cell r="A2934" t="str">
            <v>TS SC-STII+ 1.6MM DUPLEX RISER 004FT</v>
          </cell>
        </row>
        <row r="2935">
          <cell r="A2935" t="str">
            <v>TS SC-STII+ 1.6MM DUPLEX RISER 006FT</v>
          </cell>
        </row>
        <row r="2936">
          <cell r="A2936" t="str">
            <v>TS SC-STII+ 1.6MM DUPLEX RISER 008FT</v>
          </cell>
        </row>
        <row r="2937">
          <cell r="A2937" t="str">
            <v>TS SC-STII+ 1.6MM DUPLEX RISER 010FT</v>
          </cell>
        </row>
        <row r="2938">
          <cell r="A2938" t="str">
            <v>TS SC-STII+ 1.6MM DUPLEX RISER 015FT</v>
          </cell>
        </row>
        <row r="2939">
          <cell r="A2939" t="str">
            <v>TS SC-STII+ 1.6MM DUPLEX RISER 020FT</v>
          </cell>
        </row>
        <row r="2940">
          <cell r="A2940" t="str">
            <v>TS SC-STII+ 1.6MM DUPLEX RISER 025FT</v>
          </cell>
        </row>
        <row r="2941">
          <cell r="A2941" t="str">
            <v>TS SC-STII+ 1.6MM DUPLEX RISER 030FT</v>
          </cell>
        </row>
        <row r="2942">
          <cell r="A2942" t="str">
            <v>TS SC-STII+ 1.6MM DUPLEX RISER 035FT</v>
          </cell>
        </row>
        <row r="2943">
          <cell r="A2943" t="str">
            <v>TS SC-STII+ 1.6MM DUPLEX RISER 050FT</v>
          </cell>
        </row>
        <row r="2944">
          <cell r="A2944" t="str">
            <v>TS SC-STII+ 1.6MM DUPLEX RISER 075FT</v>
          </cell>
        </row>
        <row r="2945">
          <cell r="A2945" t="str">
            <v>TS SC-STII+ 3.0MM SIMPLEX</v>
          </cell>
        </row>
        <row r="2946">
          <cell r="A2946" t="str">
            <v>TS SC-STII+ 3.0MM DUPLEX</v>
          </cell>
        </row>
        <row r="2947">
          <cell r="A2947" t="str">
            <v>TS SC-STII+3.0MM DUPLEX RISER 002FT</v>
          </cell>
        </row>
        <row r="2948">
          <cell r="A2948" t="str">
            <v>TS SC-STII+3.0MM DUPLEX RISER 004FT</v>
          </cell>
        </row>
        <row r="2949">
          <cell r="A2949" t="str">
            <v>TS SC-STII+3.0MM DUPLEX RISER 006FT</v>
          </cell>
        </row>
        <row r="2950">
          <cell r="A2950" t="str">
            <v>TS SC-STII+3.0MM DUPLEX RISER 008FT</v>
          </cell>
        </row>
        <row r="2951">
          <cell r="A2951" t="str">
            <v>TS SC-STII+3.0MM DUPLEX RISER 010FT</v>
          </cell>
        </row>
        <row r="2952">
          <cell r="A2952" t="str">
            <v>TS SC-STII+3.0MM DUPLEX RISER 015FT</v>
          </cell>
        </row>
        <row r="2953">
          <cell r="A2953" t="str">
            <v>TS SC-STII+3.0MM DUPLEX RISER 020FT</v>
          </cell>
        </row>
        <row r="2954">
          <cell r="A2954" t="str">
            <v>TS SC-STII+3.0MM DUPLEX RISER 025FT</v>
          </cell>
        </row>
        <row r="2955">
          <cell r="A2955" t="str">
            <v>TS SC-STII+3.0MM DUPLEX RISER 030FT</v>
          </cell>
        </row>
        <row r="2956">
          <cell r="A2956" t="str">
            <v>TS SC-STII+3.0MM DUPLEX RISER 035FT</v>
          </cell>
        </row>
        <row r="2957">
          <cell r="A2957" t="str">
            <v>TS SC-STII+3.0MM DUPLEX RISER 050FT</v>
          </cell>
        </row>
        <row r="2958">
          <cell r="A2958" t="str">
            <v>TS SC-STII+3.0MM DUPLEX RISER 075FT</v>
          </cell>
        </row>
        <row r="2959">
          <cell r="A2959" t="str">
            <v>TS SC-SC 1.6MM SIMPLEX</v>
          </cell>
        </row>
        <row r="2960">
          <cell r="A2960" t="str">
            <v>TS SC-SC 1.6MM DUPLEX</v>
          </cell>
        </row>
        <row r="2961">
          <cell r="A2961" t="str">
            <v>TS SC-SC 1.6MM DUPLEX RISER 002FT</v>
          </cell>
        </row>
        <row r="2962">
          <cell r="A2962" t="str">
            <v>TS SC-SC 1.6MM DUPLEX RISER 004FT</v>
          </cell>
        </row>
        <row r="2963">
          <cell r="A2963" t="str">
            <v>TS SC-SC 1.6MM DUPLEX RISER 006FT</v>
          </cell>
        </row>
        <row r="2964">
          <cell r="A2964" t="str">
            <v>TS SC-SC 1.6MM DUPLEX RISER 008FT</v>
          </cell>
        </row>
        <row r="2965">
          <cell r="A2965" t="str">
            <v>TS SC-SC 1.6MM DUPLEX RISER 010FT</v>
          </cell>
        </row>
        <row r="2966">
          <cell r="A2966" t="str">
            <v>TS SC-SC 1.6MM DUPLEX RISER 015FT</v>
          </cell>
        </row>
        <row r="2967">
          <cell r="A2967" t="str">
            <v>TS SC-SC 1.6MM DUPLEX RISER 020FT</v>
          </cell>
        </row>
        <row r="2968">
          <cell r="A2968" t="str">
            <v>TS SC-SC 1.6MM DUPLEX RISER 025FT</v>
          </cell>
        </row>
        <row r="2969">
          <cell r="A2969" t="str">
            <v>TS SC-SC 1.6MM DUPLEX RISER 030FT</v>
          </cell>
        </row>
        <row r="2970">
          <cell r="A2970" t="str">
            <v>TS SC-SC 1.6MM DUPLEX RISER 035FT</v>
          </cell>
        </row>
        <row r="2971">
          <cell r="A2971" t="str">
            <v>TS SC-SC 1.6MM DUPLEX RISER 050FT</v>
          </cell>
        </row>
        <row r="2972">
          <cell r="A2972" t="str">
            <v>TS SC-SC 1.6MM DUPLEX RISER 075FT</v>
          </cell>
        </row>
        <row r="2973">
          <cell r="A2973" t="str">
            <v>TS SC-SC 3.0MM SIMPLEX</v>
          </cell>
        </row>
        <row r="2974">
          <cell r="A2974" t="str">
            <v>TS SC-SC 3.0MM SIMPLEX RISER 004FT</v>
          </cell>
        </row>
        <row r="2975">
          <cell r="A2975" t="str">
            <v>TS SC-SC 3.0MM SIMPLEX RISER 010FT</v>
          </cell>
        </row>
        <row r="2976">
          <cell r="A2976" t="str">
            <v>TS SC-SC 3.0MM DUPLEX</v>
          </cell>
        </row>
        <row r="2977">
          <cell r="A2977" t="str">
            <v>TS SC-SC 3.0MM DUPLEX RISER 005FT</v>
          </cell>
        </row>
        <row r="2978">
          <cell r="A2978" t="str">
            <v>TS SC-SC 3.0MM DUPLEX RISER 010FT</v>
          </cell>
        </row>
        <row r="2979">
          <cell r="A2979" t="str">
            <v>TS SC-UC 0.9MM PIGTAIL RISER 005FT</v>
          </cell>
        </row>
        <row r="2980">
          <cell r="A2980" t="str">
            <v>TS SC-UC 0.9MM PIGTAIL</v>
          </cell>
        </row>
        <row r="2981">
          <cell r="A2981" t="str">
            <v>LZ 550 STII+-STII+ 1.6MM DUPLEX</v>
          </cell>
        </row>
        <row r="2982">
          <cell r="A2982" t="str">
            <v>LZ 550 STII+-STII+ 1.6MM DUPLEX RISER 004FT</v>
          </cell>
        </row>
        <row r="2983">
          <cell r="A2983" t="str">
            <v>LZ 550 STII+-STII+ 1.6MM DUPLEX RISER 006FT</v>
          </cell>
        </row>
        <row r="2984">
          <cell r="A2984" t="str">
            <v>LZ 550 STII+-STII+ 1.6MM DUPLEX RISER 010FT</v>
          </cell>
        </row>
        <row r="2985">
          <cell r="A2985" t="str">
            <v>LZ 550 STII+-STII+ 1.6MM DUPLEX RISER 020FT</v>
          </cell>
        </row>
        <row r="2986">
          <cell r="A2986" t="str">
            <v>LZ 550 STII+-STII+ 1.6MM DUPLEX RISER 030FT</v>
          </cell>
        </row>
        <row r="2987">
          <cell r="A2987" t="str">
            <v>LZ 550 STII+-STII+ 1.6MM DUPLEX RISER 040FT</v>
          </cell>
        </row>
        <row r="2988">
          <cell r="A2988" t="str">
            <v>LZ 550 STII+-STII+ 1.6MM DUPLEX RISER 050FT</v>
          </cell>
        </row>
        <row r="2989">
          <cell r="A2989" t="str">
            <v>LZ 550 STII+-STII+ 1.6MM DUPLEX RISER 085FT</v>
          </cell>
        </row>
        <row r="2990">
          <cell r="A2990" t="str">
            <v>LZ 550 STII+-STII+ 1.6MM DUPLEX RISER 105FT</v>
          </cell>
        </row>
        <row r="2991">
          <cell r="A2991" t="str">
            <v>LZ 550 STII+-STII+ 3.0MM DUPLEX</v>
          </cell>
        </row>
        <row r="2992">
          <cell r="A2992" t="str">
            <v>LZ 550 STII+-STII+ 3.0MM DUPLEX RISER 004FT</v>
          </cell>
        </row>
        <row r="2993">
          <cell r="A2993" t="str">
            <v>LZ 550 STII+-STII+ 3.0MM DUPLEX RISER 006FT</v>
          </cell>
        </row>
        <row r="2994">
          <cell r="A2994" t="str">
            <v>LZ 550 STII+-STII+ 3.0MM DUPLEX RISER 010FT</v>
          </cell>
        </row>
        <row r="2995">
          <cell r="A2995" t="str">
            <v>LZ 550 STII+-STII+ 3.0MM DUPLEX RISER 020FT</v>
          </cell>
        </row>
        <row r="2996">
          <cell r="A2996" t="str">
            <v>LZ 550 STII+-STII+ 3.0MM DUPLEX RISER 030FT</v>
          </cell>
        </row>
        <row r="2997">
          <cell r="A2997" t="str">
            <v>LZ 550 STII+-STII+ 3.0MM DUPLEX RISER 040FT</v>
          </cell>
        </row>
        <row r="2998">
          <cell r="A2998" t="str">
            <v>LZ 550 STII+-STII+ 3.0MM DUPLEX RISER 050FT</v>
          </cell>
        </row>
        <row r="2999">
          <cell r="A2999" t="str">
            <v>LZ 550 STII+-MTRJ 1.6MM DUPLEX</v>
          </cell>
        </row>
        <row r="3000">
          <cell r="A3000" t="str">
            <v>LZ 550 STII+-MTRJ 1.6MM DUPLEX RISER 004FT</v>
          </cell>
        </row>
        <row r="3001">
          <cell r="A3001" t="str">
            <v>LZ 550 STII+-MTRJ 1.6MM DUPLEX RISER 006FT</v>
          </cell>
        </row>
        <row r="3002">
          <cell r="A3002" t="str">
            <v>LZ 550 STII+-MTRJ 1.6MM DUPLEX RISER 010FT</v>
          </cell>
        </row>
        <row r="3003">
          <cell r="A3003" t="str">
            <v>LZ 550 STII+-MTRJ 1.6MM DUPLEX RISER 020FT</v>
          </cell>
        </row>
        <row r="3004">
          <cell r="A3004" t="str">
            <v>LZ 550 STII+-MTRJ 1.6MM DUPLEX RISER 030FT</v>
          </cell>
        </row>
        <row r="3005">
          <cell r="A3005" t="str">
            <v>LZ 550 STII+-MTRJ 1.6MM DUPLEX RISER 040FT</v>
          </cell>
        </row>
        <row r="3006">
          <cell r="A3006" t="str">
            <v>LZ 550 STII+-MTRJ 1.6MM DUPLEX RISER 050FT</v>
          </cell>
        </row>
        <row r="3007">
          <cell r="A3007" t="str">
            <v>LZ 550 LC-STII+ 1.6MM DUPLEX</v>
          </cell>
        </row>
        <row r="3008">
          <cell r="A3008" t="str">
            <v>LZ 550 LC-STII+ 1.6MM DUPLEX RISER 004FT</v>
          </cell>
        </row>
        <row r="3009">
          <cell r="A3009" t="str">
            <v>LZ 550 LC-STII+ 1.6MM DUPLEX RISER 006FT</v>
          </cell>
        </row>
        <row r="3010">
          <cell r="A3010" t="str">
            <v>LZ 550 LC-STII+ 1.6MM DUPLEX RISER 010FT</v>
          </cell>
        </row>
        <row r="3011">
          <cell r="A3011" t="str">
            <v>LZ 550 LC-STII+ 1.6MM DUPLEX RISER 020FT</v>
          </cell>
        </row>
        <row r="3012">
          <cell r="A3012" t="str">
            <v>LZ 550 LC-STII+ 1.6MM DUPLEX RISER 030FT</v>
          </cell>
        </row>
        <row r="3013">
          <cell r="A3013" t="str">
            <v>LZ 550 LC-STII+ 1.6MM DUPLEX RISER 040FT</v>
          </cell>
        </row>
        <row r="3014">
          <cell r="A3014" t="str">
            <v>LZ 550 LC-STII+ 1.6MM DUPLEX RISER 050FT</v>
          </cell>
        </row>
        <row r="3015">
          <cell r="A3015" t="str">
            <v>LZ 550 LC-LC 1.6MM DUPLEX</v>
          </cell>
        </row>
        <row r="3016">
          <cell r="A3016" t="str">
            <v>LZ 550 LC-LC 1.6MM DUPLEX RISER 004FT</v>
          </cell>
        </row>
        <row r="3017">
          <cell r="A3017" t="str">
            <v>LZ 550 LC-LC 1.6MM DUPLEX RISER 006FT</v>
          </cell>
        </row>
        <row r="3018">
          <cell r="A3018" t="str">
            <v>LZ 550 LC-LC 1.6MM DUPLEX RISER 010FT</v>
          </cell>
        </row>
        <row r="3019">
          <cell r="A3019" t="str">
            <v>LZ 550 LC-LC 1.6MM DUPLEX RISER 020FT</v>
          </cell>
        </row>
        <row r="3020">
          <cell r="A3020" t="str">
            <v>LZ 550 LC-LC 1.6MM DUPLEX RISER 030FT</v>
          </cell>
        </row>
        <row r="3021">
          <cell r="A3021" t="str">
            <v>LZ 550 LC-LC 1.6MM DUPLEX RISER 040FT</v>
          </cell>
        </row>
        <row r="3022">
          <cell r="A3022" t="str">
            <v>LZ 550 LC-LC 1.6MM DUPLEX RISER 050FT</v>
          </cell>
        </row>
        <row r="3023">
          <cell r="A3023" t="str">
            <v>LZ 550 LC-LC 1.6MM DUPLEX RISER 085FT</v>
          </cell>
        </row>
        <row r="3024">
          <cell r="A3024" t="str">
            <v>LZ 550 LC-LC 1.6MM DUPLEX RISER 105FT</v>
          </cell>
        </row>
        <row r="3025">
          <cell r="A3025" t="str">
            <v>LZ 550 LC-MTRJ 1.6MM DUPLEX</v>
          </cell>
        </row>
        <row r="3026">
          <cell r="A3026" t="str">
            <v>LZ 550 LC-MTRJ 1.6MM DUPLEX RISER 004FT</v>
          </cell>
        </row>
        <row r="3027">
          <cell r="A3027" t="str">
            <v>LZ 550 LC-MTRJ 1.6MM DUPLEX RISER 006FT</v>
          </cell>
        </row>
        <row r="3028">
          <cell r="A3028" t="str">
            <v>LZ 550 LC-MTRJ 1.6MM DUPLEX RISER 010FT</v>
          </cell>
        </row>
        <row r="3029">
          <cell r="A3029" t="str">
            <v>LZ 550 LC-MTRJ 1.6MM DUPLEX RISER 020FT</v>
          </cell>
        </row>
        <row r="3030">
          <cell r="A3030" t="str">
            <v>LZ 550 LC-MTRJ 1.6MM DUPLEX RISER 030FT</v>
          </cell>
        </row>
        <row r="3031">
          <cell r="A3031" t="str">
            <v>LZ 550 LC-MTRJ 1.6MM DUPLEX RISER 040FT</v>
          </cell>
        </row>
        <row r="3032">
          <cell r="A3032" t="str">
            <v>LZ 550 LC-MTRJ 1.6MM DUPLEX RISER 050FT</v>
          </cell>
        </row>
        <row r="3033">
          <cell r="A3033" t="str">
            <v>LZ 550 LC-SC 1.6MM DUPLEX</v>
          </cell>
        </row>
        <row r="3034">
          <cell r="A3034" t="str">
            <v>LZ 550 LC-SC 1.6MM DUPLEX RISER 004FT</v>
          </cell>
        </row>
        <row r="3035">
          <cell r="A3035" t="str">
            <v>LZ 550 LC-SC 1.6MM DUPLEX RISER 006FT</v>
          </cell>
        </row>
        <row r="3036">
          <cell r="A3036" t="str">
            <v>LZ 550 LC-SC 1.6MM DUPLEX RISER 010FT</v>
          </cell>
        </row>
        <row r="3037">
          <cell r="A3037" t="str">
            <v>LZ 550 LC-SC 1.6MM DUPLEX RISER 020FT</v>
          </cell>
        </row>
        <row r="3038">
          <cell r="A3038" t="str">
            <v>LZ 550 LC-SC 1.6MM DUPLEX RISER 030FT</v>
          </cell>
        </row>
        <row r="3039">
          <cell r="A3039" t="str">
            <v>LZ 550 LC-SC 1.6MM DUPLEX RISER 040FT</v>
          </cell>
        </row>
        <row r="3040">
          <cell r="A3040" t="str">
            <v>LZ 550 LC-SC 1.6MM DUPLEX RISER 050FT</v>
          </cell>
        </row>
        <row r="3041">
          <cell r="A3041" t="str">
            <v>LZ 550 LC-UC 0.9mm PIGTAIL RISER 005FT</v>
          </cell>
        </row>
        <row r="3042">
          <cell r="A3042" t="str">
            <v>LZ 550 SC-STII+ 3.0MM DUPLEX</v>
          </cell>
        </row>
        <row r="3043">
          <cell r="A3043" t="str">
            <v>LZ 550 SC-STII+ 3.0MM DUPLEX RISER 004FT</v>
          </cell>
        </row>
        <row r="3044">
          <cell r="A3044" t="str">
            <v>LZ 550 SC-STII+ 3.0MM DUPLEX RISER 006FT</v>
          </cell>
        </row>
        <row r="3045">
          <cell r="A3045" t="str">
            <v>LZ 550 SC-STII+ 3.0MM DUPLEX RISER 010FT</v>
          </cell>
        </row>
        <row r="3046">
          <cell r="A3046" t="str">
            <v>LZ 550 SC-STII+ 3.0MM DUPLEX RISER 020FT</v>
          </cell>
        </row>
        <row r="3047">
          <cell r="A3047" t="str">
            <v>LZ 550 SC-STII+ 3.0MM DUPLEX RISER 030FT</v>
          </cell>
        </row>
        <row r="3048">
          <cell r="A3048" t="str">
            <v>LZ 550 SC-STII+ 3.0MM DUPLEX RISER 040FT</v>
          </cell>
        </row>
        <row r="3049">
          <cell r="A3049" t="str">
            <v>LZ 550 SC-STII+ 3.0MM DUPLEX RISER 050FT</v>
          </cell>
        </row>
        <row r="3050">
          <cell r="A3050" t="str">
            <v>LZ 550 SC-MTRJ 1.6MM DUPLEX</v>
          </cell>
        </row>
        <row r="3051">
          <cell r="A3051" t="str">
            <v>LZ 550 SC-MTRJ 1.6MM DUPLEX RISER 004FT</v>
          </cell>
        </row>
        <row r="3052">
          <cell r="A3052" t="str">
            <v>LZ 550 SC-MTRJ 1.6MM DUPLEX RISER 006FT</v>
          </cell>
        </row>
        <row r="3053">
          <cell r="A3053" t="str">
            <v>LZ 550 SC-MTRJ 1.6MM DUPLEX RISER 010FT</v>
          </cell>
        </row>
        <row r="3054">
          <cell r="A3054" t="str">
            <v>LZ 550 SC-MTRJ 1.6MM DUPLEX RISER 020FT</v>
          </cell>
        </row>
        <row r="3055">
          <cell r="A3055" t="str">
            <v>LZ 550 SC-MTRJ 1.6MM DUPLEX RISER 030FT</v>
          </cell>
        </row>
        <row r="3056">
          <cell r="A3056" t="str">
            <v>LZ 550 SC-MTRJ 1.6MM DUPLEX RISER 040FT</v>
          </cell>
        </row>
        <row r="3057">
          <cell r="A3057" t="str">
            <v>LZ 550 SC-MTRJ 1.6MM DUPLEX RISER 050FT</v>
          </cell>
        </row>
        <row r="3058">
          <cell r="A3058" t="str">
            <v>LZ 550 SC-SC 1.6MM DUPLEX</v>
          </cell>
        </row>
        <row r="3059">
          <cell r="A3059" t="str">
            <v>LZ 550 SC-SC 1.6MM DUPLEX RISER 004FT</v>
          </cell>
        </row>
        <row r="3060">
          <cell r="A3060" t="str">
            <v>LZ 550 SC-SC 1.6MM DUPLEX RISER 006FT</v>
          </cell>
        </row>
        <row r="3061">
          <cell r="A3061" t="str">
            <v>LZ 550 SC-SC 1.6MM DUPLEX RISER 010FT</v>
          </cell>
        </row>
        <row r="3062">
          <cell r="A3062" t="str">
            <v>LZ 550 SC-SC 1.6MM DUPLEX RISER 020FT</v>
          </cell>
        </row>
        <row r="3063">
          <cell r="A3063" t="str">
            <v>LZ 550 SC-SC 1.6MM DUPLEX RISER 030FT</v>
          </cell>
        </row>
        <row r="3064">
          <cell r="A3064" t="str">
            <v>LZ 550 SC-SC 1.6MM DUPLEX RISER 040FT</v>
          </cell>
        </row>
        <row r="3065">
          <cell r="A3065" t="str">
            <v>LZ 550 SC-SC 1.6MM DUPLEX RISER 050FT</v>
          </cell>
        </row>
        <row r="3066">
          <cell r="A3066" t="str">
            <v>LZ 550 SC-SC 1.6MM DUPLEX RISER 085FT</v>
          </cell>
        </row>
        <row r="3067">
          <cell r="A3067" t="str">
            <v>LZ 550 SC-SC 1.6MM DUPLEX RISER 105FT</v>
          </cell>
        </row>
        <row r="3068">
          <cell r="A3068" t="str">
            <v>LZ 550 SC-SC 3.0MM DUPLEX</v>
          </cell>
        </row>
        <row r="3069">
          <cell r="A3069" t="str">
            <v>LZ 550 SC-SC 3.0MM DUPLEX RISER 004FT</v>
          </cell>
        </row>
        <row r="3070">
          <cell r="A3070" t="str">
            <v>LZ 550 SC-SC 3.0MM DUPLEX RISER 006FT</v>
          </cell>
        </row>
        <row r="3071">
          <cell r="A3071" t="str">
            <v>LZ 550 SC-SC 3.0MM DUPLEX RISER 010FT</v>
          </cell>
        </row>
        <row r="3072">
          <cell r="A3072" t="str">
            <v>LZ 550 SC-SC 3.0MM DUPLEX RISER 020FT</v>
          </cell>
        </row>
        <row r="3073">
          <cell r="A3073" t="str">
            <v>LZ 550 SC-SC 3.0MM DUPLEX RISER 030FT</v>
          </cell>
        </row>
        <row r="3074">
          <cell r="A3074" t="str">
            <v>LZ 550 SC-SC 3.0MM DUPLEX RISER 040FT</v>
          </cell>
        </row>
        <row r="3075">
          <cell r="A3075" t="str">
            <v>LZ 550 SC-SC 3.0MM DUPLEX RISER 050FT</v>
          </cell>
        </row>
        <row r="3076">
          <cell r="A3076" t="str">
            <v>LZ 300 MPO-MPO 12 FIBER RIBBON PLENUM</v>
          </cell>
        </row>
        <row r="3077">
          <cell r="A3077" t="str">
            <v>LZ 300 MPO-MPO 2X12 RIBBON PLENUM</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BOQ_Direct_selling cost"/>
      <sheetName val="Register"/>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fitting rates"/>
      <sheetName val="list"/>
      <sheetName val="Summary"/>
      <sheetName val="Sheet2"/>
      <sheetName val="GENERAL_ITEMS(1_1)"/>
      <sheetName val="DAYWORKS(1_2)"/>
      <sheetName val="M_R_CHARGES(1_3)"/>
      <sheetName val="INTAKE_SITE(2_1)"/>
      <sheetName val="INTAKE(2_2)"/>
      <sheetName val="RAW_H2O_MAIN(3_1)"/>
      <sheetName val="H2O_TREATMENT_PLANT_SITE(4_1)"/>
      <sheetName val="H2O_INLET_CHAMBER(4_2)"/>
      <sheetName val="CLARIFIERS(4_3)"/>
      <sheetName val="H2O_FLOW_DIVISION_CHAMBER(4_4)"/>
      <sheetName val="SLOW_SAND_FILTERS(4_5)"/>
      <sheetName val="H2O_OUTLET_CHAMBER(4_6)"/>
      <sheetName val="TREATED_H2O_TRANS(5_1)"/>
      <sheetName val="RESERVOIR&amp;BPTSite(6_1)"/>
      <sheetName val="RESERVOIRS(6_2)"/>
      <sheetName val="BPT(6_3)"/>
      <sheetName val="DISTR(7_1)"/>
      <sheetName val="DISTR(7_2)"/>
      <sheetName val="DISTR(7_3)"/>
      <sheetName val="DISTR(7_4)"/>
      <sheetName val="DISTR(7_5)"/>
      <sheetName val="DISTR(7_6)"/>
      <sheetName val="DISTR(7_7)"/>
      <sheetName val="DISTR(7_8)"/>
      <sheetName val="DISTR(7_9)"/>
      <sheetName val="INTENSIFICATION(7_10)"/>
      <sheetName val="SERVICE_CONNECTIONS(7_11)"/>
      <sheetName val="H2O_TREATMENT_PLANT_SITE_4_1_"/>
      <sheetName val="fitting_rates"/>
      <sheetName val="GENERAL_ITEMS(1_1)1"/>
      <sheetName val="DAYWORKS(1_2)1"/>
      <sheetName val="M_R_CHARGES(1_3)1"/>
      <sheetName val="INTAKE_SITE(2_1)1"/>
      <sheetName val="INTAKE(2_2)1"/>
      <sheetName val="RAW_H2O_MAIN(3_1)1"/>
      <sheetName val="H2O_TREATMENT_PLANT_SITE(4_1)1"/>
      <sheetName val="H2O_INLET_CHAMBER(4_2)1"/>
      <sheetName val="CLARIFIERS(4_3)1"/>
      <sheetName val="H2O_FLOW_DIVISION_CHAMBER(4_4)1"/>
      <sheetName val="SLOW_SAND_FILTERS(4_5)1"/>
      <sheetName val="H2O_OUTLET_CHAMBER(4_6)1"/>
      <sheetName val="TREATED_H2O_TRANS(5_1)1"/>
      <sheetName val="RESERVOIR&amp;BPTSite(6_1)1"/>
      <sheetName val="RESERVOIRS(6_2)1"/>
      <sheetName val="BPT(6_3)1"/>
      <sheetName val="DISTR(7_1)1"/>
      <sheetName val="DISTR(7_2)1"/>
      <sheetName val="DISTR(7_3)1"/>
      <sheetName val="DISTR(7_4)1"/>
      <sheetName val="DISTR(7_5)1"/>
      <sheetName val="DISTR(7_6)1"/>
      <sheetName val="DISTR(7_7)1"/>
      <sheetName val="DISTR(7_8)1"/>
      <sheetName val="DISTR(7_9)1"/>
      <sheetName val="INTENSIFICATION(7_10)1"/>
      <sheetName val="SERVICE_CONNECTIONS(7_11)1"/>
      <sheetName val="H2O_TREATMENT_PLANT_SITE_4_1_1"/>
      <sheetName val="fitting_rates1"/>
      <sheetName val="Cat A Change Control"/>
      <sheetName val="Schedules"/>
      <sheetName val="mech"/>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fitting rates"/>
      <sheetName val="list"/>
      <sheetName val="Summar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Modified Store"/>
      <sheetName val="Boq"/>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SE ONE"/>
      <sheetName val="PHASE TWO"/>
    </sheetNames>
    <sheetDataSet>
      <sheetData sheetId="0">
        <row r="71">
          <cell r="C71">
            <v>0</v>
          </cell>
          <cell r="D71">
            <v>0</v>
          </cell>
          <cell r="E71">
            <v>0</v>
          </cell>
          <cell r="F71">
            <v>0</v>
          </cell>
        </row>
        <row r="72">
          <cell r="D72">
            <v>169874.09826416074</v>
          </cell>
          <cell r="E72">
            <v>318724.40099317901</v>
          </cell>
          <cell r="F72">
            <v>607995.6514749577</v>
          </cell>
        </row>
        <row r="73">
          <cell r="D73">
            <v>555907.36813247448</v>
          </cell>
          <cell r="E73">
            <v>847748.81640638388</v>
          </cell>
          <cell r="F73">
            <v>1320889.8781300406</v>
          </cell>
        </row>
        <row r="74">
          <cell r="D74">
            <v>1096767.8958789024</v>
          </cell>
          <cell r="E74">
            <v>1483343.5401854562</v>
          </cell>
          <cell r="F74">
            <v>2051574.1087322936</v>
          </cell>
        </row>
        <row r="75">
          <cell r="D75">
            <v>1755420.2471250768</v>
          </cell>
          <cell r="E75">
            <v>2182556.4785221126</v>
          </cell>
          <cell r="F75">
            <v>2772266.515781078</v>
          </cell>
        </row>
        <row r="76">
          <cell r="D76">
            <v>2499926.9652125924</v>
          </cell>
          <cell r="E76">
            <v>2914798.2196310009</v>
          </cell>
          <cell r="F76">
            <v>3464140.5164601221</v>
          </cell>
        </row>
        <row r="77">
          <cell r="D77">
            <v>3297905.6387653258</v>
          </cell>
          <cell r="E77">
            <v>3652595.0974365533</v>
          </cell>
          <cell r="F77">
            <v>4109981.9944260055</v>
          </cell>
        </row>
        <row r="78">
          <cell r="D78">
            <v>4111409.0597768631</v>
          </cell>
          <cell r="E78">
            <v>4365870.7439076323</v>
          </cell>
          <cell r="F78">
            <v>4689872.659356025</v>
          </cell>
        </row>
        <row r="79">
          <cell r="D79">
            <v>4885922.5976549154</v>
          </cell>
          <cell r="E79">
            <v>5012319.2932413667</v>
          </cell>
          <cell r="F79">
            <v>5173824.5783552118</v>
          </cell>
        </row>
        <row r="80">
          <cell r="D80">
            <v>5479323</v>
          </cell>
          <cell r="E80">
            <v>5479323</v>
          </cell>
          <cell r="F80">
            <v>5479323</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CHEDULE"/>
      <sheetName val="REQUIREMENTS"/>
      <sheetName val="RATES"/>
      <sheetName val="Detection"/>
      <sheetName val="Signage"/>
      <sheetName val="Gas"/>
      <sheetName val="Fire Budget"/>
      <sheetName val="Fees"/>
    </sheetNames>
    <sheetDataSet>
      <sheetData sheetId="0" refreshError="1"/>
      <sheetData sheetId="1" refreshError="1"/>
      <sheetData sheetId="2" refreshError="1">
        <row r="8">
          <cell r="C8">
            <v>500</v>
          </cell>
        </row>
        <row r="9">
          <cell r="C9">
            <v>1100</v>
          </cell>
        </row>
        <row r="10">
          <cell r="C10">
            <v>30000</v>
          </cell>
        </row>
        <row r="11">
          <cell r="C11">
            <v>6500</v>
          </cell>
        </row>
        <row r="12">
          <cell r="C12">
            <v>350000</v>
          </cell>
        </row>
        <row r="16">
          <cell r="C16">
            <v>350000</v>
          </cell>
        </row>
        <row r="20">
          <cell r="C20">
            <v>180000</v>
          </cell>
        </row>
        <row r="24">
          <cell r="C24">
            <v>25000</v>
          </cell>
        </row>
        <row r="25">
          <cell r="C25">
            <v>140000</v>
          </cell>
        </row>
        <row r="28">
          <cell r="C28">
            <v>250</v>
          </cell>
        </row>
        <row r="29">
          <cell r="C29">
            <v>2500</v>
          </cell>
        </row>
        <row r="30">
          <cell r="C30">
            <v>2600</v>
          </cell>
        </row>
        <row r="31">
          <cell r="C31">
            <v>350</v>
          </cell>
        </row>
        <row r="34">
          <cell r="C34">
            <v>450</v>
          </cell>
        </row>
        <row r="35">
          <cell r="C35">
            <v>120</v>
          </cell>
        </row>
        <row r="36">
          <cell r="C36">
            <v>250000</v>
          </cell>
        </row>
        <row r="37">
          <cell r="C37">
            <v>120000</v>
          </cell>
        </row>
        <row r="38">
          <cell r="C38">
            <v>35000</v>
          </cell>
        </row>
        <row r="39">
          <cell r="C39">
            <v>60000</v>
          </cell>
        </row>
        <row r="43">
          <cell r="C43">
            <v>90000</v>
          </cell>
        </row>
        <row r="44">
          <cell r="C44">
            <v>11000</v>
          </cell>
        </row>
        <row r="49">
          <cell r="C49">
            <v>3500</v>
          </cell>
        </row>
        <row r="50">
          <cell r="C50">
            <v>1666.6666666666667</v>
          </cell>
        </row>
        <row r="51">
          <cell r="C51">
            <v>8000</v>
          </cell>
        </row>
        <row r="52">
          <cell r="C52">
            <v>13000</v>
          </cell>
        </row>
        <row r="56">
          <cell r="C56">
            <v>33000</v>
          </cell>
        </row>
        <row r="73">
          <cell r="C73">
            <v>30000</v>
          </cell>
        </row>
        <row r="80">
          <cell r="C80">
            <v>20</v>
          </cell>
        </row>
        <row r="81">
          <cell r="C81">
            <v>30</v>
          </cell>
        </row>
        <row r="82">
          <cell r="C82">
            <v>8</v>
          </cell>
        </row>
        <row r="90">
          <cell r="C90">
            <v>500</v>
          </cell>
        </row>
        <row r="91">
          <cell r="C91">
            <v>1000</v>
          </cell>
        </row>
      </sheetData>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f cash"/>
      <sheetName val="accom cash"/>
      <sheetName val="Sports cash"/>
      <sheetName val="train cash"/>
      <sheetName val="site cash "/>
      <sheetName val="Water cash"/>
      <sheetName val="CCTV cash"/>
      <sheetName val="Infrastructure"/>
      <sheetName val="Accommodation"/>
      <sheetName val="training"/>
      <sheetName val="siteworks"/>
    </sheetNames>
    <sheetDataSet>
      <sheetData sheetId="0"/>
      <sheetData sheetId="1"/>
      <sheetData sheetId="2" refreshError="1"/>
      <sheetData sheetId="3"/>
      <sheetData sheetId="4" refreshError="1">
        <row r="22">
          <cell r="A22">
            <v>1</v>
          </cell>
        </row>
        <row r="23">
          <cell r="A23">
            <v>2</v>
          </cell>
        </row>
        <row r="24">
          <cell r="A24">
            <v>3</v>
          </cell>
        </row>
        <row r="25">
          <cell r="A25">
            <v>4</v>
          </cell>
        </row>
        <row r="26">
          <cell r="A26">
            <v>5</v>
          </cell>
        </row>
        <row r="27">
          <cell r="A27">
            <v>6</v>
          </cell>
        </row>
        <row r="28">
          <cell r="A28">
            <v>7</v>
          </cell>
        </row>
        <row r="29">
          <cell r="A29">
            <v>8</v>
          </cell>
        </row>
        <row r="30">
          <cell r="A30">
            <v>9</v>
          </cell>
        </row>
        <row r="31">
          <cell r="A31">
            <v>10</v>
          </cell>
        </row>
        <row r="32">
          <cell r="A32">
            <v>11</v>
          </cell>
        </row>
      </sheetData>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ummary"/>
      <sheetName val="PriceSummary-Int "/>
      <sheetName val="Drawings"/>
      <sheetName val="DUCT_WORK"/>
      <sheetName val="PIPEWK-add"/>
      <sheetName val="Cal(1)"/>
      <sheetName val="Cal(2)"/>
      <sheetName val="Cal(3)"/>
      <sheetName val="Int-Use"/>
      <sheetName val="REVICE SUMMARY CACULA CHECK"/>
      <sheetName val="Sheet1"/>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Normal="100" zoomScaleSheetLayoutView="100" workbookViewId="0">
      <pane ySplit="5" topLeftCell="A12" activePane="bottomLeft" state="frozen"/>
      <selection pane="bottomLeft" activeCell="A3" sqref="A3:E3"/>
    </sheetView>
  </sheetViews>
  <sheetFormatPr defaultRowHeight="12.5" x14ac:dyDescent="0.25"/>
  <cols>
    <col min="1" max="1" width="7.7265625" style="17" customWidth="1"/>
    <col min="2" max="2" width="42.7265625" style="16" customWidth="1"/>
    <col min="3" max="3" width="8" style="16" customWidth="1"/>
    <col min="4" max="4" width="21.1796875" style="16" customWidth="1"/>
    <col min="5" max="5" width="19.453125" style="16" customWidth="1"/>
    <col min="6" max="6" width="15.453125" style="16" bestFit="1" customWidth="1"/>
    <col min="7" max="8" width="15" style="16" bestFit="1" customWidth="1"/>
    <col min="9" max="9" width="20.81640625" style="16" bestFit="1" customWidth="1"/>
    <col min="10" max="10" width="25" style="16" bestFit="1" customWidth="1"/>
    <col min="11" max="11" width="17.7265625" style="16" bestFit="1" customWidth="1"/>
    <col min="12" max="12" width="22.54296875" style="16" bestFit="1" customWidth="1"/>
    <col min="13" max="13" width="16.26953125" style="16" bestFit="1" customWidth="1"/>
    <col min="14" max="258" width="9.1796875" style="16"/>
    <col min="259" max="259" width="10.1796875" style="16" customWidth="1"/>
    <col min="260" max="260" width="50.7265625" style="16" customWidth="1"/>
    <col min="261" max="261" width="31.1796875" style="16" customWidth="1"/>
    <col min="262" max="262" width="15.453125" style="16" bestFit="1" customWidth="1"/>
    <col min="263" max="263" width="12" style="16" bestFit="1" customWidth="1"/>
    <col min="264" max="264" width="15" style="16" bestFit="1" customWidth="1"/>
    <col min="265" max="265" width="20.81640625" style="16" bestFit="1" customWidth="1"/>
    <col min="266" max="266" width="25" style="16" bestFit="1" customWidth="1"/>
    <col min="267" max="267" width="17.7265625" style="16" bestFit="1" customWidth="1"/>
    <col min="268" max="268" width="22.54296875" style="16" bestFit="1" customWidth="1"/>
    <col min="269" max="269" width="16.26953125" style="16" bestFit="1" customWidth="1"/>
    <col min="270" max="514" width="9.1796875" style="16"/>
    <col min="515" max="515" width="10.1796875" style="16" customWidth="1"/>
    <col min="516" max="516" width="50.7265625" style="16" customWidth="1"/>
    <col min="517" max="517" width="31.1796875" style="16" customWidth="1"/>
    <col min="518" max="518" width="15.453125" style="16" bestFit="1" customWidth="1"/>
    <col min="519" max="519" width="12" style="16" bestFit="1" customWidth="1"/>
    <col min="520" max="520" width="15" style="16" bestFit="1" customWidth="1"/>
    <col min="521" max="521" width="20.81640625" style="16" bestFit="1" customWidth="1"/>
    <col min="522" max="522" width="25" style="16" bestFit="1" customWidth="1"/>
    <col min="523" max="523" width="17.7265625" style="16" bestFit="1" customWidth="1"/>
    <col min="524" max="524" width="22.54296875" style="16" bestFit="1" customWidth="1"/>
    <col min="525" max="525" width="16.26953125" style="16" bestFit="1" customWidth="1"/>
    <col min="526" max="770" width="9.1796875" style="16"/>
    <col min="771" max="771" width="10.1796875" style="16" customWidth="1"/>
    <col min="772" max="772" width="50.7265625" style="16" customWidth="1"/>
    <col min="773" max="773" width="31.1796875" style="16" customWidth="1"/>
    <col min="774" max="774" width="15.453125" style="16" bestFit="1" customWidth="1"/>
    <col min="775" max="775" width="12" style="16" bestFit="1" customWidth="1"/>
    <col min="776" max="776" width="15" style="16" bestFit="1" customWidth="1"/>
    <col min="777" max="777" width="20.81640625" style="16" bestFit="1" customWidth="1"/>
    <col min="778" max="778" width="25" style="16" bestFit="1" customWidth="1"/>
    <col min="779" max="779" width="17.7265625" style="16" bestFit="1" customWidth="1"/>
    <col min="780" max="780" width="22.54296875" style="16" bestFit="1" customWidth="1"/>
    <col min="781" max="781" width="16.26953125" style="16" bestFit="1" customWidth="1"/>
    <col min="782" max="1026" width="9.1796875" style="16"/>
    <col min="1027" max="1027" width="10.1796875" style="16" customWidth="1"/>
    <col min="1028" max="1028" width="50.7265625" style="16" customWidth="1"/>
    <col min="1029" max="1029" width="31.1796875" style="16" customWidth="1"/>
    <col min="1030" max="1030" width="15.453125" style="16" bestFit="1" customWidth="1"/>
    <col min="1031" max="1031" width="12" style="16" bestFit="1" customWidth="1"/>
    <col min="1032" max="1032" width="15" style="16" bestFit="1" customWidth="1"/>
    <col min="1033" max="1033" width="20.81640625" style="16" bestFit="1" customWidth="1"/>
    <col min="1034" max="1034" width="25" style="16" bestFit="1" customWidth="1"/>
    <col min="1035" max="1035" width="17.7265625" style="16" bestFit="1" customWidth="1"/>
    <col min="1036" max="1036" width="22.54296875" style="16" bestFit="1" customWidth="1"/>
    <col min="1037" max="1037" width="16.26953125" style="16" bestFit="1" customWidth="1"/>
    <col min="1038" max="1282" width="9.1796875" style="16"/>
    <col min="1283" max="1283" width="10.1796875" style="16" customWidth="1"/>
    <col min="1284" max="1284" width="50.7265625" style="16" customWidth="1"/>
    <col min="1285" max="1285" width="31.1796875" style="16" customWidth="1"/>
    <col min="1286" max="1286" width="15.453125" style="16" bestFit="1" customWidth="1"/>
    <col min="1287" max="1287" width="12" style="16" bestFit="1" customWidth="1"/>
    <col min="1288" max="1288" width="15" style="16" bestFit="1" customWidth="1"/>
    <col min="1289" max="1289" width="20.81640625" style="16" bestFit="1" customWidth="1"/>
    <col min="1290" max="1290" width="25" style="16" bestFit="1" customWidth="1"/>
    <col min="1291" max="1291" width="17.7265625" style="16" bestFit="1" customWidth="1"/>
    <col min="1292" max="1292" width="22.54296875" style="16" bestFit="1" customWidth="1"/>
    <col min="1293" max="1293" width="16.26953125" style="16" bestFit="1" customWidth="1"/>
    <col min="1294" max="1538" width="9.1796875" style="16"/>
    <col min="1539" max="1539" width="10.1796875" style="16" customWidth="1"/>
    <col min="1540" max="1540" width="50.7265625" style="16" customWidth="1"/>
    <col min="1541" max="1541" width="31.1796875" style="16" customWidth="1"/>
    <col min="1542" max="1542" width="15.453125" style="16" bestFit="1" customWidth="1"/>
    <col min="1543" max="1543" width="12" style="16" bestFit="1" customWidth="1"/>
    <col min="1544" max="1544" width="15" style="16" bestFit="1" customWidth="1"/>
    <col min="1545" max="1545" width="20.81640625" style="16" bestFit="1" customWidth="1"/>
    <col min="1546" max="1546" width="25" style="16" bestFit="1" customWidth="1"/>
    <col min="1547" max="1547" width="17.7265625" style="16" bestFit="1" customWidth="1"/>
    <col min="1548" max="1548" width="22.54296875" style="16" bestFit="1" customWidth="1"/>
    <col min="1549" max="1549" width="16.26953125" style="16" bestFit="1" customWidth="1"/>
    <col min="1550" max="1794" width="9.1796875" style="16"/>
    <col min="1795" max="1795" width="10.1796875" style="16" customWidth="1"/>
    <col min="1796" max="1796" width="50.7265625" style="16" customWidth="1"/>
    <col min="1797" max="1797" width="31.1796875" style="16" customWidth="1"/>
    <col min="1798" max="1798" width="15.453125" style="16" bestFit="1" customWidth="1"/>
    <col min="1799" max="1799" width="12" style="16" bestFit="1" customWidth="1"/>
    <col min="1800" max="1800" width="15" style="16" bestFit="1" customWidth="1"/>
    <col min="1801" max="1801" width="20.81640625" style="16" bestFit="1" customWidth="1"/>
    <col min="1802" max="1802" width="25" style="16" bestFit="1" customWidth="1"/>
    <col min="1803" max="1803" width="17.7265625" style="16" bestFit="1" customWidth="1"/>
    <col min="1804" max="1804" width="22.54296875" style="16" bestFit="1" customWidth="1"/>
    <col min="1805" max="1805" width="16.26953125" style="16" bestFit="1" customWidth="1"/>
    <col min="1806" max="2050" width="9.1796875" style="16"/>
    <col min="2051" max="2051" width="10.1796875" style="16" customWidth="1"/>
    <col min="2052" max="2052" width="50.7265625" style="16" customWidth="1"/>
    <col min="2053" max="2053" width="31.1796875" style="16" customWidth="1"/>
    <col min="2054" max="2054" width="15.453125" style="16" bestFit="1" customWidth="1"/>
    <col min="2055" max="2055" width="12" style="16" bestFit="1" customWidth="1"/>
    <col min="2056" max="2056" width="15" style="16" bestFit="1" customWidth="1"/>
    <col min="2057" max="2057" width="20.81640625" style="16" bestFit="1" customWidth="1"/>
    <col min="2058" max="2058" width="25" style="16" bestFit="1" customWidth="1"/>
    <col min="2059" max="2059" width="17.7265625" style="16" bestFit="1" customWidth="1"/>
    <col min="2060" max="2060" width="22.54296875" style="16" bestFit="1" customWidth="1"/>
    <col min="2061" max="2061" width="16.26953125" style="16" bestFit="1" customWidth="1"/>
    <col min="2062" max="2306" width="9.1796875" style="16"/>
    <col min="2307" max="2307" width="10.1796875" style="16" customWidth="1"/>
    <col min="2308" max="2308" width="50.7265625" style="16" customWidth="1"/>
    <col min="2309" max="2309" width="31.1796875" style="16" customWidth="1"/>
    <col min="2310" max="2310" width="15.453125" style="16" bestFit="1" customWidth="1"/>
    <col min="2311" max="2311" width="12" style="16" bestFit="1" customWidth="1"/>
    <col min="2312" max="2312" width="15" style="16" bestFit="1" customWidth="1"/>
    <col min="2313" max="2313" width="20.81640625" style="16" bestFit="1" customWidth="1"/>
    <col min="2314" max="2314" width="25" style="16" bestFit="1" customWidth="1"/>
    <col min="2315" max="2315" width="17.7265625" style="16" bestFit="1" customWidth="1"/>
    <col min="2316" max="2316" width="22.54296875" style="16" bestFit="1" customWidth="1"/>
    <col min="2317" max="2317" width="16.26953125" style="16" bestFit="1" customWidth="1"/>
    <col min="2318" max="2562" width="9.1796875" style="16"/>
    <col min="2563" max="2563" width="10.1796875" style="16" customWidth="1"/>
    <col min="2564" max="2564" width="50.7265625" style="16" customWidth="1"/>
    <col min="2565" max="2565" width="31.1796875" style="16" customWidth="1"/>
    <col min="2566" max="2566" width="15.453125" style="16" bestFit="1" customWidth="1"/>
    <col min="2567" max="2567" width="12" style="16" bestFit="1" customWidth="1"/>
    <col min="2568" max="2568" width="15" style="16" bestFit="1" customWidth="1"/>
    <col min="2569" max="2569" width="20.81640625" style="16" bestFit="1" customWidth="1"/>
    <col min="2570" max="2570" width="25" style="16" bestFit="1" customWidth="1"/>
    <col min="2571" max="2571" width="17.7265625" style="16" bestFit="1" customWidth="1"/>
    <col min="2572" max="2572" width="22.54296875" style="16" bestFit="1" customWidth="1"/>
    <col min="2573" max="2573" width="16.26953125" style="16" bestFit="1" customWidth="1"/>
    <col min="2574" max="2818" width="9.1796875" style="16"/>
    <col min="2819" max="2819" width="10.1796875" style="16" customWidth="1"/>
    <col min="2820" max="2820" width="50.7265625" style="16" customWidth="1"/>
    <col min="2821" max="2821" width="31.1796875" style="16" customWidth="1"/>
    <col min="2822" max="2822" width="15.453125" style="16" bestFit="1" customWidth="1"/>
    <col min="2823" max="2823" width="12" style="16" bestFit="1" customWidth="1"/>
    <col min="2824" max="2824" width="15" style="16" bestFit="1" customWidth="1"/>
    <col min="2825" max="2825" width="20.81640625" style="16" bestFit="1" customWidth="1"/>
    <col min="2826" max="2826" width="25" style="16" bestFit="1" customWidth="1"/>
    <col min="2827" max="2827" width="17.7265625" style="16" bestFit="1" customWidth="1"/>
    <col min="2828" max="2828" width="22.54296875" style="16" bestFit="1" customWidth="1"/>
    <col min="2829" max="2829" width="16.26953125" style="16" bestFit="1" customWidth="1"/>
    <col min="2830" max="3074" width="9.1796875" style="16"/>
    <col min="3075" max="3075" width="10.1796875" style="16" customWidth="1"/>
    <col min="3076" max="3076" width="50.7265625" style="16" customWidth="1"/>
    <col min="3077" max="3077" width="31.1796875" style="16" customWidth="1"/>
    <col min="3078" max="3078" width="15.453125" style="16" bestFit="1" customWidth="1"/>
    <col min="3079" max="3079" width="12" style="16" bestFit="1" customWidth="1"/>
    <col min="3080" max="3080" width="15" style="16" bestFit="1" customWidth="1"/>
    <col min="3081" max="3081" width="20.81640625" style="16" bestFit="1" customWidth="1"/>
    <col min="3082" max="3082" width="25" style="16" bestFit="1" customWidth="1"/>
    <col min="3083" max="3083" width="17.7265625" style="16" bestFit="1" customWidth="1"/>
    <col min="3084" max="3084" width="22.54296875" style="16" bestFit="1" customWidth="1"/>
    <col min="3085" max="3085" width="16.26953125" style="16" bestFit="1" customWidth="1"/>
    <col min="3086" max="3330" width="9.1796875" style="16"/>
    <col min="3331" max="3331" width="10.1796875" style="16" customWidth="1"/>
    <col min="3332" max="3332" width="50.7265625" style="16" customWidth="1"/>
    <col min="3333" max="3333" width="31.1796875" style="16" customWidth="1"/>
    <col min="3334" max="3334" width="15.453125" style="16" bestFit="1" customWidth="1"/>
    <col min="3335" max="3335" width="12" style="16" bestFit="1" customWidth="1"/>
    <col min="3336" max="3336" width="15" style="16" bestFit="1" customWidth="1"/>
    <col min="3337" max="3337" width="20.81640625" style="16" bestFit="1" customWidth="1"/>
    <col min="3338" max="3338" width="25" style="16" bestFit="1" customWidth="1"/>
    <col min="3339" max="3339" width="17.7265625" style="16" bestFit="1" customWidth="1"/>
    <col min="3340" max="3340" width="22.54296875" style="16" bestFit="1" customWidth="1"/>
    <col min="3341" max="3341" width="16.26953125" style="16" bestFit="1" customWidth="1"/>
    <col min="3342" max="3586" width="9.1796875" style="16"/>
    <col min="3587" max="3587" width="10.1796875" style="16" customWidth="1"/>
    <col min="3588" max="3588" width="50.7265625" style="16" customWidth="1"/>
    <col min="3589" max="3589" width="31.1796875" style="16" customWidth="1"/>
    <col min="3590" max="3590" width="15.453125" style="16" bestFit="1" customWidth="1"/>
    <col min="3591" max="3591" width="12" style="16" bestFit="1" customWidth="1"/>
    <col min="3592" max="3592" width="15" style="16" bestFit="1" customWidth="1"/>
    <col min="3593" max="3593" width="20.81640625" style="16" bestFit="1" customWidth="1"/>
    <col min="3594" max="3594" width="25" style="16" bestFit="1" customWidth="1"/>
    <col min="3595" max="3595" width="17.7265625" style="16" bestFit="1" customWidth="1"/>
    <col min="3596" max="3596" width="22.54296875" style="16" bestFit="1" customWidth="1"/>
    <col min="3597" max="3597" width="16.26953125" style="16" bestFit="1" customWidth="1"/>
    <col min="3598" max="3842" width="9.1796875" style="16"/>
    <col min="3843" max="3843" width="10.1796875" style="16" customWidth="1"/>
    <col min="3844" max="3844" width="50.7265625" style="16" customWidth="1"/>
    <col min="3845" max="3845" width="31.1796875" style="16" customWidth="1"/>
    <col min="3846" max="3846" width="15.453125" style="16" bestFit="1" customWidth="1"/>
    <col min="3847" max="3847" width="12" style="16" bestFit="1" customWidth="1"/>
    <col min="3848" max="3848" width="15" style="16" bestFit="1" customWidth="1"/>
    <col min="3849" max="3849" width="20.81640625" style="16" bestFit="1" customWidth="1"/>
    <col min="3850" max="3850" width="25" style="16" bestFit="1" customWidth="1"/>
    <col min="3851" max="3851" width="17.7265625" style="16" bestFit="1" customWidth="1"/>
    <col min="3852" max="3852" width="22.54296875" style="16" bestFit="1" customWidth="1"/>
    <col min="3853" max="3853" width="16.26953125" style="16" bestFit="1" customWidth="1"/>
    <col min="3854" max="4098" width="9.1796875" style="16"/>
    <col min="4099" max="4099" width="10.1796875" style="16" customWidth="1"/>
    <col min="4100" max="4100" width="50.7265625" style="16" customWidth="1"/>
    <col min="4101" max="4101" width="31.1796875" style="16" customWidth="1"/>
    <col min="4102" max="4102" width="15.453125" style="16" bestFit="1" customWidth="1"/>
    <col min="4103" max="4103" width="12" style="16" bestFit="1" customWidth="1"/>
    <col min="4104" max="4104" width="15" style="16" bestFit="1" customWidth="1"/>
    <col min="4105" max="4105" width="20.81640625" style="16" bestFit="1" customWidth="1"/>
    <col min="4106" max="4106" width="25" style="16" bestFit="1" customWidth="1"/>
    <col min="4107" max="4107" width="17.7265625" style="16" bestFit="1" customWidth="1"/>
    <col min="4108" max="4108" width="22.54296875" style="16" bestFit="1" customWidth="1"/>
    <col min="4109" max="4109" width="16.26953125" style="16" bestFit="1" customWidth="1"/>
    <col min="4110" max="4354" width="9.1796875" style="16"/>
    <col min="4355" max="4355" width="10.1796875" style="16" customWidth="1"/>
    <col min="4356" max="4356" width="50.7265625" style="16" customWidth="1"/>
    <col min="4357" max="4357" width="31.1796875" style="16" customWidth="1"/>
    <col min="4358" max="4358" width="15.453125" style="16" bestFit="1" customWidth="1"/>
    <col min="4359" max="4359" width="12" style="16" bestFit="1" customWidth="1"/>
    <col min="4360" max="4360" width="15" style="16" bestFit="1" customWidth="1"/>
    <col min="4361" max="4361" width="20.81640625" style="16" bestFit="1" customWidth="1"/>
    <col min="4362" max="4362" width="25" style="16" bestFit="1" customWidth="1"/>
    <col min="4363" max="4363" width="17.7265625" style="16" bestFit="1" customWidth="1"/>
    <col min="4364" max="4364" width="22.54296875" style="16" bestFit="1" customWidth="1"/>
    <col min="4365" max="4365" width="16.26953125" style="16" bestFit="1" customWidth="1"/>
    <col min="4366" max="4610" width="9.1796875" style="16"/>
    <col min="4611" max="4611" width="10.1796875" style="16" customWidth="1"/>
    <col min="4612" max="4612" width="50.7265625" style="16" customWidth="1"/>
    <col min="4613" max="4613" width="31.1796875" style="16" customWidth="1"/>
    <col min="4614" max="4614" width="15.453125" style="16" bestFit="1" customWidth="1"/>
    <col min="4615" max="4615" width="12" style="16" bestFit="1" customWidth="1"/>
    <col min="4616" max="4616" width="15" style="16" bestFit="1" customWidth="1"/>
    <col min="4617" max="4617" width="20.81640625" style="16" bestFit="1" customWidth="1"/>
    <col min="4618" max="4618" width="25" style="16" bestFit="1" customWidth="1"/>
    <col min="4619" max="4619" width="17.7265625" style="16" bestFit="1" customWidth="1"/>
    <col min="4620" max="4620" width="22.54296875" style="16" bestFit="1" customWidth="1"/>
    <col min="4621" max="4621" width="16.26953125" style="16" bestFit="1" customWidth="1"/>
    <col min="4622" max="4866" width="9.1796875" style="16"/>
    <col min="4867" max="4867" width="10.1796875" style="16" customWidth="1"/>
    <col min="4868" max="4868" width="50.7265625" style="16" customWidth="1"/>
    <col min="4869" max="4869" width="31.1796875" style="16" customWidth="1"/>
    <col min="4870" max="4870" width="15.453125" style="16" bestFit="1" customWidth="1"/>
    <col min="4871" max="4871" width="12" style="16" bestFit="1" customWidth="1"/>
    <col min="4872" max="4872" width="15" style="16" bestFit="1" customWidth="1"/>
    <col min="4873" max="4873" width="20.81640625" style="16" bestFit="1" customWidth="1"/>
    <col min="4874" max="4874" width="25" style="16" bestFit="1" customWidth="1"/>
    <col min="4875" max="4875" width="17.7265625" style="16" bestFit="1" customWidth="1"/>
    <col min="4876" max="4876" width="22.54296875" style="16" bestFit="1" customWidth="1"/>
    <col min="4877" max="4877" width="16.26953125" style="16" bestFit="1" customWidth="1"/>
    <col min="4878" max="5122" width="9.1796875" style="16"/>
    <col min="5123" max="5123" width="10.1796875" style="16" customWidth="1"/>
    <col min="5124" max="5124" width="50.7265625" style="16" customWidth="1"/>
    <col min="5125" max="5125" width="31.1796875" style="16" customWidth="1"/>
    <col min="5126" max="5126" width="15.453125" style="16" bestFit="1" customWidth="1"/>
    <col min="5127" max="5127" width="12" style="16" bestFit="1" customWidth="1"/>
    <col min="5128" max="5128" width="15" style="16" bestFit="1" customWidth="1"/>
    <col min="5129" max="5129" width="20.81640625" style="16" bestFit="1" customWidth="1"/>
    <col min="5130" max="5130" width="25" style="16" bestFit="1" customWidth="1"/>
    <col min="5131" max="5131" width="17.7265625" style="16" bestFit="1" customWidth="1"/>
    <col min="5132" max="5132" width="22.54296875" style="16" bestFit="1" customWidth="1"/>
    <col min="5133" max="5133" width="16.26953125" style="16" bestFit="1" customWidth="1"/>
    <col min="5134" max="5378" width="9.1796875" style="16"/>
    <col min="5379" max="5379" width="10.1796875" style="16" customWidth="1"/>
    <col min="5380" max="5380" width="50.7265625" style="16" customWidth="1"/>
    <col min="5381" max="5381" width="31.1796875" style="16" customWidth="1"/>
    <col min="5382" max="5382" width="15.453125" style="16" bestFit="1" customWidth="1"/>
    <col min="5383" max="5383" width="12" style="16" bestFit="1" customWidth="1"/>
    <col min="5384" max="5384" width="15" style="16" bestFit="1" customWidth="1"/>
    <col min="5385" max="5385" width="20.81640625" style="16" bestFit="1" customWidth="1"/>
    <col min="5386" max="5386" width="25" style="16" bestFit="1" customWidth="1"/>
    <col min="5387" max="5387" width="17.7265625" style="16" bestFit="1" customWidth="1"/>
    <col min="5388" max="5388" width="22.54296875" style="16" bestFit="1" customWidth="1"/>
    <col min="5389" max="5389" width="16.26953125" style="16" bestFit="1" customWidth="1"/>
    <col min="5390" max="5634" width="9.1796875" style="16"/>
    <col min="5635" max="5635" width="10.1796875" style="16" customWidth="1"/>
    <col min="5636" max="5636" width="50.7265625" style="16" customWidth="1"/>
    <col min="5637" max="5637" width="31.1796875" style="16" customWidth="1"/>
    <col min="5638" max="5638" width="15.453125" style="16" bestFit="1" customWidth="1"/>
    <col min="5639" max="5639" width="12" style="16" bestFit="1" customWidth="1"/>
    <col min="5640" max="5640" width="15" style="16" bestFit="1" customWidth="1"/>
    <col min="5641" max="5641" width="20.81640625" style="16" bestFit="1" customWidth="1"/>
    <col min="5642" max="5642" width="25" style="16" bestFit="1" customWidth="1"/>
    <col min="5643" max="5643" width="17.7265625" style="16" bestFit="1" customWidth="1"/>
    <col min="5644" max="5644" width="22.54296875" style="16" bestFit="1" customWidth="1"/>
    <col min="5645" max="5645" width="16.26953125" style="16" bestFit="1" customWidth="1"/>
    <col min="5646" max="5890" width="9.1796875" style="16"/>
    <col min="5891" max="5891" width="10.1796875" style="16" customWidth="1"/>
    <col min="5892" max="5892" width="50.7265625" style="16" customWidth="1"/>
    <col min="5893" max="5893" width="31.1796875" style="16" customWidth="1"/>
    <col min="5894" max="5894" width="15.453125" style="16" bestFit="1" customWidth="1"/>
    <col min="5895" max="5895" width="12" style="16" bestFit="1" customWidth="1"/>
    <col min="5896" max="5896" width="15" style="16" bestFit="1" customWidth="1"/>
    <col min="5897" max="5897" width="20.81640625" style="16" bestFit="1" customWidth="1"/>
    <col min="5898" max="5898" width="25" style="16" bestFit="1" customWidth="1"/>
    <col min="5899" max="5899" width="17.7265625" style="16" bestFit="1" customWidth="1"/>
    <col min="5900" max="5900" width="22.54296875" style="16" bestFit="1" customWidth="1"/>
    <col min="5901" max="5901" width="16.26953125" style="16" bestFit="1" customWidth="1"/>
    <col min="5902" max="6146" width="9.1796875" style="16"/>
    <col min="6147" max="6147" width="10.1796875" style="16" customWidth="1"/>
    <col min="6148" max="6148" width="50.7265625" style="16" customWidth="1"/>
    <col min="6149" max="6149" width="31.1796875" style="16" customWidth="1"/>
    <col min="6150" max="6150" width="15.453125" style="16" bestFit="1" customWidth="1"/>
    <col min="6151" max="6151" width="12" style="16" bestFit="1" customWidth="1"/>
    <col min="6152" max="6152" width="15" style="16" bestFit="1" customWidth="1"/>
    <col min="6153" max="6153" width="20.81640625" style="16" bestFit="1" customWidth="1"/>
    <col min="6154" max="6154" width="25" style="16" bestFit="1" customWidth="1"/>
    <col min="6155" max="6155" width="17.7265625" style="16" bestFit="1" customWidth="1"/>
    <col min="6156" max="6156" width="22.54296875" style="16" bestFit="1" customWidth="1"/>
    <col min="6157" max="6157" width="16.26953125" style="16" bestFit="1" customWidth="1"/>
    <col min="6158" max="6402" width="9.1796875" style="16"/>
    <col min="6403" max="6403" width="10.1796875" style="16" customWidth="1"/>
    <col min="6404" max="6404" width="50.7265625" style="16" customWidth="1"/>
    <col min="6405" max="6405" width="31.1796875" style="16" customWidth="1"/>
    <col min="6406" max="6406" width="15.453125" style="16" bestFit="1" customWidth="1"/>
    <col min="6407" max="6407" width="12" style="16" bestFit="1" customWidth="1"/>
    <col min="6408" max="6408" width="15" style="16" bestFit="1" customWidth="1"/>
    <col min="6409" max="6409" width="20.81640625" style="16" bestFit="1" customWidth="1"/>
    <col min="6410" max="6410" width="25" style="16" bestFit="1" customWidth="1"/>
    <col min="6411" max="6411" width="17.7265625" style="16" bestFit="1" customWidth="1"/>
    <col min="6412" max="6412" width="22.54296875" style="16" bestFit="1" customWidth="1"/>
    <col min="6413" max="6413" width="16.26953125" style="16" bestFit="1" customWidth="1"/>
    <col min="6414" max="6658" width="9.1796875" style="16"/>
    <col min="6659" max="6659" width="10.1796875" style="16" customWidth="1"/>
    <col min="6660" max="6660" width="50.7265625" style="16" customWidth="1"/>
    <col min="6661" max="6661" width="31.1796875" style="16" customWidth="1"/>
    <col min="6662" max="6662" width="15.453125" style="16" bestFit="1" customWidth="1"/>
    <col min="6663" max="6663" width="12" style="16" bestFit="1" customWidth="1"/>
    <col min="6664" max="6664" width="15" style="16" bestFit="1" customWidth="1"/>
    <col min="6665" max="6665" width="20.81640625" style="16" bestFit="1" customWidth="1"/>
    <col min="6666" max="6666" width="25" style="16" bestFit="1" customWidth="1"/>
    <col min="6667" max="6667" width="17.7265625" style="16" bestFit="1" customWidth="1"/>
    <col min="6668" max="6668" width="22.54296875" style="16" bestFit="1" customWidth="1"/>
    <col min="6669" max="6669" width="16.26953125" style="16" bestFit="1" customWidth="1"/>
    <col min="6670" max="6914" width="9.1796875" style="16"/>
    <col min="6915" max="6915" width="10.1796875" style="16" customWidth="1"/>
    <col min="6916" max="6916" width="50.7265625" style="16" customWidth="1"/>
    <col min="6917" max="6917" width="31.1796875" style="16" customWidth="1"/>
    <col min="6918" max="6918" width="15.453125" style="16" bestFit="1" customWidth="1"/>
    <col min="6919" max="6919" width="12" style="16" bestFit="1" customWidth="1"/>
    <col min="6920" max="6920" width="15" style="16" bestFit="1" customWidth="1"/>
    <col min="6921" max="6921" width="20.81640625" style="16" bestFit="1" customWidth="1"/>
    <col min="6922" max="6922" width="25" style="16" bestFit="1" customWidth="1"/>
    <col min="6923" max="6923" width="17.7265625" style="16" bestFit="1" customWidth="1"/>
    <col min="6924" max="6924" width="22.54296875" style="16" bestFit="1" customWidth="1"/>
    <col min="6925" max="6925" width="16.26953125" style="16" bestFit="1" customWidth="1"/>
    <col min="6926" max="7170" width="9.1796875" style="16"/>
    <col min="7171" max="7171" width="10.1796875" style="16" customWidth="1"/>
    <col min="7172" max="7172" width="50.7265625" style="16" customWidth="1"/>
    <col min="7173" max="7173" width="31.1796875" style="16" customWidth="1"/>
    <col min="7174" max="7174" width="15.453125" style="16" bestFit="1" customWidth="1"/>
    <col min="7175" max="7175" width="12" style="16" bestFit="1" customWidth="1"/>
    <col min="7176" max="7176" width="15" style="16" bestFit="1" customWidth="1"/>
    <col min="7177" max="7177" width="20.81640625" style="16" bestFit="1" customWidth="1"/>
    <col min="7178" max="7178" width="25" style="16" bestFit="1" customWidth="1"/>
    <col min="7179" max="7179" width="17.7265625" style="16" bestFit="1" customWidth="1"/>
    <col min="7180" max="7180" width="22.54296875" style="16" bestFit="1" customWidth="1"/>
    <col min="7181" max="7181" width="16.26953125" style="16" bestFit="1" customWidth="1"/>
    <col min="7182" max="7426" width="9.1796875" style="16"/>
    <col min="7427" max="7427" width="10.1796875" style="16" customWidth="1"/>
    <col min="7428" max="7428" width="50.7265625" style="16" customWidth="1"/>
    <col min="7429" max="7429" width="31.1796875" style="16" customWidth="1"/>
    <col min="7430" max="7430" width="15.453125" style="16" bestFit="1" customWidth="1"/>
    <col min="7431" max="7431" width="12" style="16" bestFit="1" customWidth="1"/>
    <col min="7432" max="7432" width="15" style="16" bestFit="1" customWidth="1"/>
    <col min="7433" max="7433" width="20.81640625" style="16" bestFit="1" customWidth="1"/>
    <col min="7434" max="7434" width="25" style="16" bestFit="1" customWidth="1"/>
    <col min="7435" max="7435" width="17.7265625" style="16" bestFit="1" customWidth="1"/>
    <col min="7436" max="7436" width="22.54296875" style="16" bestFit="1" customWidth="1"/>
    <col min="7437" max="7437" width="16.26953125" style="16" bestFit="1" customWidth="1"/>
    <col min="7438" max="7682" width="9.1796875" style="16"/>
    <col min="7683" max="7683" width="10.1796875" style="16" customWidth="1"/>
    <col min="7684" max="7684" width="50.7265625" style="16" customWidth="1"/>
    <col min="7685" max="7685" width="31.1796875" style="16" customWidth="1"/>
    <col min="7686" max="7686" width="15.453125" style="16" bestFit="1" customWidth="1"/>
    <col min="7687" max="7687" width="12" style="16" bestFit="1" customWidth="1"/>
    <col min="7688" max="7688" width="15" style="16" bestFit="1" customWidth="1"/>
    <col min="7689" max="7689" width="20.81640625" style="16" bestFit="1" customWidth="1"/>
    <col min="7690" max="7690" width="25" style="16" bestFit="1" customWidth="1"/>
    <col min="7691" max="7691" width="17.7265625" style="16" bestFit="1" customWidth="1"/>
    <col min="7692" max="7692" width="22.54296875" style="16" bestFit="1" customWidth="1"/>
    <col min="7693" max="7693" width="16.26953125" style="16" bestFit="1" customWidth="1"/>
    <col min="7694" max="7938" width="9.1796875" style="16"/>
    <col min="7939" max="7939" width="10.1796875" style="16" customWidth="1"/>
    <col min="7940" max="7940" width="50.7265625" style="16" customWidth="1"/>
    <col min="7941" max="7941" width="31.1796875" style="16" customWidth="1"/>
    <col min="7942" max="7942" width="15.453125" style="16" bestFit="1" customWidth="1"/>
    <col min="7943" max="7943" width="12" style="16" bestFit="1" customWidth="1"/>
    <col min="7944" max="7944" width="15" style="16" bestFit="1" customWidth="1"/>
    <col min="7945" max="7945" width="20.81640625" style="16" bestFit="1" customWidth="1"/>
    <col min="7946" max="7946" width="25" style="16" bestFit="1" customWidth="1"/>
    <col min="7947" max="7947" width="17.7265625" style="16" bestFit="1" customWidth="1"/>
    <col min="7948" max="7948" width="22.54296875" style="16" bestFit="1" customWidth="1"/>
    <col min="7949" max="7949" width="16.26953125" style="16" bestFit="1" customWidth="1"/>
    <col min="7950" max="8194" width="9.1796875" style="16"/>
    <col min="8195" max="8195" width="10.1796875" style="16" customWidth="1"/>
    <col min="8196" max="8196" width="50.7265625" style="16" customWidth="1"/>
    <col min="8197" max="8197" width="31.1796875" style="16" customWidth="1"/>
    <col min="8198" max="8198" width="15.453125" style="16" bestFit="1" customWidth="1"/>
    <col min="8199" max="8199" width="12" style="16" bestFit="1" customWidth="1"/>
    <col min="8200" max="8200" width="15" style="16" bestFit="1" customWidth="1"/>
    <col min="8201" max="8201" width="20.81640625" style="16" bestFit="1" customWidth="1"/>
    <col min="8202" max="8202" width="25" style="16" bestFit="1" customWidth="1"/>
    <col min="8203" max="8203" width="17.7265625" style="16" bestFit="1" customWidth="1"/>
    <col min="8204" max="8204" width="22.54296875" style="16" bestFit="1" customWidth="1"/>
    <col min="8205" max="8205" width="16.26953125" style="16" bestFit="1" customWidth="1"/>
    <col min="8206" max="8450" width="9.1796875" style="16"/>
    <col min="8451" max="8451" width="10.1796875" style="16" customWidth="1"/>
    <col min="8452" max="8452" width="50.7265625" style="16" customWidth="1"/>
    <col min="8453" max="8453" width="31.1796875" style="16" customWidth="1"/>
    <col min="8454" max="8454" width="15.453125" style="16" bestFit="1" customWidth="1"/>
    <col min="8455" max="8455" width="12" style="16" bestFit="1" customWidth="1"/>
    <col min="8456" max="8456" width="15" style="16" bestFit="1" customWidth="1"/>
    <col min="8457" max="8457" width="20.81640625" style="16" bestFit="1" customWidth="1"/>
    <col min="8458" max="8458" width="25" style="16" bestFit="1" customWidth="1"/>
    <col min="8459" max="8459" width="17.7265625" style="16" bestFit="1" customWidth="1"/>
    <col min="8460" max="8460" width="22.54296875" style="16" bestFit="1" customWidth="1"/>
    <col min="8461" max="8461" width="16.26953125" style="16" bestFit="1" customWidth="1"/>
    <col min="8462" max="8706" width="9.1796875" style="16"/>
    <col min="8707" max="8707" width="10.1796875" style="16" customWidth="1"/>
    <col min="8708" max="8708" width="50.7265625" style="16" customWidth="1"/>
    <col min="8709" max="8709" width="31.1796875" style="16" customWidth="1"/>
    <col min="8710" max="8710" width="15.453125" style="16" bestFit="1" customWidth="1"/>
    <col min="8711" max="8711" width="12" style="16" bestFit="1" customWidth="1"/>
    <col min="8712" max="8712" width="15" style="16" bestFit="1" customWidth="1"/>
    <col min="8713" max="8713" width="20.81640625" style="16" bestFit="1" customWidth="1"/>
    <col min="8714" max="8714" width="25" style="16" bestFit="1" customWidth="1"/>
    <col min="8715" max="8715" width="17.7265625" style="16" bestFit="1" customWidth="1"/>
    <col min="8716" max="8716" width="22.54296875" style="16" bestFit="1" customWidth="1"/>
    <col min="8717" max="8717" width="16.26953125" style="16" bestFit="1" customWidth="1"/>
    <col min="8718" max="8962" width="9.1796875" style="16"/>
    <col min="8963" max="8963" width="10.1796875" style="16" customWidth="1"/>
    <col min="8964" max="8964" width="50.7265625" style="16" customWidth="1"/>
    <col min="8965" max="8965" width="31.1796875" style="16" customWidth="1"/>
    <col min="8966" max="8966" width="15.453125" style="16" bestFit="1" customWidth="1"/>
    <col min="8967" max="8967" width="12" style="16" bestFit="1" customWidth="1"/>
    <col min="8968" max="8968" width="15" style="16" bestFit="1" customWidth="1"/>
    <col min="8969" max="8969" width="20.81640625" style="16" bestFit="1" customWidth="1"/>
    <col min="8970" max="8970" width="25" style="16" bestFit="1" customWidth="1"/>
    <col min="8971" max="8971" width="17.7265625" style="16" bestFit="1" customWidth="1"/>
    <col min="8972" max="8972" width="22.54296875" style="16" bestFit="1" customWidth="1"/>
    <col min="8973" max="8973" width="16.26953125" style="16" bestFit="1" customWidth="1"/>
    <col min="8974" max="9218" width="9.1796875" style="16"/>
    <col min="9219" max="9219" width="10.1796875" style="16" customWidth="1"/>
    <col min="9220" max="9220" width="50.7265625" style="16" customWidth="1"/>
    <col min="9221" max="9221" width="31.1796875" style="16" customWidth="1"/>
    <col min="9222" max="9222" width="15.453125" style="16" bestFit="1" customWidth="1"/>
    <col min="9223" max="9223" width="12" style="16" bestFit="1" customWidth="1"/>
    <col min="9224" max="9224" width="15" style="16" bestFit="1" customWidth="1"/>
    <col min="9225" max="9225" width="20.81640625" style="16" bestFit="1" customWidth="1"/>
    <col min="9226" max="9226" width="25" style="16" bestFit="1" customWidth="1"/>
    <col min="9227" max="9227" width="17.7265625" style="16" bestFit="1" customWidth="1"/>
    <col min="9228" max="9228" width="22.54296875" style="16" bestFit="1" customWidth="1"/>
    <col min="9229" max="9229" width="16.26953125" style="16" bestFit="1" customWidth="1"/>
    <col min="9230" max="9474" width="9.1796875" style="16"/>
    <col min="9475" max="9475" width="10.1796875" style="16" customWidth="1"/>
    <col min="9476" max="9476" width="50.7265625" style="16" customWidth="1"/>
    <col min="9477" max="9477" width="31.1796875" style="16" customWidth="1"/>
    <col min="9478" max="9478" width="15.453125" style="16" bestFit="1" customWidth="1"/>
    <col min="9479" max="9479" width="12" style="16" bestFit="1" customWidth="1"/>
    <col min="9480" max="9480" width="15" style="16" bestFit="1" customWidth="1"/>
    <col min="9481" max="9481" width="20.81640625" style="16" bestFit="1" customWidth="1"/>
    <col min="9482" max="9482" width="25" style="16" bestFit="1" customWidth="1"/>
    <col min="9483" max="9483" width="17.7265625" style="16" bestFit="1" customWidth="1"/>
    <col min="9484" max="9484" width="22.54296875" style="16" bestFit="1" customWidth="1"/>
    <col min="9485" max="9485" width="16.26953125" style="16" bestFit="1" customWidth="1"/>
    <col min="9486" max="9730" width="9.1796875" style="16"/>
    <col min="9731" max="9731" width="10.1796875" style="16" customWidth="1"/>
    <col min="9732" max="9732" width="50.7265625" style="16" customWidth="1"/>
    <col min="9733" max="9733" width="31.1796875" style="16" customWidth="1"/>
    <col min="9734" max="9734" width="15.453125" style="16" bestFit="1" customWidth="1"/>
    <col min="9735" max="9735" width="12" style="16" bestFit="1" customWidth="1"/>
    <col min="9736" max="9736" width="15" style="16" bestFit="1" customWidth="1"/>
    <col min="9737" max="9737" width="20.81640625" style="16" bestFit="1" customWidth="1"/>
    <col min="9738" max="9738" width="25" style="16" bestFit="1" customWidth="1"/>
    <col min="9739" max="9739" width="17.7265625" style="16" bestFit="1" customWidth="1"/>
    <col min="9740" max="9740" width="22.54296875" style="16" bestFit="1" customWidth="1"/>
    <col min="9741" max="9741" width="16.26953125" style="16" bestFit="1" customWidth="1"/>
    <col min="9742" max="9986" width="9.1796875" style="16"/>
    <col min="9987" max="9987" width="10.1796875" style="16" customWidth="1"/>
    <col min="9988" max="9988" width="50.7265625" style="16" customWidth="1"/>
    <col min="9989" max="9989" width="31.1796875" style="16" customWidth="1"/>
    <col min="9990" max="9990" width="15.453125" style="16" bestFit="1" customWidth="1"/>
    <col min="9991" max="9991" width="12" style="16" bestFit="1" customWidth="1"/>
    <col min="9992" max="9992" width="15" style="16" bestFit="1" customWidth="1"/>
    <col min="9993" max="9993" width="20.81640625" style="16" bestFit="1" customWidth="1"/>
    <col min="9994" max="9994" width="25" style="16" bestFit="1" customWidth="1"/>
    <col min="9995" max="9995" width="17.7265625" style="16" bestFit="1" customWidth="1"/>
    <col min="9996" max="9996" width="22.54296875" style="16" bestFit="1" customWidth="1"/>
    <col min="9997" max="9997" width="16.26953125" style="16" bestFit="1" customWidth="1"/>
    <col min="9998" max="10242" width="9.1796875" style="16"/>
    <col min="10243" max="10243" width="10.1796875" style="16" customWidth="1"/>
    <col min="10244" max="10244" width="50.7265625" style="16" customWidth="1"/>
    <col min="10245" max="10245" width="31.1796875" style="16" customWidth="1"/>
    <col min="10246" max="10246" width="15.453125" style="16" bestFit="1" customWidth="1"/>
    <col min="10247" max="10247" width="12" style="16" bestFit="1" customWidth="1"/>
    <col min="10248" max="10248" width="15" style="16" bestFit="1" customWidth="1"/>
    <col min="10249" max="10249" width="20.81640625" style="16" bestFit="1" customWidth="1"/>
    <col min="10250" max="10250" width="25" style="16" bestFit="1" customWidth="1"/>
    <col min="10251" max="10251" width="17.7265625" style="16" bestFit="1" customWidth="1"/>
    <col min="10252" max="10252" width="22.54296875" style="16" bestFit="1" customWidth="1"/>
    <col min="10253" max="10253" width="16.26953125" style="16" bestFit="1" customWidth="1"/>
    <col min="10254" max="10498" width="9.1796875" style="16"/>
    <col min="10499" max="10499" width="10.1796875" style="16" customWidth="1"/>
    <col min="10500" max="10500" width="50.7265625" style="16" customWidth="1"/>
    <col min="10501" max="10501" width="31.1796875" style="16" customWidth="1"/>
    <col min="10502" max="10502" width="15.453125" style="16" bestFit="1" customWidth="1"/>
    <col min="10503" max="10503" width="12" style="16" bestFit="1" customWidth="1"/>
    <col min="10504" max="10504" width="15" style="16" bestFit="1" customWidth="1"/>
    <col min="10505" max="10505" width="20.81640625" style="16" bestFit="1" customWidth="1"/>
    <col min="10506" max="10506" width="25" style="16" bestFit="1" customWidth="1"/>
    <col min="10507" max="10507" width="17.7265625" style="16" bestFit="1" customWidth="1"/>
    <col min="10508" max="10508" width="22.54296875" style="16" bestFit="1" customWidth="1"/>
    <col min="10509" max="10509" width="16.26953125" style="16" bestFit="1" customWidth="1"/>
    <col min="10510" max="10754" width="9.1796875" style="16"/>
    <col min="10755" max="10755" width="10.1796875" style="16" customWidth="1"/>
    <col min="10756" max="10756" width="50.7265625" style="16" customWidth="1"/>
    <col min="10757" max="10757" width="31.1796875" style="16" customWidth="1"/>
    <col min="10758" max="10758" width="15.453125" style="16" bestFit="1" customWidth="1"/>
    <col min="10759" max="10759" width="12" style="16" bestFit="1" customWidth="1"/>
    <col min="10760" max="10760" width="15" style="16" bestFit="1" customWidth="1"/>
    <col min="10761" max="10761" width="20.81640625" style="16" bestFit="1" customWidth="1"/>
    <col min="10762" max="10762" width="25" style="16" bestFit="1" customWidth="1"/>
    <col min="10763" max="10763" width="17.7265625" style="16" bestFit="1" customWidth="1"/>
    <col min="10764" max="10764" width="22.54296875" style="16" bestFit="1" customWidth="1"/>
    <col min="10765" max="10765" width="16.26953125" style="16" bestFit="1" customWidth="1"/>
    <col min="10766" max="11010" width="9.1796875" style="16"/>
    <col min="11011" max="11011" width="10.1796875" style="16" customWidth="1"/>
    <col min="11012" max="11012" width="50.7265625" style="16" customWidth="1"/>
    <col min="11013" max="11013" width="31.1796875" style="16" customWidth="1"/>
    <col min="11014" max="11014" width="15.453125" style="16" bestFit="1" customWidth="1"/>
    <col min="11015" max="11015" width="12" style="16" bestFit="1" customWidth="1"/>
    <col min="11016" max="11016" width="15" style="16" bestFit="1" customWidth="1"/>
    <col min="11017" max="11017" width="20.81640625" style="16" bestFit="1" customWidth="1"/>
    <col min="11018" max="11018" width="25" style="16" bestFit="1" customWidth="1"/>
    <col min="11019" max="11019" width="17.7265625" style="16" bestFit="1" customWidth="1"/>
    <col min="11020" max="11020" width="22.54296875" style="16" bestFit="1" customWidth="1"/>
    <col min="11021" max="11021" width="16.26953125" style="16" bestFit="1" customWidth="1"/>
    <col min="11022" max="11266" width="9.1796875" style="16"/>
    <col min="11267" max="11267" width="10.1796875" style="16" customWidth="1"/>
    <col min="11268" max="11268" width="50.7265625" style="16" customWidth="1"/>
    <col min="11269" max="11269" width="31.1796875" style="16" customWidth="1"/>
    <col min="11270" max="11270" width="15.453125" style="16" bestFit="1" customWidth="1"/>
    <col min="11271" max="11271" width="12" style="16" bestFit="1" customWidth="1"/>
    <col min="11272" max="11272" width="15" style="16" bestFit="1" customWidth="1"/>
    <col min="11273" max="11273" width="20.81640625" style="16" bestFit="1" customWidth="1"/>
    <col min="11274" max="11274" width="25" style="16" bestFit="1" customWidth="1"/>
    <col min="11275" max="11275" width="17.7265625" style="16" bestFit="1" customWidth="1"/>
    <col min="11276" max="11276" width="22.54296875" style="16" bestFit="1" customWidth="1"/>
    <col min="11277" max="11277" width="16.26953125" style="16" bestFit="1" customWidth="1"/>
    <col min="11278" max="11522" width="9.1796875" style="16"/>
    <col min="11523" max="11523" width="10.1796875" style="16" customWidth="1"/>
    <col min="11524" max="11524" width="50.7265625" style="16" customWidth="1"/>
    <col min="11525" max="11525" width="31.1796875" style="16" customWidth="1"/>
    <col min="11526" max="11526" width="15.453125" style="16" bestFit="1" customWidth="1"/>
    <col min="11527" max="11527" width="12" style="16" bestFit="1" customWidth="1"/>
    <col min="11528" max="11528" width="15" style="16" bestFit="1" customWidth="1"/>
    <col min="11529" max="11529" width="20.81640625" style="16" bestFit="1" customWidth="1"/>
    <col min="11530" max="11530" width="25" style="16" bestFit="1" customWidth="1"/>
    <col min="11531" max="11531" width="17.7265625" style="16" bestFit="1" customWidth="1"/>
    <col min="11532" max="11532" width="22.54296875" style="16" bestFit="1" customWidth="1"/>
    <col min="11533" max="11533" width="16.26953125" style="16" bestFit="1" customWidth="1"/>
    <col min="11534" max="11778" width="9.1796875" style="16"/>
    <col min="11779" max="11779" width="10.1796875" style="16" customWidth="1"/>
    <col min="11780" max="11780" width="50.7265625" style="16" customWidth="1"/>
    <col min="11781" max="11781" width="31.1796875" style="16" customWidth="1"/>
    <col min="11782" max="11782" width="15.453125" style="16" bestFit="1" customWidth="1"/>
    <col min="11783" max="11783" width="12" style="16" bestFit="1" customWidth="1"/>
    <col min="11784" max="11784" width="15" style="16" bestFit="1" customWidth="1"/>
    <col min="11785" max="11785" width="20.81640625" style="16" bestFit="1" customWidth="1"/>
    <col min="11786" max="11786" width="25" style="16" bestFit="1" customWidth="1"/>
    <col min="11787" max="11787" width="17.7265625" style="16" bestFit="1" customWidth="1"/>
    <col min="11788" max="11788" width="22.54296875" style="16" bestFit="1" customWidth="1"/>
    <col min="11789" max="11789" width="16.26953125" style="16" bestFit="1" customWidth="1"/>
    <col min="11790" max="12034" width="9.1796875" style="16"/>
    <col min="12035" max="12035" width="10.1796875" style="16" customWidth="1"/>
    <col min="12036" max="12036" width="50.7265625" style="16" customWidth="1"/>
    <col min="12037" max="12037" width="31.1796875" style="16" customWidth="1"/>
    <col min="12038" max="12038" width="15.453125" style="16" bestFit="1" customWidth="1"/>
    <col min="12039" max="12039" width="12" style="16" bestFit="1" customWidth="1"/>
    <col min="12040" max="12040" width="15" style="16" bestFit="1" customWidth="1"/>
    <col min="12041" max="12041" width="20.81640625" style="16" bestFit="1" customWidth="1"/>
    <col min="12042" max="12042" width="25" style="16" bestFit="1" customWidth="1"/>
    <col min="12043" max="12043" width="17.7265625" style="16" bestFit="1" customWidth="1"/>
    <col min="12044" max="12044" width="22.54296875" style="16" bestFit="1" customWidth="1"/>
    <col min="12045" max="12045" width="16.26953125" style="16" bestFit="1" customWidth="1"/>
    <col min="12046" max="12290" width="9.1796875" style="16"/>
    <col min="12291" max="12291" width="10.1796875" style="16" customWidth="1"/>
    <col min="12292" max="12292" width="50.7265625" style="16" customWidth="1"/>
    <col min="12293" max="12293" width="31.1796875" style="16" customWidth="1"/>
    <col min="12294" max="12294" width="15.453125" style="16" bestFit="1" customWidth="1"/>
    <col min="12295" max="12295" width="12" style="16" bestFit="1" customWidth="1"/>
    <col min="12296" max="12296" width="15" style="16" bestFit="1" customWidth="1"/>
    <col min="12297" max="12297" width="20.81640625" style="16" bestFit="1" customWidth="1"/>
    <col min="12298" max="12298" width="25" style="16" bestFit="1" customWidth="1"/>
    <col min="12299" max="12299" width="17.7265625" style="16" bestFit="1" customWidth="1"/>
    <col min="12300" max="12300" width="22.54296875" style="16" bestFit="1" customWidth="1"/>
    <col min="12301" max="12301" width="16.26953125" style="16" bestFit="1" customWidth="1"/>
    <col min="12302" max="12546" width="9.1796875" style="16"/>
    <col min="12547" max="12547" width="10.1796875" style="16" customWidth="1"/>
    <col min="12548" max="12548" width="50.7265625" style="16" customWidth="1"/>
    <col min="12549" max="12549" width="31.1796875" style="16" customWidth="1"/>
    <col min="12550" max="12550" width="15.453125" style="16" bestFit="1" customWidth="1"/>
    <col min="12551" max="12551" width="12" style="16" bestFit="1" customWidth="1"/>
    <col min="12552" max="12552" width="15" style="16" bestFit="1" customWidth="1"/>
    <col min="12553" max="12553" width="20.81640625" style="16" bestFit="1" customWidth="1"/>
    <col min="12554" max="12554" width="25" style="16" bestFit="1" customWidth="1"/>
    <col min="12555" max="12555" width="17.7265625" style="16" bestFit="1" customWidth="1"/>
    <col min="12556" max="12556" width="22.54296875" style="16" bestFit="1" customWidth="1"/>
    <col min="12557" max="12557" width="16.26953125" style="16" bestFit="1" customWidth="1"/>
    <col min="12558" max="12802" width="9.1796875" style="16"/>
    <col min="12803" max="12803" width="10.1796875" style="16" customWidth="1"/>
    <col min="12804" max="12804" width="50.7265625" style="16" customWidth="1"/>
    <col min="12805" max="12805" width="31.1796875" style="16" customWidth="1"/>
    <col min="12806" max="12806" width="15.453125" style="16" bestFit="1" customWidth="1"/>
    <col min="12807" max="12807" width="12" style="16" bestFit="1" customWidth="1"/>
    <col min="12808" max="12808" width="15" style="16" bestFit="1" customWidth="1"/>
    <col min="12809" max="12809" width="20.81640625" style="16" bestFit="1" customWidth="1"/>
    <col min="12810" max="12810" width="25" style="16" bestFit="1" customWidth="1"/>
    <col min="12811" max="12811" width="17.7265625" style="16" bestFit="1" customWidth="1"/>
    <col min="12812" max="12812" width="22.54296875" style="16" bestFit="1" customWidth="1"/>
    <col min="12813" max="12813" width="16.26953125" style="16" bestFit="1" customWidth="1"/>
    <col min="12814" max="13058" width="9.1796875" style="16"/>
    <col min="13059" max="13059" width="10.1796875" style="16" customWidth="1"/>
    <col min="13060" max="13060" width="50.7265625" style="16" customWidth="1"/>
    <col min="13061" max="13061" width="31.1796875" style="16" customWidth="1"/>
    <col min="13062" max="13062" width="15.453125" style="16" bestFit="1" customWidth="1"/>
    <col min="13063" max="13063" width="12" style="16" bestFit="1" customWidth="1"/>
    <col min="13064" max="13064" width="15" style="16" bestFit="1" customWidth="1"/>
    <col min="13065" max="13065" width="20.81640625" style="16" bestFit="1" customWidth="1"/>
    <col min="13066" max="13066" width="25" style="16" bestFit="1" customWidth="1"/>
    <col min="13067" max="13067" width="17.7265625" style="16" bestFit="1" customWidth="1"/>
    <col min="13068" max="13068" width="22.54296875" style="16" bestFit="1" customWidth="1"/>
    <col min="13069" max="13069" width="16.26953125" style="16" bestFit="1" customWidth="1"/>
    <col min="13070" max="13314" width="9.1796875" style="16"/>
    <col min="13315" max="13315" width="10.1796875" style="16" customWidth="1"/>
    <col min="13316" max="13316" width="50.7265625" style="16" customWidth="1"/>
    <col min="13317" max="13317" width="31.1796875" style="16" customWidth="1"/>
    <col min="13318" max="13318" width="15.453125" style="16" bestFit="1" customWidth="1"/>
    <col min="13319" max="13319" width="12" style="16" bestFit="1" customWidth="1"/>
    <col min="13320" max="13320" width="15" style="16" bestFit="1" customWidth="1"/>
    <col min="13321" max="13321" width="20.81640625" style="16" bestFit="1" customWidth="1"/>
    <col min="13322" max="13322" width="25" style="16" bestFit="1" customWidth="1"/>
    <col min="13323" max="13323" width="17.7265625" style="16" bestFit="1" customWidth="1"/>
    <col min="13324" max="13324" width="22.54296875" style="16" bestFit="1" customWidth="1"/>
    <col min="13325" max="13325" width="16.26953125" style="16" bestFit="1" customWidth="1"/>
    <col min="13326" max="13570" width="9.1796875" style="16"/>
    <col min="13571" max="13571" width="10.1796875" style="16" customWidth="1"/>
    <col min="13572" max="13572" width="50.7265625" style="16" customWidth="1"/>
    <col min="13573" max="13573" width="31.1796875" style="16" customWidth="1"/>
    <col min="13574" max="13574" width="15.453125" style="16" bestFit="1" customWidth="1"/>
    <col min="13575" max="13575" width="12" style="16" bestFit="1" customWidth="1"/>
    <col min="13576" max="13576" width="15" style="16" bestFit="1" customWidth="1"/>
    <col min="13577" max="13577" width="20.81640625" style="16" bestFit="1" customWidth="1"/>
    <col min="13578" max="13578" width="25" style="16" bestFit="1" customWidth="1"/>
    <col min="13579" max="13579" width="17.7265625" style="16" bestFit="1" customWidth="1"/>
    <col min="13580" max="13580" width="22.54296875" style="16" bestFit="1" customWidth="1"/>
    <col min="13581" max="13581" width="16.26953125" style="16" bestFit="1" customWidth="1"/>
    <col min="13582" max="13826" width="9.1796875" style="16"/>
    <col min="13827" max="13827" width="10.1796875" style="16" customWidth="1"/>
    <col min="13828" max="13828" width="50.7265625" style="16" customWidth="1"/>
    <col min="13829" max="13829" width="31.1796875" style="16" customWidth="1"/>
    <col min="13830" max="13830" width="15.453125" style="16" bestFit="1" customWidth="1"/>
    <col min="13831" max="13831" width="12" style="16" bestFit="1" customWidth="1"/>
    <col min="13832" max="13832" width="15" style="16" bestFit="1" customWidth="1"/>
    <col min="13833" max="13833" width="20.81640625" style="16" bestFit="1" customWidth="1"/>
    <col min="13834" max="13834" width="25" style="16" bestFit="1" customWidth="1"/>
    <col min="13835" max="13835" width="17.7265625" style="16" bestFit="1" customWidth="1"/>
    <col min="13836" max="13836" width="22.54296875" style="16" bestFit="1" customWidth="1"/>
    <col min="13837" max="13837" width="16.26953125" style="16" bestFit="1" customWidth="1"/>
    <col min="13838" max="14082" width="9.1796875" style="16"/>
    <col min="14083" max="14083" width="10.1796875" style="16" customWidth="1"/>
    <col min="14084" max="14084" width="50.7265625" style="16" customWidth="1"/>
    <col min="14085" max="14085" width="31.1796875" style="16" customWidth="1"/>
    <col min="14086" max="14086" width="15.453125" style="16" bestFit="1" customWidth="1"/>
    <col min="14087" max="14087" width="12" style="16" bestFit="1" customWidth="1"/>
    <col min="14088" max="14088" width="15" style="16" bestFit="1" customWidth="1"/>
    <col min="14089" max="14089" width="20.81640625" style="16" bestFit="1" customWidth="1"/>
    <col min="14090" max="14090" width="25" style="16" bestFit="1" customWidth="1"/>
    <col min="14091" max="14091" width="17.7265625" style="16" bestFit="1" customWidth="1"/>
    <col min="14092" max="14092" width="22.54296875" style="16" bestFit="1" customWidth="1"/>
    <col min="14093" max="14093" width="16.26953125" style="16" bestFit="1" customWidth="1"/>
    <col min="14094" max="14338" width="9.1796875" style="16"/>
    <col min="14339" max="14339" width="10.1796875" style="16" customWidth="1"/>
    <col min="14340" max="14340" width="50.7265625" style="16" customWidth="1"/>
    <col min="14341" max="14341" width="31.1796875" style="16" customWidth="1"/>
    <col min="14342" max="14342" width="15.453125" style="16" bestFit="1" customWidth="1"/>
    <col min="14343" max="14343" width="12" style="16" bestFit="1" customWidth="1"/>
    <col min="14344" max="14344" width="15" style="16" bestFit="1" customWidth="1"/>
    <col min="14345" max="14345" width="20.81640625" style="16" bestFit="1" customWidth="1"/>
    <col min="14346" max="14346" width="25" style="16" bestFit="1" customWidth="1"/>
    <col min="14347" max="14347" width="17.7265625" style="16" bestFit="1" customWidth="1"/>
    <col min="14348" max="14348" width="22.54296875" style="16" bestFit="1" customWidth="1"/>
    <col min="14349" max="14349" width="16.26953125" style="16" bestFit="1" customWidth="1"/>
    <col min="14350" max="14594" width="9.1796875" style="16"/>
    <col min="14595" max="14595" width="10.1796875" style="16" customWidth="1"/>
    <col min="14596" max="14596" width="50.7265625" style="16" customWidth="1"/>
    <col min="14597" max="14597" width="31.1796875" style="16" customWidth="1"/>
    <col min="14598" max="14598" width="15.453125" style="16" bestFit="1" customWidth="1"/>
    <col min="14599" max="14599" width="12" style="16" bestFit="1" customWidth="1"/>
    <col min="14600" max="14600" width="15" style="16" bestFit="1" customWidth="1"/>
    <col min="14601" max="14601" width="20.81640625" style="16" bestFit="1" customWidth="1"/>
    <col min="14602" max="14602" width="25" style="16" bestFit="1" customWidth="1"/>
    <col min="14603" max="14603" width="17.7265625" style="16" bestFit="1" customWidth="1"/>
    <col min="14604" max="14604" width="22.54296875" style="16" bestFit="1" customWidth="1"/>
    <col min="14605" max="14605" width="16.26953125" style="16" bestFit="1" customWidth="1"/>
    <col min="14606" max="14850" width="9.1796875" style="16"/>
    <col min="14851" max="14851" width="10.1796875" style="16" customWidth="1"/>
    <col min="14852" max="14852" width="50.7265625" style="16" customWidth="1"/>
    <col min="14853" max="14853" width="31.1796875" style="16" customWidth="1"/>
    <col min="14854" max="14854" width="15.453125" style="16" bestFit="1" customWidth="1"/>
    <col min="14855" max="14855" width="12" style="16" bestFit="1" customWidth="1"/>
    <col min="14856" max="14856" width="15" style="16" bestFit="1" customWidth="1"/>
    <col min="14857" max="14857" width="20.81640625" style="16" bestFit="1" customWidth="1"/>
    <col min="14858" max="14858" width="25" style="16" bestFit="1" customWidth="1"/>
    <col min="14859" max="14859" width="17.7265625" style="16" bestFit="1" customWidth="1"/>
    <col min="14860" max="14860" width="22.54296875" style="16" bestFit="1" customWidth="1"/>
    <col min="14861" max="14861" width="16.26953125" style="16" bestFit="1" customWidth="1"/>
    <col min="14862" max="15106" width="9.1796875" style="16"/>
    <col min="15107" max="15107" width="10.1796875" style="16" customWidth="1"/>
    <col min="15108" max="15108" width="50.7265625" style="16" customWidth="1"/>
    <col min="15109" max="15109" width="31.1796875" style="16" customWidth="1"/>
    <col min="15110" max="15110" width="15.453125" style="16" bestFit="1" customWidth="1"/>
    <col min="15111" max="15111" width="12" style="16" bestFit="1" customWidth="1"/>
    <col min="15112" max="15112" width="15" style="16" bestFit="1" customWidth="1"/>
    <col min="15113" max="15113" width="20.81640625" style="16" bestFit="1" customWidth="1"/>
    <col min="15114" max="15114" width="25" style="16" bestFit="1" customWidth="1"/>
    <col min="15115" max="15115" width="17.7265625" style="16" bestFit="1" customWidth="1"/>
    <col min="15116" max="15116" width="22.54296875" style="16" bestFit="1" customWidth="1"/>
    <col min="15117" max="15117" width="16.26953125" style="16" bestFit="1" customWidth="1"/>
    <col min="15118" max="15362" width="9.1796875" style="16"/>
    <col min="15363" max="15363" width="10.1796875" style="16" customWidth="1"/>
    <col min="15364" max="15364" width="50.7265625" style="16" customWidth="1"/>
    <col min="15365" max="15365" width="31.1796875" style="16" customWidth="1"/>
    <col min="15366" max="15366" width="15.453125" style="16" bestFit="1" customWidth="1"/>
    <col min="15367" max="15367" width="12" style="16" bestFit="1" customWidth="1"/>
    <col min="15368" max="15368" width="15" style="16" bestFit="1" customWidth="1"/>
    <col min="15369" max="15369" width="20.81640625" style="16" bestFit="1" customWidth="1"/>
    <col min="15370" max="15370" width="25" style="16" bestFit="1" customWidth="1"/>
    <col min="15371" max="15371" width="17.7265625" style="16" bestFit="1" customWidth="1"/>
    <col min="15372" max="15372" width="22.54296875" style="16" bestFit="1" customWidth="1"/>
    <col min="15373" max="15373" width="16.26953125" style="16" bestFit="1" customWidth="1"/>
    <col min="15374" max="15618" width="9.1796875" style="16"/>
    <col min="15619" max="15619" width="10.1796875" style="16" customWidth="1"/>
    <col min="15620" max="15620" width="50.7265625" style="16" customWidth="1"/>
    <col min="15621" max="15621" width="31.1796875" style="16" customWidth="1"/>
    <col min="15622" max="15622" width="15.453125" style="16" bestFit="1" customWidth="1"/>
    <col min="15623" max="15623" width="12" style="16" bestFit="1" customWidth="1"/>
    <col min="15624" max="15624" width="15" style="16" bestFit="1" customWidth="1"/>
    <col min="15625" max="15625" width="20.81640625" style="16" bestFit="1" customWidth="1"/>
    <col min="15626" max="15626" width="25" style="16" bestFit="1" customWidth="1"/>
    <col min="15627" max="15627" width="17.7265625" style="16" bestFit="1" customWidth="1"/>
    <col min="15628" max="15628" width="22.54296875" style="16" bestFit="1" customWidth="1"/>
    <col min="15629" max="15629" width="16.26953125" style="16" bestFit="1" customWidth="1"/>
    <col min="15630" max="15874" width="9.1796875" style="16"/>
    <col min="15875" max="15875" width="10.1796875" style="16" customWidth="1"/>
    <col min="15876" max="15876" width="50.7265625" style="16" customWidth="1"/>
    <col min="15877" max="15877" width="31.1796875" style="16" customWidth="1"/>
    <col min="15878" max="15878" width="15.453125" style="16" bestFit="1" customWidth="1"/>
    <col min="15879" max="15879" width="12" style="16" bestFit="1" customWidth="1"/>
    <col min="15880" max="15880" width="15" style="16" bestFit="1" customWidth="1"/>
    <col min="15881" max="15881" width="20.81640625" style="16" bestFit="1" customWidth="1"/>
    <col min="15882" max="15882" width="25" style="16" bestFit="1" customWidth="1"/>
    <col min="15883" max="15883" width="17.7265625" style="16" bestFit="1" customWidth="1"/>
    <col min="15884" max="15884" width="22.54296875" style="16" bestFit="1" customWidth="1"/>
    <col min="15885" max="15885" width="16.26953125" style="16" bestFit="1" customWidth="1"/>
    <col min="15886" max="16130" width="9.1796875" style="16"/>
    <col min="16131" max="16131" width="10.1796875" style="16" customWidth="1"/>
    <col min="16132" max="16132" width="50.7265625" style="16" customWidth="1"/>
    <col min="16133" max="16133" width="31.1796875" style="16" customWidth="1"/>
    <col min="16134" max="16134" width="15.453125" style="16" bestFit="1" customWidth="1"/>
    <col min="16135" max="16135" width="12" style="16" bestFit="1" customWidth="1"/>
    <col min="16136" max="16136" width="15" style="16" bestFit="1" customWidth="1"/>
    <col min="16137" max="16137" width="20.81640625" style="16" bestFit="1" customWidth="1"/>
    <col min="16138" max="16138" width="25" style="16" bestFit="1" customWidth="1"/>
    <col min="16139" max="16139" width="17.7265625" style="16" bestFit="1" customWidth="1"/>
    <col min="16140" max="16140" width="22.54296875" style="16" bestFit="1" customWidth="1"/>
    <col min="16141" max="16141" width="16.26953125" style="16" bestFit="1" customWidth="1"/>
    <col min="16142" max="16384" width="9.1796875" style="16"/>
  </cols>
  <sheetData>
    <row r="1" spans="1:13" ht="13" x14ac:dyDescent="0.25">
      <c r="A1" s="1078" t="s">
        <v>0</v>
      </c>
      <c r="B1" s="1078"/>
      <c r="C1" s="1078"/>
      <c r="D1" s="1078"/>
      <c r="E1" s="1078"/>
    </row>
    <row r="2" spans="1:13" ht="13" x14ac:dyDescent="0.25">
      <c r="A2" s="1078" t="s">
        <v>1344</v>
      </c>
      <c r="B2" s="1078"/>
      <c r="C2" s="1078"/>
      <c r="D2" s="1078"/>
      <c r="E2" s="1078"/>
      <c r="F2" s="13"/>
      <c r="G2" s="13"/>
      <c r="H2" s="13"/>
    </row>
    <row r="3" spans="1:13" ht="13" x14ac:dyDescent="0.25">
      <c r="A3" s="1088" t="s">
        <v>1350</v>
      </c>
      <c r="B3" s="1088"/>
      <c r="C3" s="1088"/>
      <c r="D3" s="1088"/>
      <c r="E3" s="1088"/>
      <c r="F3" s="13"/>
      <c r="G3" s="13"/>
      <c r="H3" s="13"/>
    </row>
    <row r="4" spans="1:13" ht="13" x14ac:dyDescent="0.3">
      <c r="A4" s="1079" t="s">
        <v>1229</v>
      </c>
      <c r="B4" s="1079"/>
      <c r="C4" s="1079"/>
      <c r="D4" s="1079"/>
      <c r="E4" s="1079"/>
    </row>
    <row r="5" spans="1:13" s="921" customFormat="1" ht="26" x14ac:dyDescent="0.25">
      <c r="A5" s="920" t="s">
        <v>1224</v>
      </c>
      <c r="B5" s="1089" t="s">
        <v>2</v>
      </c>
      <c r="C5" s="1090"/>
      <c r="D5" s="1091"/>
      <c r="E5" s="920" t="s">
        <v>333</v>
      </c>
    </row>
    <row r="6" spans="1:13" ht="15" customHeight="1" x14ac:dyDescent="0.25">
      <c r="A6" s="521"/>
      <c r="B6" s="529" t="s">
        <v>334</v>
      </c>
      <c r="C6" s="534"/>
      <c r="D6" s="532"/>
      <c r="E6" s="329"/>
    </row>
    <row r="7" spans="1:13" ht="15" customHeight="1" x14ac:dyDescent="0.25">
      <c r="A7" s="923">
        <v>1</v>
      </c>
      <c r="B7" s="936" t="s">
        <v>335</v>
      </c>
      <c r="C7" s="937"/>
      <c r="D7" s="938"/>
      <c r="E7" s="924">
        <f>'B1 - General Items'!F245</f>
        <v>44000000</v>
      </c>
    </row>
    <row r="8" spans="1:13" ht="15" customHeight="1" x14ac:dyDescent="0.25">
      <c r="A8" s="923">
        <v>2</v>
      </c>
      <c r="B8" s="1019" t="s">
        <v>336</v>
      </c>
      <c r="C8" s="939"/>
      <c r="D8" s="940"/>
      <c r="E8" s="925">
        <f>'B2 - DayWorks'!F180</f>
        <v>0</v>
      </c>
    </row>
    <row r="9" spans="1:13" ht="15" customHeight="1" x14ac:dyDescent="0.25">
      <c r="A9" s="521"/>
      <c r="B9" s="530"/>
      <c r="C9" s="94"/>
      <c r="D9" s="41"/>
      <c r="E9" s="524"/>
    </row>
    <row r="10" spans="1:13" ht="15" customHeight="1" x14ac:dyDescent="0.25">
      <c r="A10" s="525"/>
      <c r="B10" s="531" t="s">
        <v>337</v>
      </c>
      <c r="C10" s="535"/>
      <c r="D10" s="38"/>
      <c r="E10" s="524"/>
    </row>
    <row r="11" spans="1:13" ht="15" customHeight="1" x14ac:dyDescent="0.25">
      <c r="A11" s="522"/>
      <c r="B11" s="917"/>
      <c r="C11" s="536"/>
      <c r="D11" s="533"/>
      <c r="E11" s="524"/>
      <c r="K11" s="113"/>
      <c r="L11" s="113"/>
      <c r="M11" s="113"/>
    </row>
    <row r="12" spans="1:13" ht="15" customHeight="1" x14ac:dyDescent="0.25">
      <c r="A12" s="525">
        <v>3</v>
      </c>
      <c r="B12" s="1082" t="s">
        <v>1181</v>
      </c>
      <c r="C12" s="1083"/>
      <c r="D12" s="1083"/>
      <c r="E12" s="527"/>
      <c r="K12" s="113"/>
      <c r="L12" s="113"/>
      <c r="M12" s="113"/>
    </row>
    <row r="13" spans="1:13" ht="15" customHeight="1" x14ac:dyDescent="0.25">
      <c r="A13" s="510">
        <v>3.1</v>
      </c>
      <c r="B13" s="1084" t="s">
        <v>1179</v>
      </c>
      <c r="C13" s="1085"/>
      <c r="D13" s="1085"/>
      <c r="E13" s="505">
        <f>'Bill 3.1-Trans Tank 2 to Tank 3'!F245</f>
        <v>0</v>
      </c>
      <c r="K13" s="113"/>
      <c r="L13" s="113"/>
      <c r="M13" s="113"/>
    </row>
    <row r="14" spans="1:13" ht="15" customHeight="1" x14ac:dyDescent="0.25">
      <c r="A14" s="506">
        <v>3.2</v>
      </c>
      <c r="B14" s="1086" t="s">
        <v>1180</v>
      </c>
      <c r="C14" s="1087"/>
      <c r="D14" s="1087"/>
      <c r="E14" s="507">
        <f>'Bill 3.2 - Tank 3'!F335</f>
        <v>0</v>
      </c>
      <c r="K14" s="113"/>
      <c r="L14" s="113"/>
      <c r="M14" s="113"/>
    </row>
    <row r="15" spans="1:13" ht="15" customHeight="1" thickBot="1" x14ac:dyDescent="0.3">
      <c r="A15" s="508">
        <v>3.3</v>
      </c>
      <c r="B15" s="1080" t="s">
        <v>1211</v>
      </c>
      <c r="C15" s="1081"/>
      <c r="D15" s="1081"/>
      <c r="E15" s="509">
        <f>'Bill 3.3- Tank3 Dist '!F308</f>
        <v>0</v>
      </c>
      <c r="K15" s="113"/>
      <c r="L15" s="113"/>
      <c r="M15" s="113"/>
    </row>
    <row r="16" spans="1:13" ht="15" customHeight="1" thickTop="1" x14ac:dyDescent="0.3">
      <c r="A16" s="918"/>
      <c r="B16" s="1067" t="s">
        <v>1228</v>
      </c>
      <c r="C16" s="1068"/>
      <c r="D16" s="1069"/>
      <c r="E16" s="919">
        <f>SUM(E13:E15)</f>
        <v>0</v>
      </c>
    </row>
    <row r="17" spans="1:13" ht="15" customHeight="1" x14ac:dyDescent="0.25">
      <c r="A17" s="941"/>
      <c r="B17" s="942"/>
      <c r="C17" s="922"/>
      <c r="D17" s="922"/>
      <c r="E17" s="943"/>
      <c r="K17" s="113"/>
      <c r="L17" s="113"/>
      <c r="M17" s="113"/>
    </row>
    <row r="18" spans="1:13" ht="15" customHeight="1" x14ac:dyDescent="0.25">
      <c r="A18" s="525">
        <v>4</v>
      </c>
      <c r="B18" s="1082" t="s">
        <v>1182</v>
      </c>
      <c r="C18" s="1083"/>
      <c r="D18" s="1083"/>
      <c r="E18" s="527"/>
      <c r="K18" s="113"/>
      <c r="L18" s="113"/>
      <c r="M18" s="113"/>
    </row>
    <row r="19" spans="1:13" ht="15" customHeight="1" x14ac:dyDescent="0.25">
      <c r="A19" s="510">
        <v>4.0999999999999996</v>
      </c>
      <c r="B19" s="1084" t="s">
        <v>1183</v>
      </c>
      <c r="C19" s="1085"/>
      <c r="D19" s="1085"/>
      <c r="E19" s="505">
        <f>'Bill 4.1- Trans to Tank 4 '!F245</f>
        <v>0</v>
      </c>
      <c r="K19" s="113"/>
      <c r="L19" s="113"/>
      <c r="M19" s="113"/>
    </row>
    <row r="20" spans="1:13" ht="15" customHeight="1" x14ac:dyDescent="0.25">
      <c r="A20" s="506">
        <v>4.2</v>
      </c>
      <c r="B20" s="1086" t="s">
        <v>1184</v>
      </c>
      <c r="C20" s="1087"/>
      <c r="D20" s="1087"/>
      <c r="E20" s="507">
        <f>'Bill 4.2 - Tank 4'!F327</f>
        <v>0</v>
      </c>
      <c r="K20" s="113"/>
      <c r="L20" s="113"/>
      <c r="M20" s="113"/>
    </row>
    <row r="21" spans="1:13" ht="15" customHeight="1" thickBot="1" x14ac:dyDescent="0.3">
      <c r="A21" s="508">
        <v>4.3</v>
      </c>
      <c r="B21" s="1080" t="s">
        <v>1212</v>
      </c>
      <c r="C21" s="1081"/>
      <c r="D21" s="1081"/>
      <c r="E21" s="509">
        <f>'Bill 4.3- Tank 4 Dist'!F316</f>
        <v>0</v>
      </c>
      <c r="K21" s="113"/>
      <c r="L21" s="113"/>
      <c r="M21" s="113"/>
    </row>
    <row r="22" spans="1:13" ht="15" customHeight="1" thickTop="1" x14ac:dyDescent="0.3">
      <c r="A22" s="918"/>
      <c r="B22" s="1067" t="s">
        <v>1227</v>
      </c>
      <c r="C22" s="1068"/>
      <c r="D22" s="1069"/>
      <c r="E22" s="919">
        <f>SUM(E19:E21)</f>
        <v>0</v>
      </c>
    </row>
    <row r="23" spans="1:13" ht="15" customHeight="1" x14ac:dyDescent="0.25">
      <c r="A23" s="522"/>
      <c r="B23" s="917"/>
      <c r="C23" s="536"/>
      <c r="D23" s="533"/>
      <c r="E23" s="524"/>
      <c r="K23" s="113"/>
      <c r="L23" s="113"/>
      <c r="M23" s="113"/>
    </row>
    <row r="24" spans="1:13" ht="15" customHeight="1" x14ac:dyDescent="0.3">
      <c r="A24" s="966"/>
      <c r="B24" s="1009"/>
      <c r="C24" s="1011"/>
      <c r="D24" s="1010"/>
      <c r="E24" s="929"/>
      <c r="F24" s="114"/>
      <c r="K24" s="15"/>
      <c r="M24" s="15"/>
    </row>
    <row r="25" spans="1:13" ht="15" customHeight="1" x14ac:dyDescent="0.3">
      <c r="A25" s="525">
        <v>5</v>
      </c>
      <c r="B25" s="526" t="s">
        <v>1309</v>
      </c>
      <c r="C25" s="512" t="s">
        <v>1174</v>
      </c>
      <c r="D25" s="512" t="s">
        <v>1175</v>
      </c>
      <c r="E25" s="929"/>
      <c r="F25" s="114"/>
      <c r="K25" s="15"/>
      <c r="M25" s="15"/>
    </row>
    <row r="26" spans="1:13" ht="15" customHeight="1" thickBot="1" x14ac:dyDescent="0.35">
      <c r="A26" s="966">
        <v>5.0999999999999996</v>
      </c>
      <c r="B26" s="967" t="s">
        <v>1239</v>
      </c>
      <c r="C26" s="968">
        <v>1</v>
      </c>
      <c r="D26" s="969">
        <f>'Bill 5 - Water Office Type 2'!F411</f>
        <v>0</v>
      </c>
      <c r="E26" s="969">
        <f>+C26*D26</f>
        <v>0</v>
      </c>
      <c r="F26" s="114"/>
      <c r="K26" s="15"/>
      <c r="M26" s="15"/>
    </row>
    <row r="27" spans="1:13" s="926" customFormat="1" ht="15" customHeight="1" thickTop="1" x14ac:dyDescent="0.25">
      <c r="A27" s="1070" t="s">
        <v>1226</v>
      </c>
      <c r="B27" s="1070"/>
      <c r="C27" s="1070"/>
      <c r="D27" s="1070"/>
      <c r="E27" s="930">
        <f>SUM(E26:E26)</f>
        <v>0</v>
      </c>
    </row>
    <row r="28" spans="1:13" ht="15" customHeight="1" x14ac:dyDescent="0.25">
      <c r="A28" s="1002"/>
      <c r="B28" s="1006"/>
      <c r="C28" s="1007"/>
      <c r="D28" s="1005"/>
    </row>
    <row r="29" spans="1:13" ht="15" customHeight="1" x14ac:dyDescent="0.25">
      <c r="A29" s="1012">
        <v>6</v>
      </c>
      <c r="B29" s="1004" t="s">
        <v>1225</v>
      </c>
      <c r="C29" s="512" t="s">
        <v>1174</v>
      </c>
      <c r="D29" s="512" t="s">
        <v>1175</v>
      </c>
      <c r="E29" s="1008"/>
      <c r="K29" s="113"/>
      <c r="L29" s="113"/>
      <c r="M29" s="113"/>
    </row>
    <row r="30" spans="1:13" ht="15" customHeight="1" x14ac:dyDescent="0.25">
      <c r="A30" s="1003">
        <v>6.1</v>
      </c>
      <c r="B30" s="513" t="s">
        <v>1176</v>
      </c>
      <c r="C30" s="514">
        <v>1</v>
      </c>
      <c r="D30" s="515">
        <f>'Bill 6.1 - SAN BOYS'!F328</f>
        <v>0</v>
      </c>
      <c r="E30" s="515">
        <f>D30*C30</f>
        <v>0</v>
      </c>
      <c r="K30" s="113"/>
      <c r="L30" s="113"/>
      <c r="M30" s="113"/>
    </row>
    <row r="31" spans="1:13" ht="15" customHeight="1" x14ac:dyDescent="0.25">
      <c r="A31" s="1003">
        <v>6.2</v>
      </c>
      <c r="B31" s="516" t="s">
        <v>1177</v>
      </c>
      <c r="C31" s="517">
        <v>1</v>
      </c>
      <c r="D31" s="511">
        <f>'Bill 6.2 - SAN GIRLS'!F336</f>
        <v>0</v>
      </c>
      <c r="E31" s="511">
        <f>+C31*D31</f>
        <v>0</v>
      </c>
      <c r="F31" s="114"/>
      <c r="K31" s="113"/>
      <c r="L31" s="113"/>
      <c r="M31" s="113"/>
    </row>
    <row r="32" spans="1:13" ht="15" customHeight="1" thickBot="1" x14ac:dyDescent="0.35">
      <c r="A32" s="916">
        <v>6.3</v>
      </c>
      <c r="B32" s="927" t="s">
        <v>1178</v>
      </c>
      <c r="C32" s="928">
        <v>1</v>
      </c>
      <c r="D32" s="929">
        <f>'Bill 6.3 - PUBLIC TOILET'!F333</f>
        <v>0</v>
      </c>
      <c r="E32" s="929">
        <f>+C32*D32</f>
        <v>0</v>
      </c>
      <c r="F32" s="114"/>
      <c r="K32" s="15"/>
      <c r="M32" s="15"/>
    </row>
    <row r="33" spans="1:13" ht="15" customHeight="1" thickTop="1" x14ac:dyDescent="0.3">
      <c r="A33" s="1070" t="s">
        <v>1226</v>
      </c>
      <c r="B33" s="1070"/>
      <c r="C33" s="1070"/>
      <c r="D33" s="1070"/>
      <c r="E33" s="930">
        <f>SUM(E30:E32)</f>
        <v>0</v>
      </c>
      <c r="F33" s="114"/>
      <c r="K33" s="15"/>
      <c r="M33" s="15"/>
    </row>
    <row r="34" spans="1:13" ht="15" customHeight="1" x14ac:dyDescent="0.3">
      <c r="A34" s="1018"/>
      <c r="B34" s="1018"/>
      <c r="C34" s="1018"/>
      <c r="D34" s="1018"/>
      <c r="E34" s="1065"/>
      <c r="F34" s="114"/>
      <c r="K34" s="15"/>
      <c r="M34" s="15"/>
    </row>
    <row r="35" spans="1:13" ht="15" customHeight="1" x14ac:dyDescent="0.3">
      <c r="A35" s="1018">
        <v>7</v>
      </c>
      <c r="B35" s="1066" t="s">
        <v>1343</v>
      </c>
      <c r="C35" s="1018"/>
      <c r="D35" s="1018"/>
      <c r="E35" s="1065">
        <f>'Bill 7.0 ESS'!F48</f>
        <v>0</v>
      </c>
      <c r="F35" s="114"/>
      <c r="K35" s="15"/>
      <c r="M35" s="15"/>
    </row>
    <row r="36" spans="1:13" ht="13" thickBot="1" x14ac:dyDescent="0.3"/>
    <row r="37" spans="1:13" s="926" customFormat="1" ht="18.75" customHeight="1" thickTop="1" x14ac:dyDescent="0.25">
      <c r="A37" s="1072" t="s">
        <v>1232</v>
      </c>
      <c r="B37" s="1072"/>
      <c r="C37" s="1072"/>
      <c r="D37" s="1072"/>
      <c r="E37" s="935">
        <f>E27+E22+E16+E8+E7+E33+E35</f>
        <v>44000000</v>
      </c>
    </row>
    <row r="38" spans="1:13" s="926" customFormat="1" ht="18.75" customHeight="1" thickBot="1" x14ac:dyDescent="0.3">
      <c r="A38" s="1073" t="s">
        <v>1230</v>
      </c>
      <c r="B38" s="1074"/>
      <c r="C38" s="1074"/>
      <c r="D38" s="1075"/>
      <c r="E38" s="931">
        <f>ROUNDUP(E37*10%,-3)</f>
        <v>4400000</v>
      </c>
    </row>
    <row r="39" spans="1:13" s="926" customFormat="1" ht="18.75" customHeight="1" thickTop="1" x14ac:dyDescent="0.25">
      <c r="A39" s="1072" t="s">
        <v>1231</v>
      </c>
      <c r="B39" s="1072"/>
      <c r="C39" s="1072"/>
      <c r="D39" s="1072"/>
      <c r="E39" s="935">
        <f>SUM(E37:E38)</f>
        <v>48400000</v>
      </c>
      <c r="F39" s="1017">
        <f>E39/3800</f>
        <v>12736.842105263158</v>
      </c>
      <c r="G39" s="932"/>
      <c r="H39" s="933"/>
    </row>
    <row r="40" spans="1:13" ht="15" customHeight="1" thickBot="1" x14ac:dyDescent="0.3">
      <c r="A40" s="1076" t="s">
        <v>1233</v>
      </c>
      <c r="B40" s="1077"/>
      <c r="C40" s="1077"/>
      <c r="D40" s="1077"/>
      <c r="E40" s="528">
        <f>18%*E39</f>
        <v>8712000</v>
      </c>
      <c r="F40" s="114"/>
    </row>
    <row r="41" spans="1:13" s="926" customFormat="1" ht="25.5" customHeight="1" thickTop="1" x14ac:dyDescent="0.25">
      <c r="A41" s="1071" t="s">
        <v>1062</v>
      </c>
      <c r="B41" s="1071"/>
      <c r="C41" s="1071"/>
      <c r="D41" s="1071"/>
      <c r="E41" s="934">
        <f>SUM(E39:E40)</f>
        <v>57112000</v>
      </c>
    </row>
    <row r="43" spans="1:13" x14ac:dyDescent="0.25">
      <c r="E43" s="118"/>
    </row>
    <row r="44" spans="1:13" x14ac:dyDescent="0.25">
      <c r="E44" s="118"/>
    </row>
  </sheetData>
  <mergeCells count="22">
    <mergeCell ref="A1:E1"/>
    <mergeCell ref="A2:E2"/>
    <mergeCell ref="A4:E4"/>
    <mergeCell ref="B21:D21"/>
    <mergeCell ref="B12:D12"/>
    <mergeCell ref="B13:D13"/>
    <mergeCell ref="B14:D14"/>
    <mergeCell ref="B15:D15"/>
    <mergeCell ref="B19:D19"/>
    <mergeCell ref="A3:E3"/>
    <mergeCell ref="B16:D16"/>
    <mergeCell ref="B18:D18"/>
    <mergeCell ref="B5:D5"/>
    <mergeCell ref="B20:D20"/>
    <mergeCell ref="B22:D22"/>
    <mergeCell ref="A33:D33"/>
    <mergeCell ref="A41:D41"/>
    <mergeCell ref="A39:D39"/>
    <mergeCell ref="A27:D27"/>
    <mergeCell ref="A38:D38"/>
    <mergeCell ref="A40:D40"/>
    <mergeCell ref="A37:D37"/>
  </mergeCells>
  <pageMargins left="0.7" right="0.7" top="0.75" bottom="0.75" header="0.3" footer="0.3"/>
  <pageSetup paperSize="9" scale="90" orientation="portrait" r:id="rId1"/>
  <headerFooter>
    <oddFooter>&amp;CEnyau. Grand Sum. Pg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1"/>
  <sheetViews>
    <sheetView view="pageBreakPreview" zoomScale="90" zoomScaleNormal="100" zoomScaleSheetLayoutView="90" workbookViewId="0">
      <pane ySplit="5" topLeftCell="A6" activePane="bottomLeft" state="frozen"/>
      <selection activeCell="B350" sqref="B350"/>
      <selection pane="bottomLeft" activeCell="B12" sqref="B12"/>
    </sheetView>
  </sheetViews>
  <sheetFormatPr defaultColWidth="9.1796875" defaultRowHeight="14" x14ac:dyDescent="0.25"/>
  <cols>
    <col min="1" max="1" width="8.7265625" style="104" customWidth="1"/>
    <col min="2" max="2" width="64.54296875" style="105" customWidth="1"/>
    <col min="3" max="3" width="7.54296875" style="104" customWidth="1"/>
    <col min="4" max="4" width="9.453125" style="104" customWidth="1"/>
    <col min="5" max="5" width="12.1796875" style="106" customWidth="1"/>
    <col min="6" max="6" width="16.453125" style="106" bestFit="1" customWidth="1"/>
    <col min="7" max="16384" width="9.1796875" style="134"/>
  </cols>
  <sheetData>
    <row r="1" spans="1:6" ht="14.25" customHeight="1" x14ac:dyDescent="0.25">
      <c r="A1" s="1078" t="s">
        <v>0</v>
      </c>
      <c r="B1" s="1078"/>
      <c r="C1" s="1078"/>
      <c r="D1" s="1078"/>
      <c r="E1" s="1078"/>
      <c r="F1" s="1078"/>
    </row>
    <row r="2" spans="1:6" ht="14.25" customHeight="1" x14ac:dyDescent="0.25">
      <c r="A2" s="1078" t="s">
        <v>1348</v>
      </c>
      <c r="B2" s="1078"/>
      <c r="C2" s="1078"/>
      <c r="D2" s="1078"/>
      <c r="E2" s="1078"/>
      <c r="F2" s="1078"/>
    </row>
    <row r="3" spans="1:6" ht="14.25" customHeight="1" x14ac:dyDescent="0.25">
      <c r="A3" s="1088" t="s">
        <v>1214</v>
      </c>
      <c r="B3" s="1088"/>
      <c r="C3" s="1088"/>
      <c r="D3" s="1088"/>
      <c r="E3" s="1088"/>
      <c r="F3" s="1088"/>
    </row>
    <row r="4" spans="1:6" ht="14.25" customHeight="1" x14ac:dyDescent="0.25">
      <c r="A4" s="119" t="s">
        <v>1313</v>
      </c>
      <c r="B4" s="272"/>
      <c r="C4" s="273"/>
      <c r="D4" s="273"/>
      <c r="E4" s="274"/>
      <c r="F4" s="275"/>
    </row>
    <row r="5" spans="1:6" x14ac:dyDescent="0.25">
      <c r="A5" s="276" t="s">
        <v>249</v>
      </c>
      <c r="B5" s="276" t="s">
        <v>250</v>
      </c>
      <c r="C5" s="276" t="s">
        <v>251</v>
      </c>
      <c r="D5" s="276" t="s">
        <v>252</v>
      </c>
      <c r="E5" s="276" t="s">
        <v>253</v>
      </c>
      <c r="F5" s="276" t="s">
        <v>254</v>
      </c>
    </row>
    <row r="6" spans="1:6" x14ac:dyDescent="0.25">
      <c r="A6" s="782"/>
      <c r="B6" s="783" t="s">
        <v>80</v>
      </c>
      <c r="C6" s="782"/>
      <c r="D6" s="784"/>
      <c r="E6" s="785"/>
      <c r="F6" s="786"/>
    </row>
    <row r="7" spans="1:6" ht="28" x14ac:dyDescent="0.25">
      <c r="A7" s="782"/>
      <c r="B7" s="787" t="s">
        <v>415</v>
      </c>
      <c r="C7" s="782"/>
      <c r="D7" s="788"/>
      <c r="E7" s="785"/>
      <c r="F7" s="786"/>
    </row>
    <row r="8" spans="1:6" ht="25" x14ac:dyDescent="0.25">
      <c r="A8" s="782"/>
      <c r="B8" s="965" t="s">
        <v>1312</v>
      </c>
      <c r="C8" s="782"/>
      <c r="D8" s="788"/>
      <c r="E8" s="785"/>
      <c r="F8" s="786"/>
    </row>
    <row r="9" spans="1:6" x14ac:dyDescent="0.25">
      <c r="A9" s="790"/>
      <c r="B9" s="791" t="s">
        <v>135</v>
      </c>
      <c r="C9" s="790"/>
      <c r="D9" s="792"/>
      <c r="E9" s="786"/>
      <c r="F9" s="786"/>
    </row>
    <row r="10" spans="1:6" x14ac:dyDescent="0.25">
      <c r="A10" s="790"/>
      <c r="B10" s="793"/>
      <c r="C10" s="790"/>
      <c r="D10" s="792"/>
      <c r="E10" s="786"/>
      <c r="F10" s="786"/>
    </row>
    <row r="11" spans="1:6" x14ac:dyDescent="0.25">
      <c r="A11" s="790"/>
      <c r="B11" s="791" t="s">
        <v>117</v>
      </c>
      <c r="C11" s="790"/>
      <c r="D11" s="792"/>
      <c r="E11" s="786"/>
      <c r="F11" s="786"/>
    </row>
    <row r="12" spans="1:6" x14ac:dyDescent="0.25">
      <c r="A12" s="790"/>
      <c r="B12" s="793"/>
      <c r="C12" s="790"/>
      <c r="D12" s="792"/>
      <c r="E12" s="786"/>
      <c r="F12" s="786"/>
    </row>
    <row r="13" spans="1:6" ht="16.5" x14ac:dyDescent="0.25">
      <c r="A13" s="790" t="s">
        <v>416</v>
      </c>
      <c r="B13" s="787" t="s">
        <v>417</v>
      </c>
      <c r="C13" s="790" t="s">
        <v>418</v>
      </c>
      <c r="D13" s="794">
        <v>65</v>
      </c>
      <c r="E13" s="786"/>
      <c r="F13" s="786">
        <f>D13*E13</f>
        <v>0</v>
      </c>
    </row>
    <row r="14" spans="1:6" x14ac:dyDescent="0.25">
      <c r="A14" s="782"/>
      <c r="B14" s="789"/>
      <c r="C14" s="782"/>
      <c r="D14" s="788"/>
      <c r="E14" s="786"/>
      <c r="F14" s="786"/>
    </row>
    <row r="15" spans="1:6" x14ac:dyDescent="0.25">
      <c r="A15" s="790"/>
      <c r="B15" s="795" t="s">
        <v>119</v>
      </c>
      <c r="C15" s="790"/>
      <c r="D15" s="796"/>
      <c r="E15" s="786"/>
      <c r="F15" s="786"/>
    </row>
    <row r="16" spans="1:6" x14ac:dyDescent="0.25">
      <c r="A16" s="790"/>
      <c r="B16" s="797"/>
      <c r="C16" s="790"/>
      <c r="D16" s="798"/>
      <c r="E16" s="786"/>
      <c r="F16" s="786"/>
    </row>
    <row r="17" spans="1:6" ht="28" x14ac:dyDescent="0.25">
      <c r="A17" s="790"/>
      <c r="B17" s="797" t="s">
        <v>419</v>
      </c>
      <c r="C17" s="790"/>
      <c r="D17" s="798"/>
      <c r="E17" s="786"/>
      <c r="F17" s="786"/>
    </row>
    <row r="18" spans="1:6" x14ac:dyDescent="0.25">
      <c r="A18" s="790"/>
      <c r="B18" s="797"/>
      <c r="C18" s="790"/>
      <c r="D18" s="798"/>
      <c r="E18" s="786"/>
      <c r="F18" s="786"/>
    </row>
    <row r="19" spans="1:6" ht="15.75" customHeight="1" x14ac:dyDescent="0.25">
      <c r="A19" s="790" t="s">
        <v>120</v>
      </c>
      <c r="B19" s="787" t="s">
        <v>121</v>
      </c>
      <c r="C19" s="790" t="s">
        <v>15</v>
      </c>
      <c r="D19" s="798">
        <v>2</v>
      </c>
      <c r="E19" s="799"/>
      <c r="F19" s="786">
        <f>D19*E19</f>
        <v>0</v>
      </c>
    </row>
    <row r="20" spans="1:6" ht="15.75" customHeight="1" x14ac:dyDescent="0.25">
      <c r="A20" s="800" t="s">
        <v>137</v>
      </c>
      <c r="B20" s="801" t="s">
        <v>138</v>
      </c>
      <c r="C20" s="800" t="s">
        <v>15</v>
      </c>
      <c r="D20" s="802">
        <v>2</v>
      </c>
      <c r="E20" s="799"/>
      <c r="F20" s="803">
        <f>D20*E20</f>
        <v>0</v>
      </c>
    </row>
    <row r="21" spans="1:6" x14ac:dyDescent="0.25">
      <c r="A21" s="782"/>
      <c r="B21" s="789"/>
      <c r="C21" s="782"/>
      <c r="D21" s="784"/>
      <c r="E21" s="786"/>
      <c r="F21" s="786"/>
    </row>
    <row r="22" spans="1:6" x14ac:dyDescent="0.25">
      <c r="A22" s="790"/>
      <c r="B22" s="795" t="s">
        <v>122</v>
      </c>
      <c r="C22" s="790"/>
      <c r="D22" s="798"/>
      <c r="E22" s="786"/>
      <c r="F22" s="786"/>
    </row>
    <row r="23" spans="1:6" x14ac:dyDescent="0.25">
      <c r="A23" s="790"/>
      <c r="B23" s="795"/>
      <c r="C23" s="790"/>
      <c r="D23" s="798"/>
      <c r="E23" s="786"/>
      <c r="F23" s="786"/>
    </row>
    <row r="24" spans="1:6" ht="28" x14ac:dyDescent="0.25">
      <c r="A24" s="790"/>
      <c r="B24" s="797" t="s">
        <v>123</v>
      </c>
      <c r="C24" s="790"/>
      <c r="D24" s="798"/>
      <c r="E24" s="786"/>
      <c r="F24" s="786"/>
    </row>
    <row r="25" spans="1:6" x14ac:dyDescent="0.25">
      <c r="A25" s="790"/>
      <c r="B25" s="797"/>
      <c r="C25" s="790"/>
      <c r="D25" s="798"/>
      <c r="E25" s="786"/>
      <c r="F25" s="786"/>
    </row>
    <row r="26" spans="1:6" x14ac:dyDescent="0.25">
      <c r="A26" s="790" t="s">
        <v>124</v>
      </c>
      <c r="B26" s="787" t="s">
        <v>125</v>
      </c>
      <c r="C26" s="790" t="s">
        <v>15</v>
      </c>
      <c r="D26" s="798">
        <v>2</v>
      </c>
      <c r="E26" s="786"/>
      <c r="F26" s="786">
        <f>D26*E26</f>
        <v>0</v>
      </c>
    </row>
    <row r="27" spans="1:6" x14ac:dyDescent="0.25">
      <c r="A27" s="790"/>
      <c r="B27" s="804"/>
      <c r="C27" s="790"/>
      <c r="D27" s="798"/>
      <c r="E27" s="786"/>
      <c r="F27" s="786"/>
    </row>
    <row r="28" spans="1:6" x14ac:dyDescent="0.25">
      <c r="A28" s="790"/>
      <c r="B28" s="795" t="s">
        <v>81</v>
      </c>
      <c r="C28" s="790"/>
      <c r="D28" s="796"/>
      <c r="E28" s="786"/>
      <c r="F28" s="786"/>
    </row>
    <row r="29" spans="1:6" x14ac:dyDescent="0.25">
      <c r="A29" s="790"/>
      <c r="B29" s="795"/>
      <c r="C29" s="790"/>
      <c r="D29" s="796"/>
      <c r="E29" s="786"/>
      <c r="F29" s="786"/>
    </row>
    <row r="30" spans="1:6" x14ac:dyDescent="0.25">
      <c r="A30" s="790"/>
      <c r="B30" s="795" t="s">
        <v>211</v>
      </c>
      <c r="C30" s="790"/>
      <c r="D30" s="792"/>
      <c r="E30" s="786"/>
      <c r="F30" s="786"/>
    </row>
    <row r="31" spans="1:6" x14ac:dyDescent="0.25">
      <c r="A31" s="790"/>
      <c r="B31" s="795"/>
      <c r="C31" s="790"/>
      <c r="D31" s="792"/>
      <c r="E31" s="786"/>
      <c r="F31" s="786"/>
    </row>
    <row r="32" spans="1:6" x14ac:dyDescent="0.25">
      <c r="A32" s="790"/>
      <c r="B32" s="805" t="s">
        <v>139</v>
      </c>
      <c r="C32" s="790"/>
      <c r="D32" s="806"/>
      <c r="E32" s="807"/>
      <c r="F32" s="807"/>
    </row>
    <row r="33" spans="1:6" x14ac:dyDescent="0.25">
      <c r="A33" s="790"/>
      <c r="B33" s="805"/>
      <c r="C33" s="790"/>
      <c r="D33" s="806"/>
      <c r="E33" s="807"/>
      <c r="F33" s="807"/>
    </row>
    <row r="34" spans="1:6" x14ac:dyDescent="0.25">
      <c r="A34" s="790" t="s">
        <v>420</v>
      </c>
      <c r="B34" s="808" t="s">
        <v>421</v>
      </c>
      <c r="C34" s="790" t="s">
        <v>38</v>
      </c>
      <c r="D34" s="798">
        <v>10</v>
      </c>
      <c r="E34" s="807"/>
      <c r="F34" s="786">
        <f>D34*E34</f>
        <v>0</v>
      </c>
    </row>
    <row r="35" spans="1:6" x14ac:dyDescent="0.25">
      <c r="A35" s="790"/>
      <c r="B35" s="795"/>
      <c r="C35" s="790"/>
      <c r="D35" s="792"/>
      <c r="E35" s="786"/>
      <c r="F35" s="786"/>
    </row>
    <row r="36" spans="1:6" x14ac:dyDescent="0.25">
      <c r="A36" s="790"/>
      <c r="B36" s="805" t="s">
        <v>422</v>
      </c>
      <c r="C36" s="790"/>
      <c r="D36" s="809"/>
      <c r="E36" s="786"/>
      <c r="F36" s="786"/>
    </row>
    <row r="37" spans="1:6" x14ac:dyDescent="0.25">
      <c r="A37" s="790"/>
      <c r="B37" s="805"/>
      <c r="C37" s="790"/>
      <c r="D37" s="792"/>
      <c r="E37" s="786"/>
      <c r="F37" s="786"/>
    </row>
    <row r="38" spans="1:6" ht="28" x14ac:dyDescent="0.25">
      <c r="A38" s="790"/>
      <c r="B38" s="797" t="s">
        <v>423</v>
      </c>
      <c r="C38" s="790"/>
      <c r="D38" s="792"/>
      <c r="E38" s="786"/>
      <c r="F38" s="786"/>
    </row>
    <row r="39" spans="1:6" x14ac:dyDescent="0.25">
      <c r="A39" s="790"/>
      <c r="B39" s="804"/>
      <c r="C39" s="790"/>
      <c r="D39" s="792"/>
      <c r="E39" s="786"/>
      <c r="F39" s="786"/>
    </row>
    <row r="40" spans="1:6" ht="18.75" customHeight="1" x14ac:dyDescent="0.25">
      <c r="A40" s="790" t="s">
        <v>424</v>
      </c>
      <c r="B40" s="787" t="s">
        <v>425</v>
      </c>
      <c r="C40" s="790" t="s">
        <v>38</v>
      </c>
      <c r="D40" s="798">
        <v>10</v>
      </c>
      <c r="E40" s="786"/>
      <c r="F40" s="786">
        <f>D40*E40</f>
        <v>0</v>
      </c>
    </row>
    <row r="41" spans="1:6" ht="18.75" customHeight="1" x14ac:dyDescent="0.25">
      <c r="A41" s="790" t="s">
        <v>212</v>
      </c>
      <c r="B41" s="787" t="s">
        <v>426</v>
      </c>
      <c r="C41" s="790" t="s">
        <v>38</v>
      </c>
      <c r="D41" s="798">
        <v>20</v>
      </c>
      <c r="E41" s="786"/>
      <c r="F41" s="786">
        <f>D41*E41</f>
        <v>0</v>
      </c>
    </row>
    <row r="42" spans="1:6" x14ac:dyDescent="0.25">
      <c r="A42" s="790"/>
      <c r="B42" s="787"/>
      <c r="C42" s="790"/>
      <c r="D42" s="798"/>
      <c r="E42" s="786"/>
      <c r="F42" s="786"/>
    </row>
    <row r="43" spans="1:6" x14ac:dyDescent="0.25">
      <c r="A43" s="790"/>
      <c r="B43" s="805" t="s">
        <v>427</v>
      </c>
      <c r="C43" s="790"/>
      <c r="D43" s="810"/>
      <c r="E43" s="786"/>
      <c r="F43" s="786"/>
    </row>
    <row r="44" spans="1:6" x14ac:dyDescent="0.25">
      <c r="A44" s="790"/>
      <c r="B44" s="805"/>
      <c r="C44" s="790"/>
      <c r="D44" s="810"/>
      <c r="E44" s="786"/>
      <c r="F44" s="786"/>
    </row>
    <row r="45" spans="1:6" ht="28" x14ac:dyDescent="0.25">
      <c r="A45" s="790"/>
      <c r="B45" s="797" t="s">
        <v>428</v>
      </c>
      <c r="C45" s="790"/>
      <c r="D45" s="810"/>
      <c r="E45" s="786"/>
      <c r="F45" s="786"/>
    </row>
    <row r="46" spans="1:6" x14ac:dyDescent="0.25">
      <c r="A46" s="790"/>
      <c r="B46" s="804"/>
      <c r="C46" s="790"/>
      <c r="D46" s="810"/>
      <c r="E46" s="786"/>
      <c r="F46" s="786"/>
    </row>
    <row r="47" spans="1:6" x14ac:dyDescent="0.25">
      <c r="A47" s="790" t="s">
        <v>429</v>
      </c>
      <c r="B47" s="787" t="s">
        <v>430</v>
      </c>
      <c r="C47" s="790" t="s">
        <v>38</v>
      </c>
      <c r="D47" s="798">
        <v>2</v>
      </c>
      <c r="E47" s="786"/>
      <c r="F47" s="786">
        <f>D47*E47</f>
        <v>0</v>
      </c>
    </row>
    <row r="48" spans="1:6" x14ac:dyDescent="0.25">
      <c r="A48" s="790"/>
      <c r="B48" s="787"/>
      <c r="C48" s="790"/>
      <c r="D48" s="810"/>
      <c r="E48" s="786"/>
      <c r="F48" s="786"/>
    </row>
    <row r="49" spans="1:6" x14ac:dyDescent="0.25">
      <c r="A49" s="790"/>
      <c r="B49" s="811" t="s">
        <v>255</v>
      </c>
      <c r="C49" s="790"/>
      <c r="D49" s="810"/>
      <c r="E49" s="786"/>
      <c r="F49" s="786"/>
    </row>
    <row r="50" spans="1:6" x14ac:dyDescent="0.25">
      <c r="A50" s="790"/>
      <c r="B50" s="787"/>
      <c r="C50" s="790"/>
      <c r="D50" s="810"/>
      <c r="E50" s="786"/>
      <c r="F50" s="786"/>
    </row>
    <row r="51" spans="1:6" x14ac:dyDescent="0.25">
      <c r="A51" s="790"/>
      <c r="B51" s="812" t="s">
        <v>431</v>
      </c>
      <c r="C51" s="790"/>
      <c r="D51" s="810"/>
      <c r="E51" s="786"/>
      <c r="F51" s="786"/>
    </row>
    <row r="52" spans="1:6" x14ac:dyDescent="0.25">
      <c r="A52" s="790"/>
      <c r="B52" s="812"/>
      <c r="C52" s="790"/>
      <c r="D52" s="810"/>
      <c r="E52" s="786"/>
      <c r="F52" s="786"/>
    </row>
    <row r="53" spans="1:6" ht="28" x14ac:dyDescent="0.25">
      <c r="A53" s="790"/>
      <c r="B53" s="797" t="s">
        <v>432</v>
      </c>
      <c r="C53" s="790"/>
      <c r="D53" s="810"/>
      <c r="E53" s="786"/>
      <c r="F53" s="786"/>
    </row>
    <row r="54" spans="1:6" x14ac:dyDescent="0.25">
      <c r="A54" s="790"/>
      <c r="B54" s="787"/>
      <c r="C54" s="790"/>
      <c r="D54" s="810"/>
      <c r="E54" s="786"/>
      <c r="F54" s="786"/>
    </row>
    <row r="55" spans="1:6" ht="28.5" thickBot="1" x14ac:dyDescent="0.3">
      <c r="A55" s="790" t="s">
        <v>208</v>
      </c>
      <c r="B55" s="787" t="s">
        <v>433</v>
      </c>
      <c r="C55" s="790" t="s">
        <v>44</v>
      </c>
      <c r="D55" s="792">
        <f>40*0.69</f>
        <v>27.599999999999998</v>
      </c>
      <c r="E55" s="786"/>
      <c r="F55" s="786">
        <f>D55*E55</f>
        <v>0</v>
      </c>
    </row>
    <row r="56" spans="1:6" ht="14.5" thickTop="1" x14ac:dyDescent="0.25">
      <c r="A56" s="1116" t="s">
        <v>93</v>
      </c>
      <c r="B56" s="1116"/>
      <c r="C56" s="1116"/>
      <c r="D56" s="1116"/>
      <c r="E56" s="1116"/>
      <c r="F56" s="945">
        <f>SUM(F6:F55)</f>
        <v>0</v>
      </c>
    </row>
    <row r="57" spans="1:6" ht="28" x14ac:dyDescent="0.25">
      <c r="A57" s="790" t="s">
        <v>206</v>
      </c>
      <c r="B57" s="787" t="s">
        <v>434</v>
      </c>
      <c r="C57" s="790" t="s">
        <v>44</v>
      </c>
      <c r="D57" s="810">
        <v>1</v>
      </c>
      <c r="E57" s="786"/>
      <c r="F57" s="786">
        <f>D57*E57</f>
        <v>0</v>
      </c>
    </row>
    <row r="58" spans="1:6" x14ac:dyDescent="0.25">
      <c r="A58" s="790"/>
      <c r="B58" s="787"/>
      <c r="C58" s="790"/>
      <c r="D58" s="810"/>
      <c r="E58" s="786"/>
      <c r="F58" s="786"/>
    </row>
    <row r="59" spans="1:6" x14ac:dyDescent="0.25">
      <c r="A59" s="790"/>
      <c r="B59" s="812" t="s">
        <v>84</v>
      </c>
      <c r="C59" s="798"/>
      <c r="D59" s="810"/>
      <c r="E59" s="786"/>
      <c r="F59" s="786"/>
    </row>
    <row r="60" spans="1:6" x14ac:dyDescent="0.25">
      <c r="A60" s="790"/>
      <c r="B60" s="812"/>
      <c r="C60" s="790"/>
      <c r="D60" s="810"/>
      <c r="E60" s="786"/>
      <c r="F60" s="786"/>
    </row>
    <row r="61" spans="1:6" ht="28" x14ac:dyDescent="0.25">
      <c r="A61" s="790"/>
      <c r="B61" s="797" t="s">
        <v>435</v>
      </c>
      <c r="C61" s="790"/>
      <c r="D61" s="810"/>
      <c r="E61" s="786"/>
      <c r="F61" s="786"/>
    </row>
    <row r="62" spans="1:6" x14ac:dyDescent="0.25">
      <c r="A62" s="790"/>
      <c r="B62" s="787"/>
      <c r="C62" s="790"/>
      <c r="D62" s="810"/>
      <c r="E62" s="786"/>
      <c r="F62" s="786"/>
    </row>
    <row r="63" spans="1:6" x14ac:dyDescent="0.25">
      <c r="A63" s="790" t="s">
        <v>213</v>
      </c>
      <c r="B63" s="787" t="s">
        <v>436</v>
      </c>
      <c r="C63" s="790" t="s">
        <v>38</v>
      </c>
      <c r="D63" s="798">
        <f>D34+D41/3</f>
        <v>16.666666666666668</v>
      </c>
      <c r="E63" s="786"/>
      <c r="F63" s="786">
        <f>D63*E63</f>
        <v>0</v>
      </c>
    </row>
    <row r="64" spans="1:6" x14ac:dyDescent="0.25">
      <c r="A64" s="790" t="s">
        <v>437</v>
      </c>
      <c r="B64" s="787" t="s">
        <v>427</v>
      </c>
      <c r="C64" s="790" t="s">
        <v>38</v>
      </c>
      <c r="D64" s="798">
        <v>1</v>
      </c>
      <c r="E64" s="786"/>
      <c r="F64" s="786">
        <f>D64*E64</f>
        <v>0</v>
      </c>
    </row>
    <row r="65" spans="1:6" x14ac:dyDescent="0.25">
      <c r="A65" s="790"/>
      <c r="B65" s="787"/>
      <c r="C65" s="790"/>
      <c r="D65" s="809"/>
      <c r="E65" s="786"/>
      <c r="F65" s="786"/>
    </row>
    <row r="66" spans="1:6" x14ac:dyDescent="0.25">
      <c r="A66" s="790"/>
      <c r="B66" s="811" t="s">
        <v>438</v>
      </c>
      <c r="C66" s="790"/>
      <c r="D66" s="813"/>
      <c r="E66" s="786"/>
      <c r="F66" s="786"/>
    </row>
    <row r="67" spans="1:6" x14ac:dyDescent="0.25">
      <c r="A67" s="790"/>
      <c r="B67" s="793"/>
      <c r="C67" s="790"/>
      <c r="D67" s="813"/>
      <c r="E67" s="786"/>
      <c r="F67" s="786"/>
    </row>
    <row r="68" spans="1:6" ht="42" x14ac:dyDescent="0.25">
      <c r="A68" s="790" t="s">
        <v>439</v>
      </c>
      <c r="B68" s="793" t="s">
        <v>440</v>
      </c>
      <c r="C68" s="790" t="s">
        <v>241</v>
      </c>
      <c r="D68" s="813">
        <v>1</v>
      </c>
      <c r="E68" s="786"/>
      <c r="F68" s="786">
        <f>D68*E68</f>
        <v>0</v>
      </c>
    </row>
    <row r="69" spans="1:6" x14ac:dyDescent="0.25">
      <c r="A69" s="790"/>
      <c r="B69" s="793"/>
      <c r="C69" s="790"/>
      <c r="D69" s="813"/>
      <c r="E69" s="786"/>
      <c r="F69" s="786"/>
    </row>
    <row r="70" spans="1:6" x14ac:dyDescent="0.25">
      <c r="A70" s="790"/>
      <c r="B70" s="811" t="s">
        <v>86</v>
      </c>
      <c r="C70" s="790"/>
      <c r="D70" s="814"/>
      <c r="E70" s="786"/>
      <c r="F70" s="786"/>
    </row>
    <row r="71" spans="1:6" x14ac:dyDescent="0.25">
      <c r="A71" s="790"/>
      <c r="B71" s="793"/>
      <c r="C71" s="790"/>
      <c r="D71" s="814"/>
      <c r="E71" s="786"/>
      <c r="F71" s="786"/>
    </row>
    <row r="72" spans="1:6" ht="28" x14ac:dyDescent="0.25">
      <c r="A72" s="790"/>
      <c r="B72" s="797" t="s">
        <v>441</v>
      </c>
      <c r="C72" s="790"/>
      <c r="D72" s="814"/>
      <c r="E72" s="786"/>
      <c r="F72" s="786"/>
    </row>
    <row r="73" spans="1:6" x14ac:dyDescent="0.25">
      <c r="A73" s="790"/>
      <c r="B73" s="787"/>
      <c r="C73" s="790"/>
      <c r="D73" s="814"/>
      <c r="E73" s="786"/>
      <c r="F73" s="786"/>
    </row>
    <row r="74" spans="1:6" ht="29.25" customHeight="1" x14ac:dyDescent="0.25">
      <c r="A74" s="790" t="s">
        <v>87</v>
      </c>
      <c r="B74" s="787" t="s">
        <v>442</v>
      </c>
      <c r="C74" s="790" t="s">
        <v>38</v>
      </c>
      <c r="D74" s="798">
        <f>ROUNDUP(D41*2/3,)</f>
        <v>14</v>
      </c>
      <c r="E74" s="786"/>
      <c r="F74" s="786">
        <f>D74*E74</f>
        <v>0</v>
      </c>
    </row>
    <row r="75" spans="1:6" x14ac:dyDescent="0.25">
      <c r="A75" s="790"/>
      <c r="B75" s="787"/>
      <c r="C75" s="790"/>
      <c r="D75" s="792"/>
      <c r="E75" s="786"/>
      <c r="F75" s="786"/>
    </row>
    <row r="76" spans="1:6" ht="42" x14ac:dyDescent="0.25">
      <c r="A76" s="790" t="s">
        <v>443</v>
      </c>
      <c r="B76" s="793" t="s">
        <v>444</v>
      </c>
      <c r="C76" s="790" t="s">
        <v>38</v>
      </c>
      <c r="D76" s="792">
        <f>50*0.05*0.69</f>
        <v>1.7249999999999999</v>
      </c>
      <c r="E76" s="786"/>
      <c r="F76" s="786">
        <f>D76*E76</f>
        <v>0</v>
      </c>
    </row>
    <row r="77" spans="1:6" x14ac:dyDescent="0.25">
      <c r="A77" s="790"/>
      <c r="B77" s="793"/>
      <c r="C77" s="790"/>
      <c r="D77" s="792"/>
      <c r="E77" s="786"/>
      <c r="F77" s="786"/>
    </row>
    <row r="78" spans="1:6" ht="42" x14ac:dyDescent="0.25">
      <c r="A78" s="790" t="s">
        <v>214</v>
      </c>
      <c r="B78" s="793" t="s">
        <v>445</v>
      </c>
      <c r="C78" s="790" t="s">
        <v>38</v>
      </c>
      <c r="D78" s="792">
        <f>24*0.3</f>
        <v>7.1999999999999993</v>
      </c>
      <c r="E78" s="786"/>
      <c r="F78" s="786">
        <f>D78*E78</f>
        <v>0</v>
      </c>
    </row>
    <row r="79" spans="1:6" x14ac:dyDescent="0.25">
      <c r="A79" s="790"/>
      <c r="B79" s="793"/>
      <c r="C79" s="790"/>
      <c r="D79" s="814"/>
      <c r="E79" s="786"/>
      <c r="F79" s="786"/>
    </row>
    <row r="80" spans="1:6" x14ac:dyDescent="0.25">
      <c r="A80" s="790"/>
      <c r="B80" s="812" t="s">
        <v>446</v>
      </c>
      <c r="C80" s="790"/>
      <c r="D80" s="809"/>
      <c r="E80" s="786"/>
      <c r="F80" s="786"/>
    </row>
    <row r="81" spans="1:6" x14ac:dyDescent="0.25">
      <c r="A81" s="790"/>
      <c r="B81" s="812"/>
      <c r="C81" s="790"/>
      <c r="D81" s="809"/>
      <c r="E81" s="786"/>
      <c r="F81" s="786"/>
    </row>
    <row r="82" spans="1:6" ht="28" x14ac:dyDescent="0.25">
      <c r="A82" s="815"/>
      <c r="B82" s="797" t="s">
        <v>447</v>
      </c>
      <c r="C82" s="790"/>
      <c r="D82" s="809"/>
      <c r="E82" s="786"/>
      <c r="F82" s="786"/>
    </row>
    <row r="83" spans="1:6" x14ac:dyDescent="0.25">
      <c r="A83" s="815"/>
      <c r="B83" s="804"/>
      <c r="C83" s="790"/>
      <c r="D83" s="809"/>
      <c r="E83" s="786"/>
      <c r="F83" s="786"/>
    </row>
    <row r="84" spans="1:6" x14ac:dyDescent="0.25">
      <c r="A84" s="815" t="s">
        <v>448</v>
      </c>
      <c r="B84" s="787" t="s">
        <v>207</v>
      </c>
      <c r="C84" s="790" t="s">
        <v>44</v>
      </c>
      <c r="D84" s="798">
        <f>50*0.69</f>
        <v>34.5</v>
      </c>
      <c r="E84" s="786"/>
      <c r="F84" s="786">
        <f>D84*E84</f>
        <v>0</v>
      </c>
    </row>
    <row r="85" spans="1:6" x14ac:dyDescent="0.25">
      <c r="A85" s="815"/>
      <c r="B85" s="804"/>
      <c r="C85" s="790"/>
      <c r="D85" s="809"/>
      <c r="E85" s="786"/>
      <c r="F85" s="786"/>
    </row>
    <row r="86" spans="1:6" ht="28" x14ac:dyDescent="0.25">
      <c r="A86" s="815"/>
      <c r="B86" s="797" t="s">
        <v>449</v>
      </c>
      <c r="C86" s="790"/>
      <c r="D86" s="809"/>
      <c r="E86" s="786"/>
      <c r="F86" s="786"/>
    </row>
    <row r="87" spans="1:6" x14ac:dyDescent="0.25">
      <c r="A87" s="815"/>
      <c r="B87" s="804"/>
      <c r="C87" s="790"/>
      <c r="D87" s="809"/>
      <c r="E87" s="786"/>
      <c r="F87" s="786"/>
    </row>
    <row r="88" spans="1:6" x14ac:dyDescent="0.25">
      <c r="A88" s="790" t="s">
        <v>450</v>
      </c>
      <c r="B88" s="787" t="s">
        <v>207</v>
      </c>
      <c r="C88" s="790" t="s">
        <v>44</v>
      </c>
      <c r="D88" s="792">
        <v>1</v>
      </c>
      <c r="E88" s="786"/>
      <c r="F88" s="786">
        <f>D88*E88</f>
        <v>0</v>
      </c>
    </row>
    <row r="89" spans="1:6" x14ac:dyDescent="0.25">
      <c r="A89" s="790"/>
      <c r="B89" s="787"/>
      <c r="C89" s="798"/>
      <c r="D89" s="809"/>
      <c r="E89" s="786"/>
      <c r="F89" s="786"/>
    </row>
    <row r="90" spans="1:6" x14ac:dyDescent="0.25">
      <c r="A90" s="808"/>
      <c r="B90" s="795" t="s">
        <v>451</v>
      </c>
      <c r="C90" s="808"/>
      <c r="D90" s="816"/>
      <c r="E90" s="786"/>
      <c r="F90" s="786"/>
    </row>
    <row r="91" spans="1:6" x14ac:dyDescent="0.25">
      <c r="A91" s="808"/>
      <c r="B91" s="795"/>
      <c r="C91" s="808"/>
      <c r="D91" s="816"/>
      <c r="E91" s="786"/>
      <c r="F91" s="786"/>
    </row>
    <row r="92" spans="1:6" ht="44.25" customHeight="1" x14ac:dyDescent="0.25">
      <c r="A92" s="790" t="s">
        <v>140</v>
      </c>
      <c r="B92" s="787" t="s">
        <v>452</v>
      </c>
      <c r="C92" s="790" t="s">
        <v>44</v>
      </c>
      <c r="D92" s="817">
        <v>200</v>
      </c>
      <c r="E92" s="786"/>
      <c r="F92" s="786">
        <f>D92*E92</f>
        <v>0</v>
      </c>
    </row>
    <row r="93" spans="1:6" x14ac:dyDescent="0.25">
      <c r="A93" s="790"/>
      <c r="B93" s="787"/>
      <c r="C93" s="790"/>
      <c r="D93" s="817"/>
      <c r="E93" s="786"/>
      <c r="F93" s="786"/>
    </row>
    <row r="94" spans="1:6" x14ac:dyDescent="0.25">
      <c r="A94" s="790"/>
      <c r="B94" s="787"/>
      <c r="C94" s="790"/>
      <c r="D94" s="817"/>
      <c r="E94" s="786"/>
      <c r="F94" s="786"/>
    </row>
    <row r="95" spans="1:6" x14ac:dyDescent="0.25">
      <c r="A95" s="790"/>
      <c r="B95" s="787"/>
      <c r="C95" s="790"/>
      <c r="D95" s="817"/>
      <c r="E95" s="786"/>
      <c r="F95" s="786"/>
    </row>
    <row r="96" spans="1:6" x14ac:dyDescent="0.25">
      <c r="A96" s="790"/>
      <c r="B96" s="787"/>
      <c r="C96" s="790"/>
      <c r="D96" s="817"/>
      <c r="E96" s="786"/>
      <c r="F96" s="786"/>
    </row>
    <row r="97" spans="1:6" x14ac:dyDescent="0.25">
      <c r="A97" s="790"/>
      <c r="B97" s="787"/>
      <c r="C97" s="790"/>
      <c r="D97" s="817"/>
      <c r="E97" s="786"/>
      <c r="F97" s="786"/>
    </row>
    <row r="98" spans="1:6" x14ac:dyDescent="0.25">
      <c r="A98" s="790"/>
      <c r="B98" s="787"/>
      <c r="C98" s="790"/>
      <c r="D98" s="817"/>
      <c r="E98" s="786"/>
      <c r="F98" s="786"/>
    </row>
    <row r="99" spans="1:6" ht="14.5" thickBot="1" x14ac:dyDescent="0.3">
      <c r="A99" s="790"/>
      <c r="B99" s="787"/>
      <c r="C99" s="790"/>
      <c r="D99" s="817"/>
      <c r="E99" s="786"/>
      <c r="F99" s="786"/>
    </row>
    <row r="100" spans="1:6" ht="14.5" thickTop="1" x14ac:dyDescent="0.25">
      <c r="A100" s="1116" t="s">
        <v>93</v>
      </c>
      <c r="B100" s="1116"/>
      <c r="C100" s="1116"/>
      <c r="D100" s="1116"/>
      <c r="E100" s="1116"/>
      <c r="F100" s="945">
        <f>SUM(F57:F99)</f>
        <v>0</v>
      </c>
    </row>
    <row r="101" spans="1:6" x14ac:dyDescent="0.25">
      <c r="A101" s="790"/>
      <c r="B101" s="791" t="s">
        <v>453</v>
      </c>
      <c r="C101" s="790"/>
      <c r="D101" s="814"/>
      <c r="E101" s="786"/>
      <c r="F101" s="786"/>
    </row>
    <row r="102" spans="1:6" x14ac:dyDescent="0.25">
      <c r="A102" s="790"/>
      <c r="B102" s="793"/>
      <c r="C102" s="790"/>
      <c r="D102" s="814"/>
      <c r="E102" s="786"/>
      <c r="F102" s="786"/>
    </row>
    <row r="103" spans="1:6" x14ac:dyDescent="0.25">
      <c r="A103" s="790"/>
      <c r="B103" s="811" t="s">
        <v>89</v>
      </c>
      <c r="C103" s="790"/>
      <c r="D103" s="809"/>
      <c r="E103" s="786"/>
      <c r="F103" s="786"/>
    </row>
    <row r="104" spans="1:6" x14ac:dyDescent="0.25">
      <c r="A104" s="790"/>
      <c r="B104" s="787"/>
      <c r="C104" s="790"/>
      <c r="D104" s="809"/>
      <c r="E104" s="786"/>
      <c r="F104" s="786"/>
    </row>
    <row r="105" spans="1:6" x14ac:dyDescent="0.25">
      <c r="A105" s="790"/>
      <c r="B105" s="812" t="s">
        <v>215</v>
      </c>
      <c r="C105" s="790"/>
      <c r="D105" s="809"/>
      <c r="E105" s="786"/>
      <c r="F105" s="786"/>
    </row>
    <row r="106" spans="1:6" x14ac:dyDescent="0.25">
      <c r="A106" s="790"/>
      <c r="B106" s="818" t="s">
        <v>94</v>
      </c>
      <c r="C106" s="790"/>
      <c r="D106" s="809"/>
      <c r="E106" s="786"/>
      <c r="F106" s="786"/>
    </row>
    <row r="107" spans="1:6" x14ac:dyDescent="0.25">
      <c r="A107" s="790"/>
      <c r="B107" s="818"/>
      <c r="C107" s="790"/>
      <c r="D107" s="809"/>
      <c r="E107" s="786"/>
      <c r="F107" s="786"/>
    </row>
    <row r="108" spans="1:6" ht="30.75" customHeight="1" x14ac:dyDescent="0.25">
      <c r="A108" s="790"/>
      <c r="B108" s="797" t="s">
        <v>454</v>
      </c>
      <c r="C108" s="790"/>
      <c r="D108" s="809"/>
      <c r="E108" s="786"/>
      <c r="F108" s="786"/>
    </row>
    <row r="109" spans="1:6" x14ac:dyDescent="0.25">
      <c r="A109" s="790"/>
      <c r="B109" s="787"/>
      <c r="C109" s="790"/>
      <c r="D109" s="810"/>
      <c r="E109" s="786"/>
      <c r="F109" s="786"/>
    </row>
    <row r="110" spans="1:6" x14ac:dyDescent="0.25">
      <c r="A110" s="815" t="s">
        <v>244</v>
      </c>
      <c r="B110" s="787" t="s">
        <v>95</v>
      </c>
      <c r="C110" s="790" t="s">
        <v>38</v>
      </c>
      <c r="D110" s="819">
        <f>ROUNDUP(((50*0.69*0.075)),0)</f>
        <v>3</v>
      </c>
      <c r="E110" s="786"/>
      <c r="F110" s="786">
        <f>D110*E110</f>
        <v>0</v>
      </c>
    </row>
    <row r="111" spans="1:6" x14ac:dyDescent="0.25">
      <c r="A111" s="815"/>
      <c r="B111" s="787"/>
      <c r="C111" s="790"/>
      <c r="D111" s="819"/>
      <c r="E111" s="786"/>
      <c r="F111" s="786"/>
    </row>
    <row r="112" spans="1:6" ht="30.75" customHeight="1" x14ac:dyDescent="0.25">
      <c r="A112" s="820"/>
      <c r="B112" s="797" t="s">
        <v>454</v>
      </c>
      <c r="C112" s="820"/>
      <c r="D112" s="820"/>
      <c r="E112" s="820"/>
      <c r="F112" s="820"/>
    </row>
    <row r="113" spans="1:6" x14ac:dyDescent="0.25">
      <c r="A113" s="790"/>
      <c r="B113" s="787"/>
      <c r="C113" s="790"/>
      <c r="D113" s="796"/>
      <c r="E113" s="786"/>
      <c r="F113" s="786"/>
    </row>
    <row r="114" spans="1:6" x14ac:dyDescent="0.25">
      <c r="A114" s="815"/>
      <c r="B114" s="805" t="s">
        <v>96</v>
      </c>
      <c r="C114" s="790"/>
      <c r="D114" s="810"/>
      <c r="E114" s="786"/>
      <c r="F114" s="786"/>
    </row>
    <row r="115" spans="1:6" x14ac:dyDescent="0.25">
      <c r="A115" s="815"/>
      <c r="B115" s="805"/>
      <c r="C115" s="790"/>
      <c r="D115" s="810"/>
      <c r="E115" s="786"/>
      <c r="F115" s="786"/>
    </row>
    <row r="116" spans="1:6" ht="32.25" customHeight="1" x14ac:dyDescent="0.25">
      <c r="A116" s="815"/>
      <c r="B116" s="797" t="s">
        <v>455</v>
      </c>
      <c r="C116" s="790"/>
      <c r="D116" s="810"/>
      <c r="E116" s="786"/>
      <c r="F116" s="786"/>
    </row>
    <row r="117" spans="1:6" x14ac:dyDescent="0.25">
      <c r="A117" s="815"/>
      <c r="B117" s="787"/>
      <c r="C117" s="790"/>
      <c r="D117" s="810"/>
      <c r="E117" s="786"/>
      <c r="F117" s="786"/>
    </row>
    <row r="118" spans="1:6" ht="29.25" customHeight="1" x14ac:dyDescent="0.25">
      <c r="A118" s="815" t="s">
        <v>245</v>
      </c>
      <c r="B118" s="787" t="s">
        <v>95</v>
      </c>
      <c r="C118" s="790" t="s">
        <v>38</v>
      </c>
      <c r="D118" s="809">
        <f>ROUNDUP((6.4+2.7+0.13),0)</f>
        <v>10</v>
      </c>
      <c r="E118" s="786"/>
      <c r="F118" s="786">
        <f>D118*E118</f>
        <v>0</v>
      </c>
    </row>
    <row r="119" spans="1:6" x14ac:dyDescent="0.25">
      <c r="A119" s="815"/>
      <c r="B119" s="787"/>
      <c r="C119" s="790"/>
      <c r="D119" s="809"/>
      <c r="E119" s="786"/>
      <c r="F119" s="786"/>
    </row>
    <row r="120" spans="1:6" x14ac:dyDescent="0.25">
      <c r="A120" s="790"/>
      <c r="B120" s="795" t="s">
        <v>97</v>
      </c>
      <c r="C120" s="790"/>
      <c r="D120" s="810"/>
      <c r="E120" s="786"/>
      <c r="F120" s="786"/>
    </row>
    <row r="121" spans="1:6" x14ac:dyDescent="0.25">
      <c r="A121" s="790"/>
      <c r="B121" s="804"/>
      <c r="C121" s="790"/>
      <c r="D121" s="810"/>
      <c r="E121" s="786"/>
      <c r="F121" s="786"/>
    </row>
    <row r="122" spans="1:6" ht="30" customHeight="1" x14ac:dyDescent="0.25">
      <c r="A122" s="790"/>
      <c r="B122" s="812" t="s">
        <v>102</v>
      </c>
      <c r="C122" s="790"/>
      <c r="D122" s="810"/>
      <c r="E122" s="786"/>
      <c r="F122" s="786"/>
    </row>
    <row r="123" spans="1:6" ht="28" x14ac:dyDescent="0.25">
      <c r="A123" s="790"/>
      <c r="B123" s="797" t="s">
        <v>456</v>
      </c>
      <c r="C123" s="790"/>
      <c r="D123" s="814"/>
      <c r="E123" s="786"/>
      <c r="F123" s="786"/>
    </row>
    <row r="124" spans="1:6" x14ac:dyDescent="0.25">
      <c r="A124" s="790"/>
      <c r="B124" s="793"/>
      <c r="C124" s="790"/>
      <c r="D124" s="814"/>
      <c r="E124" s="786"/>
      <c r="F124" s="786"/>
    </row>
    <row r="125" spans="1:6" x14ac:dyDescent="0.25">
      <c r="A125" s="815" t="s">
        <v>103</v>
      </c>
      <c r="B125" s="787" t="s">
        <v>457</v>
      </c>
      <c r="C125" s="790" t="s">
        <v>38</v>
      </c>
      <c r="D125" s="809">
        <f>D110</f>
        <v>3</v>
      </c>
      <c r="E125" s="786"/>
      <c r="F125" s="786">
        <f>D125*E125</f>
        <v>0</v>
      </c>
    </row>
    <row r="126" spans="1:6" x14ac:dyDescent="0.25">
      <c r="A126" s="790"/>
      <c r="B126" s="793"/>
      <c r="C126" s="790"/>
      <c r="D126" s="814"/>
      <c r="E126" s="786"/>
      <c r="F126" s="786"/>
    </row>
    <row r="127" spans="1:6" x14ac:dyDescent="0.25">
      <c r="A127" s="790"/>
      <c r="B127" s="811" t="s">
        <v>101</v>
      </c>
      <c r="C127" s="790"/>
      <c r="D127" s="809"/>
      <c r="E127" s="786"/>
      <c r="F127" s="786"/>
    </row>
    <row r="128" spans="1:6" x14ac:dyDescent="0.25">
      <c r="A128" s="790"/>
      <c r="B128" s="787"/>
      <c r="C128" s="790"/>
      <c r="D128" s="809"/>
      <c r="E128" s="786"/>
      <c r="F128" s="786"/>
    </row>
    <row r="129" spans="1:6" x14ac:dyDescent="0.25">
      <c r="A129" s="790"/>
      <c r="B129" s="812" t="s">
        <v>102</v>
      </c>
      <c r="C129" s="790"/>
      <c r="D129" s="809"/>
      <c r="E129" s="786"/>
      <c r="F129" s="786"/>
    </row>
    <row r="130" spans="1:6" ht="28" x14ac:dyDescent="0.25">
      <c r="A130" s="790"/>
      <c r="B130" s="797" t="s">
        <v>1236</v>
      </c>
      <c r="C130" s="790"/>
      <c r="D130" s="809"/>
      <c r="E130" s="786"/>
      <c r="F130" s="786"/>
    </row>
    <row r="131" spans="1:6" x14ac:dyDescent="0.25">
      <c r="A131" s="790"/>
      <c r="B131" s="787"/>
      <c r="C131" s="790"/>
      <c r="D131" s="809"/>
      <c r="E131" s="786"/>
      <c r="F131" s="786"/>
    </row>
    <row r="132" spans="1:6" x14ac:dyDescent="0.25">
      <c r="A132" s="815" t="s">
        <v>103</v>
      </c>
      <c r="B132" s="787" t="s">
        <v>457</v>
      </c>
      <c r="C132" s="790" t="s">
        <v>38</v>
      </c>
      <c r="D132" s="809">
        <f>D118</f>
        <v>10</v>
      </c>
      <c r="E132" s="786"/>
      <c r="F132" s="786">
        <f>D132*E132</f>
        <v>0</v>
      </c>
    </row>
    <row r="133" spans="1:6" x14ac:dyDescent="0.25">
      <c r="A133" s="815"/>
      <c r="B133" s="787"/>
      <c r="C133" s="790"/>
      <c r="D133" s="809"/>
      <c r="E133" s="786"/>
      <c r="F133" s="786"/>
    </row>
    <row r="134" spans="1:6" x14ac:dyDescent="0.25">
      <c r="A134" s="790"/>
      <c r="B134" s="790"/>
      <c r="C134" s="790"/>
      <c r="D134" s="810"/>
      <c r="E134" s="786"/>
      <c r="F134" s="786"/>
    </row>
    <row r="135" spans="1:6" x14ac:dyDescent="0.25">
      <c r="A135" s="790"/>
      <c r="B135" s="812" t="s">
        <v>458</v>
      </c>
      <c r="C135" s="790"/>
      <c r="D135" s="810"/>
      <c r="E135" s="786"/>
      <c r="F135" s="786"/>
    </row>
    <row r="136" spans="1:6" ht="28" x14ac:dyDescent="0.25">
      <c r="A136" s="790"/>
      <c r="B136" s="797" t="s">
        <v>459</v>
      </c>
      <c r="C136" s="790"/>
      <c r="D136" s="810"/>
      <c r="E136" s="786"/>
      <c r="F136" s="786"/>
    </row>
    <row r="137" spans="1:6" x14ac:dyDescent="0.25">
      <c r="A137" s="790"/>
      <c r="B137" s="797"/>
      <c r="C137" s="790"/>
      <c r="D137" s="810"/>
      <c r="E137" s="786"/>
      <c r="F137" s="786"/>
    </row>
    <row r="138" spans="1:6" ht="16.5" x14ac:dyDescent="0.25">
      <c r="A138" s="790" t="s">
        <v>247</v>
      </c>
      <c r="B138" s="787" t="s">
        <v>460</v>
      </c>
      <c r="C138" s="790" t="s">
        <v>38</v>
      </c>
      <c r="D138" s="809">
        <v>2</v>
      </c>
      <c r="E138" s="786"/>
      <c r="F138" s="786">
        <f>D138*E138</f>
        <v>0</v>
      </c>
    </row>
    <row r="139" spans="1:6" x14ac:dyDescent="0.25">
      <c r="A139" s="790"/>
      <c r="B139" s="787"/>
      <c r="C139" s="790"/>
      <c r="D139" s="810"/>
      <c r="E139" s="786"/>
      <c r="F139" s="786"/>
    </row>
    <row r="140" spans="1:6" x14ac:dyDescent="0.25">
      <c r="A140" s="790"/>
      <c r="B140" s="791" t="s">
        <v>104</v>
      </c>
      <c r="C140" s="790"/>
      <c r="D140" s="814"/>
      <c r="E140" s="786"/>
      <c r="F140" s="786"/>
    </row>
    <row r="141" spans="1:6" x14ac:dyDescent="0.25">
      <c r="A141" s="790"/>
      <c r="B141" s="793"/>
      <c r="C141" s="790"/>
      <c r="D141" s="814"/>
      <c r="E141" s="786"/>
      <c r="F141" s="786"/>
    </row>
    <row r="142" spans="1:6" x14ac:dyDescent="0.25">
      <c r="A142" s="790"/>
      <c r="B142" s="811" t="s">
        <v>219</v>
      </c>
      <c r="C142" s="790"/>
      <c r="D142" s="814"/>
      <c r="E142" s="786"/>
      <c r="F142" s="786"/>
    </row>
    <row r="143" spans="1:6" x14ac:dyDescent="0.25">
      <c r="A143" s="790"/>
      <c r="B143" s="787"/>
      <c r="C143" s="790"/>
      <c r="D143" s="814"/>
      <c r="E143" s="786"/>
      <c r="F143" s="786"/>
    </row>
    <row r="144" spans="1:6" x14ac:dyDescent="0.25">
      <c r="A144" s="790"/>
      <c r="B144" s="818" t="s">
        <v>461</v>
      </c>
      <c r="C144" s="790"/>
      <c r="D144" s="814"/>
      <c r="E144" s="786"/>
      <c r="F144" s="786"/>
    </row>
    <row r="145" spans="1:6" x14ac:dyDescent="0.25">
      <c r="A145" s="790"/>
      <c r="B145" s="793"/>
      <c r="C145" s="790"/>
      <c r="D145" s="814"/>
      <c r="E145" s="786"/>
      <c r="F145" s="786"/>
    </row>
    <row r="146" spans="1:6" ht="14.25" customHeight="1" x14ac:dyDescent="0.25">
      <c r="A146" s="790"/>
      <c r="B146" s="797" t="s">
        <v>462</v>
      </c>
      <c r="C146" s="790"/>
      <c r="D146" s="814"/>
      <c r="E146" s="786"/>
      <c r="F146" s="786"/>
    </row>
    <row r="147" spans="1:6" x14ac:dyDescent="0.25">
      <c r="A147" s="790"/>
      <c r="B147" s="797"/>
      <c r="C147" s="790"/>
      <c r="D147" s="814"/>
      <c r="E147" s="786"/>
      <c r="F147" s="786"/>
    </row>
    <row r="148" spans="1:6" x14ac:dyDescent="0.25">
      <c r="A148" s="790" t="s">
        <v>463</v>
      </c>
      <c r="B148" s="787" t="s">
        <v>464</v>
      </c>
      <c r="C148" s="790" t="s">
        <v>44</v>
      </c>
      <c r="D148" s="798">
        <v>5</v>
      </c>
      <c r="E148" s="786"/>
      <c r="F148" s="786">
        <f>D148*E148</f>
        <v>0</v>
      </c>
    </row>
    <row r="149" spans="1:6" x14ac:dyDescent="0.25">
      <c r="A149" s="790" t="s">
        <v>465</v>
      </c>
      <c r="B149" s="787" t="s">
        <v>183</v>
      </c>
      <c r="C149" s="790" t="s">
        <v>44</v>
      </c>
      <c r="D149" s="821">
        <v>0</v>
      </c>
      <c r="E149" s="786"/>
      <c r="F149" s="786">
        <f>D149*E149</f>
        <v>0</v>
      </c>
    </row>
    <row r="150" spans="1:6" ht="14.5" thickBot="1" x14ac:dyDescent="0.3">
      <c r="A150" s="790"/>
      <c r="B150" s="787"/>
      <c r="C150" s="790"/>
      <c r="D150" s="821"/>
      <c r="E150" s="786"/>
      <c r="F150" s="786"/>
    </row>
    <row r="151" spans="1:6" ht="14.5" thickTop="1" x14ac:dyDescent="0.25">
      <c r="A151" s="1116" t="s">
        <v>93</v>
      </c>
      <c r="B151" s="1116"/>
      <c r="C151" s="1116"/>
      <c r="D151" s="1116"/>
      <c r="E151" s="1116"/>
      <c r="F151" s="945">
        <f>SUM(F101:F150)</f>
        <v>0</v>
      </c>
    </row>
    <row r="152" spans="1:6" x14ac:dyDescent="0.25">
      <c r="A152" s="790"/>
      <c r="B152" s="818" t="s">
        <v>466</v>
      </c>
      <c r="C152" s="790"/>
      <c r="D152" s="821"/>
      <c r="E152" s="786"/>
      <c r="F152" s="786"/>
    </row>
    <row r="153" spans="1:6" x14ac:dyDescent="0.25">
      <c r="A153" s="790"/>
      <c r="B153" s="793"/>
      <c r="C153" s="790"/>
      <c r="D153" s="821"/>
      <c r="E153" s="786"/>
      <c r="F153" s="786"/>
    </row>
    <row r="154" spans="1:6" x14ac:dyDescent="0.25">
      <c r="A154" s="790"/>
      <c r="B154" s="797" t="s">
        <v>467</v>
      </c>
      <c r="C154" s="790"/>
      <c r="D154" s="821"/>
      <c r="E154" s="786"/>
      <c r="F154" s="786"/>
    </row>
    <row r="155" spans="1:6" ht="11.25" customHeight="1" x14ac:dyDescent="0.25">
      <c r="A155" s="790"/>
      <c r="B155" s="797"/>
      <c r="C155" s="790"/>
      <c r="D155" s="821"/>
      <c r="E155" s="786"/>
      <c r="F155" s="786"/>
    </row>
    <row r="156" spans="1:6" x14ac:dyDescent="0.25">
      <c r="A156" s="790" t="s">
        <v>468</v>
      </c>
      <c r="B156" s="787" t="s">
        <v>469</v>
      </c>
      <c r="C156" s="790" t="s">
        <v>44</v>
      </c>
      <c r="D156" s="798">
        <f>ROUNDUP((32.9*0.15),0)</f>
        <v>5</v>
      </c>
      <c r="E156" s="786"/>
      <c r="F156" s="786">
        <f>D156*E156</f>
        <v>0</v>
      </c>
    </row>
    <row r="157" spans="1:6" x14ac:dyDescent="0.25">
      <c r="A157" s="790" t="s">
        <v>187</v>
      </c>
      <c r="B157" s="787" t="s">
        <v>464</v>
      </c>
      <c r="C157" s="790" t="s">
        <v>44</v>
      </c>
      <c r="D157" s="798">
        <v>25</v>
      </c>
      <c r="E157" s="786"/>
      <c r="F157" s="786">
        <f>D157*E157</f>
        <v>0</v>
      </c>
    </row>
    <row r="158" spans="1:6" x14ac:dyDescent="0.25">
      <c r="A158" s="790"/>
      <c r="B158" s="787"/>
      <c r="C158" s="790"/>
      <c r="D158" s="810"/>
      <c r="E158" s="786"/>
      <c r="F158" s="786"/>
    </row>
    <row r="159" spans="1:6" ht="11.25" customHeight="1" x14ac:dyDescent="0.25">
      <c r="A159" s="790"/>
      <c r="B159" s="795" t="s">
        <v>109</v>
      </c>
      <c r="C159" s="790"/>
      <c r="D159" s="796"/>
      <c r="E159" s="786"/>
      <c r="F159" s="786"/>
    </row>
    <row r="160" spans="1:6" x14ac:dyDescent="0.25">
      <c r="A160" s="790"/>
      <c r="B160" s="804"/>
      <c r="C160" s="790"/>
      <c r="D160" s="792"/>
      <c r="E160" s="786"/>
      <c r="F160" s="786"/>
    </row>
    <row r="161" spans="1:6" ht="24" customHeight="1" x14ac:dyDescent="0.25">
      <c r="A161" s="790"/>
      <c r="B161" s="812" t="s">
        <v>470</v>
      </c>
      <c r="C161" s="790"/>
      <c r="D161" s="796"/>
      <c r="E161" s="786"/>
      <c r="F161" s="786"/>
    </row>
    <row r="162" spans="1:6" x14ac:dyDescent="0.25">
      <c r="A162" s="790"/>
      <c r="B162" s="812"/>
      <c r="C162" s="790"/>
      <c r="D162" s="796"/>
      <c r="E162" s="786"/>
      <c r="F162" s="786"/>
    </row>
    <row r="163" spans="1:6" ht="28" x14ac:dyDescent="0.25">
      <c r="A163" s="790"/>
      <c r="B163" s="797" t="s">
        <v>471</v>
      </c>
      <c r="C163" s="790"/>
      <c r="D163" s="796"/>
      <c r="E163" s="786"/>
      <c r="F163" s="786"/>
    </row>
    <row r="164" spans="1:6" x14ac:dyDescent="0.25">
      <c r="A164" s="790"/>
      <c r="B164" s="797"/>
      <c r="C164" s="790"/>
      <c r="D164" s="796"/>
      <c r="E164" s="786"/>
      <c r="F164" s="786"/>
    </row>
    <row r="165" spans="1:6" x14ac:dyDescent="0.25">
      <c r="A165" s="790" t="s">
        <v>472</v>
      </c>
      <c r="B165" s="787" t="s">
        <v>473</v>
      </c>
      <c r="C165" s="790" t="s">
        <v>46</v>
      </c>
      <c r="D165" s="798">
        <f>((D138)*0.05)*1000</f>
        <v>100</v>
      </c>
      <c r="E165" s="786"/>
      <c r="F165" s="786">
        <f>D165*E165</f>
        <v>0</v>
      </c>
    </row>
    <row r="166" spans="1:6" x14ac:dyDescent="0.25">
      <c r="A166" s="790"/>
      <c r="B166" s="787"/>
      <c r="C166" s="790"/>
      <c r="D166" s="798"/>
      <c r="E166" s="786"/>
      <c r="F166" s="786"/>
    </row>
    <row r="167" spans="1:6" x14ac:dyDescent="0.25">
      <c r="A167" s="790"/>
      <c r="B167" s="805" t="s">
        <v>221</v>
      </c>
      <c r="C167" s="790"/>
      <c r="D167" s="796"/>
      <c r="E167" s="786"/>
      <c r="F167" s="786"/>
    </row>
    <row r="168" spans="1:6" ht="12" customHeight="1" x14ac:dyDescent="0.25">
      <c r="A168" s="790"/>
      <c r="B168" s="805"/>
      <c r="C168" s="790"/>
      <c r="D168" s="796"/>
      <c r="E168" s="786"/>
      <c r="F168" s="786"/>
    </row>
    <row r="169" spans="1:6" ht="42" x14ac:dyDescent="0.25">
      <c r="A169" s="790"/>
      <c r="B169" s="797" t="s">
        <v>474</v>
      </c>
      <c r="C169" s="790"/>
      <c r="D169" s="796"/>
      <c r="E169" s="786"/>
      <c r="F169" s="786"/>
    </row>
    <row r="170" spans="1:6" x14ac:dyDescent="0.25">
      <c r="A170" s="790"/>
      <c r="B170" s="804"/>
      <c r="C170" s="790"/>
      <c r="D170" s="796"/>
      <c r="E170" s="786"/>
      <c r="F170" s="786"/>
    </row>
    <row r="171" spans="1:6" x14ac:dyDescent="0.25">
      <c r="A171" s="790" t="s">
        <v>475</v>
      </c>
      <c r="B171" s="804" t="s">
        <v>476</v>
      </c>
      <c r="C171" s="790" t="s">
        <v>44</v>
      </c>
      <c r="D171" s="798">
        <v>45</v>
      </c>
      <c r="E171" s="786"/>
      <c r="F171" s="786">
        <f>D171*E171</f>
        <v>0</v>
      </c>
    </row>
    <row r="172" spans="1:6" x14ac:dyDescent="0.25">
      <c r="A172" s="790"/>
      <c r="B172" s="804"/>
      <c r="C172" s="790"/>
      <c r="D172" s="798"/>
      <c r="E172" s="786"/>
      <c r="F172" s="786"/>
    </row>
    <row r="173" spans="1:6" ht="12.75" customHeight="1" x14ac:dyDescent="0.25">
      <c r="A173" s="790"/>
      <c r="B173" s="811" t="s">
        <v>188</v>
      </c>
      <c r="C173" s="790"/>
      <c r="D173" s="814"/>
      <c r="E173" s="786"/>
      <c r="F173" s="786"/>
    </row>
    <row r="174" spans="1:6" x14ac:dyDescent="0.25">
      <c r="A174" s="790"/>
      <c r="B174" s="787"/>
      <c r="C174" s="790"/>
      <c r="D174" s="814"/>
      <c r="E174" s="786"/>
      <c r="F174" s="786"/>
    </row>
    <row r="175" spans="1:6" ht="12" customHeight="1" x14ac:dyDescent="0.25">
      <c r="A175" s="790"/>
      <c r="B175" s="812" t="s">
        <v>477</v>
      </c>
      <c r="C175" s="790"/>
      <c r="D175" s="814"/>
      <c r="E175" s="786"/>
      <c r="F175" s="786"/>
    </row>
    <row r="176" spans="1:6" x14ac:dyDescent="0.25">
      <c r="A176" s="790"/>
      <c r="B176" s="787"/>
      <c r="C176" s="790"/>
      <c r="D176" s="814"/>
      <c r="E176" s="786"/>
      <c r="F176" s="786"/>
    </row>
    <row r="177" spans="1:6" x14ac:dyDescent="0.25">
      <c r="A177" s="790"/>
      <c r="B177" s="797" t="s">
        <v>478</v>
      </c>
      <c r="C177" s="790"/>
      <c r="D177" s="814"/>
      <c r="E177" s="786"/>
      <c r="F177" s="786"/>
    </row>
    <row r="178" spans="1:6" x14ac:dyDescent="0.25">
      <c r="A178" s="790"/>
      <c r="B178" s="787"/>
      <c r="C178" s="790"/>
      <c r="D178" s="814"/>
      <c r="E178" s="786"/>
      <c r="F178" s="786"/>
    </row>
    <row r="179" spans="1:6" ht="16.5" x14ac:dyDescent="0.25">
      <c r="A179" s="790" t="s">
        <v>189</v>
      </c>
      <c r="B179" s="793" t="s">
        <v>479</v>
      </c>
      <c r="C179" s="790" t="s">
        <v>418</v>
      </c>
      <c r="D179" s="821">
        <f>D171</f>
        <v>45</v>
      </c>
      <c r="E179" s="786"/>
      <c r="F179" s="786">
        <f>D179*E179</f>
        <v>0</v>
      </c>
    </row>
    <row r="180" spans="1:6" ht="16.5" x14ac:dyDescent="0.25">
      <c r="A180" s="790" t="s">
        <v>480</v>
      </c>
      <c r="B180" s="822" t="s">
        <v>481</v>
      </c>
      <c r="C180" s="790" t="s">
        <v>418</v>
      </c>
      <c r="D180" s="813">
        <v>0</v>
      </c>
      <c r="E180" s="786"/>
      <c r="F180" s="786">
        <f>D180*E180</f>
        <v>0</v>
      </c>
    </row>
    <row r="181" spans="1:6" ht="14.5" x14ac:dyDescent="0.25">
      <c r="A181" s="790"/>
      <c r="B181" s="946"/>
      <c r="C181" s="790"/>
      <c r="D181" s="813"/>
      <c r="E181" s="786"/>
      <c r="F181" s="786"/>
    </row>
    <row r="182" spans="1:6" ht="14.5" x14ac:dyDescent="0.25">
      <c r="A182" s="790"/>
      <c r="B182" s="822"/>
      <c r="C182" s="790"/>
      <c r="D182" s="813"/>
      <c r="E182" s="786"/>
      <c r="F182" s="786"/>
    </row>
    <row r="183" spans="1:6" ht="14.5" x14ac:dyDescent="0.25">
      <c r="A183" s="790"/>
      <c r="B183" s="822"/>
      <c r="C183" s="790"/>
      <c r="D183" s="813"/>
      <c r="E183" s="786"/>
      <c r="F183" s="786"/>
    </row>
    <row r="184" spans="1:6" x14ac:dyDescent="0.25">
      <c r="A184" s="790"/>
      <c r="B184" s="795" t="s">
        <v>482</v>
      </c>
      <c r="C184" s="824"/>
      <c r="D184" s="825"/>
      <c r="E184" s="786"/>
      <c r="F184" s="786"/>
    </row>
    <row r="185" spans="1:6" x14ac:dyDescent="0.25">
      <c r="A185" s="790"/>
      <c r="B185" s="823"/>
      <c r="C185" s="790"/>
      <c r="D185" s="813"/>
      <c r="E185" s="786"/>
      <c r="F185" s="786"/>
    </row>
    <row r="186" spans="1:6" x14ac:dyDescent="0.25">
      <c r="A186" s="790"/>
      <c r="B186" s="795" t="s">
        <v>483</v>
      </c>
      <c r="C186" s="790"/>
      <c r="D186" s="826"/>
      <c r="E186" s="827"/>
      <c r="F186" s="827"/>
    </row>
    <row r="187" spans="1:6" x14ac:dyDescent="0.25">
      <c r="A187" s="790"/>
      <c r="B187" s="804"/>
      <c r="C187" s="790"/>
      <c r="D187" s="826"/>
      <c r="E187" s="827"/>
      <c r="F187" s="827"/>
    </row>
    <row r="188" spans="1:6" ht="28" x14ac:dyDescent="0.25">
      <c r="A188" s="790"/>
      <c r="B188" s="828" t="s">
        <v>484</v>
      </c>
      <c r="C188" s="790"/>
      <c r="D188" s="829"/>
      <c r="E188" s="827"/>
      <c r="F188" s="827"/>
    </row>
    <row r="189" spans="1:6" x14ac:dyDescent="0.25">
      <c r="A189" s="790"/>
      <c r="B189" s="828"/>
      <c r="C189" s="790"/>
      <c r="D189" s="829"/>
      <c r="E189" s="827"/>
      <c r="F189" s="827"/>
    </row>
    <row r="190" spans="1:6" x14ac:dyDescent="0.25">
      <c r="A190" s="790" t="s">
        <v>485</v>
      </c>
      <c r="B190" s="804" t="s">
        <v>486</v>
      </c>
      <c r="C190" s="790" t="s">
        <v>44</v>
      </c>
      <c r="D190" s="830">
        <v>150</v>
      </c>
      <c r="E190" s="827"/>
      <c r="F190" s="786">
        <f>D190*E190</f>
        <v>0</v>
      </c>
    </row>
    <row r="191" spans="1:6" x14ac:dyDescent="0.25">
      <c r="A191" s="808"/>
      <c r="B191" s="795"/>
      <c r="C191" s="808"/>
      <c r="D191" s="831"/>
      <c r="E191" s="786"/>
      <c r="F191" s="786"/>
    </row>
    <row r="192" spans="1:6" ht="42" x14ac:dyDescent="0.25">
      <c r="A192" s="790"/>
      <c r="B192" s="828" t="s">
        <v>487</v>
      </c>
      <c r="C192" s="790"/>
      <c r="D192" s="832"/>
      <c r="E192" s="827"/>
      <c r="F192" s="827"/>
    </row>
    <row r="193" spans="1:6" x14ac:dyDescent="0.25">
      <c r="A193" s="790"/>
      <c r="B193" s="828"/>
      <c r="C193" s="790"/>
      <c r="D193" s="832"/>
      <c r="E193" s="827"/>
      <c r="F193" s="827"/>
    </row>
    <row r="194" spans="1:6" ht="16.5" x14ac:dyDescent="0.25">
      <c r="A194" s="790" t="s">
        <v>488</v>
      </c>
      <c r="B194" s="804" t="s">
        <v>489</v>
      </c>
      <c r="C194" s="790" t="s">
        <v>490</v>
      </c>
      <c r="D194" s="830">
        <v>60</v>
      </c>
      <c r="E194" s="827"/>
      <c r="F194" s="786">
        <f>D194*E194</f>
        <v>0</v>
      </c>
    </row>
    <row r="195" spans="1:6" x14ac:dyDescent="0.25">
      <c r="A195" s="790"/>
      <c r="B195" s="804"/>
      <c r="C195" s="790"/>
      <c r="D195" s="833"/>
      <c r="E195" s="827"/>
      <c r="F195" s="827"/>
    </row>
    <row r="196" spans="1:6" x14ac:dyDescent="0.25">
      <c r="A196" s="790"/>
      <c r="B196" s="795" t="s">
        <v>491</v>
      </c>
      <c r="C196" s="790"/>
      <c r="D196" s="833"/>
      <c r="E196" s="786"/>
      <c r="F196" s="786"/>
    </row>
    <row r="197" spans="1:6" x14ac:dyDescent="0.25">
      <c r="A197" s="790"/>
      <c r="B197" s="795"/>
      <c r="C197" s="790"/>
      <c r="D197" s="833"/>
      <c r="E197" s="786"/>
      <c r="F197" s="786"/>
    </row>
    <row r="198" spans="1:6" ht="28" x14ac:dyDescent="0.25">
      <c r="A198" s="790"/>
      <c r="B198" s="797" t="s">
        <v>492</v>
      </c>
      <c r="C198" s="790"/>
      <c r="D198" s="833"/>
      <c r="E198" s="786"/>
      <c r="F198" s="786"/>
    </row>
    <row r="199" spans="1:6" x14ac:dyDescent="0.25">
      <c r="A199" s="790"/>
      <c r="B199" s="804"/>
      <c r="C199" s="790"/>
      <c r="D199" s="833"/>
      <c r="E199" s="786"/>
      <c r="F199" s="786"/>
    </row>
    <row r="200" spans="1:6" x14ac:dyDescent="0.25">
      <c r="A200" s="790" t="s">
        <v>493</v>
      </c>
      <c r="B200" s="804" t="s">
        <v>494</v>
      </c>
      <c r="C200" s="790" t="s">
        <v>106</v>
      </c>
      <c r="D200" s="830">
        <v>40</v>
      </c>
      <c r="E200" s="786"/>
      <c r="F200" s="786">
        <f>D200*E200</f>
        <v>0</v>
      </c>
    </row>
    <row r="201" spans="1:6" x14ac:dyDescent="0.25">
      <c r="A201" s="790"/>
      <c r="B201" s="804"/>
      <c r="C201" s="790"/>
      <c r="D201" s="830"/>
      <c r="E201" s="786"/>
      <c r="F201" s="786"/>
    </row>
    <row r="202" spans="1:6" x14ac:dyDescent="0.25">
      <c r="A202" s="790" t="s">
        <v>495</v>
      </c>
      <c r="B202" s="804" t="s">
        <v>496</v>
      </c>
      <c r="C202" s="790" t="s">
        <v>106</v>
      </c>
      <c r="D202" s="830">
        <v>15</v>
      </c>
      <c r="E202" s="786"/>
      <c r="F202" s="786">
        <f>D202*E202</f>
        <v>0</v>
      </c>
    </row>
    <row r="203" spans="1:6" ht="14.5" thickBot="1" x14ac:dyDescent="0.3">
      <c r="A203" s="786"/>
      <c r="B203" s="786"/>
      <c r="C203" s="786"/>
      <c r="D203" s="786"/>
      <c r="E203" s="786"/>
      <c r="F203" s="786"/>
    </row>
    <row r="204" spans="1:6" ht="14.5" thickTop="1" x14ac:dyDescent="0.25">
      <c r="A204" s="1116" t="s">
        <v>93</v>
      </c>
      <c r="B204" s="1116"/>
      <c r="C204" s="1116"/>
      <c r="D204" s="1116"/>
      <c r="E204" s="1116"/>
      <c r="F204" s="945">
        <f>SUM(F152:F203)</f>
        <v>0</v>
      </c>
    </row>
    <row r="205" spans="1:6" x14ac:dyDescent="0.25">
      <c r="A205" s="808"/>
      <c r="B205" s="795" t="s">
        <v>497</v>
      </c>
      <c r="C205" s="808"/>
      <c r="D205" s="831"/>
      <c r="E205" s="786"/>
      <c r="F205" s="786"/>
    </row>
    <row r="206" spans="1:6" x14ac:dyDescent="0.25">
      <c r="A206" s="808"/>
      <c r="B206" s="795"/>
      <c r="C206" s="808"/>
      <c r="D206" s="831"/>
      <c r="E206" s="786"/>
      <c r="F206" s="786"/>
    </row>
    <row r="207" spans="1:6" ht="32.25" customHeight="1" x14ac:dyDescent="0.25">
      <c r="A207" s="790" t="s">
        <v>498</v>
      </c>
      <c r="B207" s="793" t="s">
        <v>499</v>
      </c>
      <c r="C207" s="790" t="s">
        <v>44</v>
      </c>
      <c r="D207" s="830">
        <v>40</v>
      </c>
      <c r="E207" s="786"/>
      <c r="F207" s="786">
        <f>D207*E207</f>
        <v>0</v>
      </c>
    </row>
    <row r="208" spans="1:6" x14ac:dyDescent="0.25">
      <c r="A208" s="790"/>
      <c r="B208" s="793"/>
      <c r="C208" s="790"/>
      <c r="D208" s="830"/>
      <c r="E208" s="786"/>
      <c r="F208" s="786"/>
    </row>
    <row r="209" spans="1:6" x14ac:dyDescent="0.25">
      <c r="A209" s="790"/>
      <c r="B209" s="811" t="s">
        <v>500</v>
      </c>
      <c r="C209" s="824"/>
      <c r="D209" s="825"/>
      <c r="E209" s="786"/>
      <c r="F209" s="786"/>
    </row>
    <row r="210" spans="1:6" x14ac:dyDescent="0.25">
      <c r="A210" s="790"/>
      <c r="B210" s="804"/>
      <c r="C210" s="824"/>
      <c r="D210" s="825"/>
      <c r="E210" s="786"/>
      <c r="F210" s="786"/>
    </row>
    <row r="211" spans="1:6" ht="56" x14ac:dyDescent="0.25">
      <c r="A211" s="790"/>
      <c r="B211" s="797" t="s">
        <v>501</v>
      </c>
      <c r="C211" s="824"/>
      <c r="D211" s="825"/>
      <c r="E211" s="786"/>
      <c r="F211" s="786"/>
    </row>
    <row r="212" spans="1:6" x14ac:dyDescent="0.25">
      <c r="A212" s="790"/>
      <c r="B212" s="804"/>
      <c r="C212" s="824"/>
      <c r="D212" s="825"/>
      <c r="E212" s="786"/>
      <c r="F212" s="786"/>
    </row>
    <row r="213" spans="1:6" ht="16.5" x14ac:dyDescent="0.25">
      <c r="A213" s="790" t="s">
        <v>222</v>
      </c>
      <c r="B213" s="804" t="s">
        <v>502</v>
      </c>
      <c r="C213" s="790" t="s">
        <v>418</v>
      </c>
      <c r="D213" s="819">
        <f>ROUNDUP(((50*3)-((1.5*2.4)+(0.9*2.4*5)+(0.6*0.9*3)+(1.2*1.5*2)+(7.35*2.4))),0)</f>
        <v>113</v>
      </c>
      <c r="E213" s="786"/>
      <c r="F213" s="786">
        <f>D213*E213</f>
        <v>0</v>
      </c>
    </row>
    <row r="214" spans="1:6" ht="16.5" x14ac:dyDescent="0.25">
      <c r="A214" s="790" t="s">
        <v>223</v>
      </c>
      <c r="B214" s="804" t="s">
        <v>503</v>
      </c>
      <c r="C214" s="790" t="s">
        <v>418</v>
      </c>
      <c r="D214" s="814">
        <f>(50*0.8)</f>
        <v>40</v>
      </c>
      <c r="E214" s="786"/>
      <c r="F214" s="786">
        <f>D214*E214</f>
        <v>0</v>
      </c>
    </row>
    <row r="215" spans="1:6" x14ac:dyDescent="0.25">
      <c r="A215" s="790"/>
      <c r="B215" s="804"/>
      <c r="C215" s="790"/>
      <c r="D215" s="798"/>
      <c r="E215" s="786"/>
      <c r="F215" s="786"/>
    </row>
    <row r="216" spans="1:6" x14ac:dyDescent="0.25">
      <c r="A216" s="790"/>
      <c r="B216" s="795" t="s">
        <v>504</v>
      </c>
      <c r="C216" s="790"/>
      <c r="D216" s="809"/>
      <c r="E216" s="786"/>
      <c r="F216" s="786"/>
    </row>
    <row r="217" spans="1:6" x14ac:dyDescent="0.25">
      <c r="A217" s="790"/>
      <c r="B217" s="797"/>
      <c r="C217" s="790"/>
      <c r="D217" s="834"/>
      <c r="E217" s="786"/>
      <c r="F217" s="786"/>
    </row>
    <row r="218" spans="1:6" ht="56" x14ac:dyDescent="0.25">
      <c r="A218" s="790"/>
      <c r="B218" s="797" t="s">
        <v>781</v>
      </c>
      <c r="C218" s="790"/>
      <c r="D218" s="834"/>
      <c r="E218" s="786"/>
      <c r="F218" s="786"/>
    </row>
    <row r="219" spans="1:6" x14ac:dyDescent="0.25">
      <c r="A219" s="790"/>
      <c r="B219" s="797"/>
      <c r="C219" s="790"/>
      <c r="D219" s="834"/>
      <c r="E219" s="786"/>
      <c r="F219" s="786"/>
    </row>
    <row r="220" spans="1:6" ht="16.5" x14ac:dyDescent="0.25">
      <c r="A220" s="790" t="s">
        <v>505</v>
      </c>
      <c r="B220" s="804" t="s">
        <v>506</v>
      </c>
      <c r="C220" s="790" t="s">
        <v>418</v>
      </c>
      <c r="D220" s="821">
        <f>((0.9*0.2*2)+(1.5*0.2))</f>
        <v>0.66000000000000014</v>
      </c>
      <c r="E220" s="786"/>
      <c r="F220" s="786">
        <f>D220*E220</f>
        <v>0</v>
      </c>
    </row>
    <row r="221" spans="1:6" x14ac:dyDescent="0.25">
      <c r="A221" s="790"/>
      <c r="B221" s="804"/>
      <c r="C221" s="790"/>
      <c r="D221" s="798"/>
      <c r="E221" s="786"/>
      <c r="F221" s="786"/>
    </row>
    <row r="222" spans="1:6" x14ac:dyDescent="0.25">
      <c r="A222" s="790"/>
      <c r="B222" s="791" t="s">
        <v>190</v>
      </c>
      <c r="C222" s="790"/>
      <c r="D222" s="814"/>
      <c r="E222" s="786"/>
      <c r="F222" s="786"/>
    </row>
    <row r="223" spans="1:6" x14ac:dyDescent="0.25">
      <c r="A223" s="790"/>
      <c r="B223" s="811" t="s">
        <v>226</v>
      </c>
      <c r="C223" s="790"/>
      <c r="D223" s="796"/>
      <c r="E223" s="786"/>
      <c r="F223" s="786"/>
    </row>
    <row r="224" spans="1:6" x14ac:dyDescent="0.25">
      <c r="A224" s="790"/>
      <c r="B224" s="812" t="s">
        <v>227</v>
      </c>
      <c r="C224" s="790"/>
      <c r="D224" s="796"/>
      <c r="E224" s="786"/>
      <c r="F224" s="786"/>
    </row>
    <row r="225" spans="1:6" ht="28" x14ac:dyDescent="0.25">
      <c r="A225" s="790"/>
      <c r="B225" s="797" t="s">
        <v>507</v>
      </c>
      <c r="C225" s="790"/>
      <c r="D225" s="798"/>
      <c r="E225" s="786"/>
      <c r="F225" s="786"/>
    </row>
    <row r="226" spans="1:6" x14ac:dyDescent="0.25">
      <c r="A226" s="790"/>
      <c r="B226" s="804"/>
      <c r="C226" s="790"/>
      <c r="D226" s="796"/>
      <c r="E226" s="786"/>
      <c r="F226" s="786"/>
    </row>
    <row r="227" spans="1:6" ht="28" x14ac:dyDescent="0.25">
      <c r="A227" s="790" t="s">
        <v>228</v>
      </c>
      <c r="B227" s="787" t="s">
        <v>508</v>
      </c>
      <c r="C227" s="790" t="s">
        <v>44</v>
      </c>
      <c r="D227" s="798">
        <f>ROUNDUP((32.9*0.225),0)</f>
        <v>8</v>
      </c>
      <c r="E227" s="786"/>
      <c r="F227" s="786">
        <f>D227*E227</f>
        <v>0</v>
      </c>
    </row>
    <row r="228" spans="1:6" x14ac:dyDescent="0.25">
      <c r="A228" s="790"/>
      <c r="B228" s="787"/>
      <c r="C228" s="790"/>
      <c r="D228" s="792"/>
      <c r="E228" s="786"/>
      <c r="F228" s="786"/>
    </row>
    <row r="229" spans="1:6" ht="42" x14ac:dyDescent="0.25">
      <c r="A229" s="790"/>
      <c r="B229" s="797" t="s">
        <v>509</v>
      </c>
      <c r="C229" s="790"/>
      <c r="D229" s="796"/>
      <c r="E229" s="786"/>
      <c r="F229" s="786"/>
    </row>
    <row r="230" spans="1:6" x14ac:dyDescent="0.25">
      <c r="A230" s="790"/>
      <c r="B230" s="804"/>
      <c r="C230" s="790"/>
      <c r="D230" s="796"/>
      <c r="E230" s="786"/>
      <c r="F230" s="786"/>
    </row>
    <row r="231" spans="1:6" ht="28" x14ac:dyDescent="0.25">
      <c r="A231" s="790" t="s">
        <v>510</v>
      </c>
      <c r="B231" s="787" t="s">
        <v>511</v>
      </c>
      <c r="C231" s="790" t="s">
        <v>44</v>
      </c>
      <c r="D231" s="798">
        <f>ROUNDUP((((29*3))-((1.5*2.4)+(0.9*2.4*2)+(0.9*0.6*3)+(1.2*1.5*2)+ (7.35*2.4))),0)</f>
        <v>57</v>
      </c>
      <c r="E231" s="786"/>
      <c r="F231" s="786">
        <f>D231*E231</f>
        <v>0</v>
      </c>
    </row>
    <row r="232" spans="1:6" x14ac:dyDescent="0.25">
      <c r="A232" s="790"/>
      <c r="B232" s="787"/>
      <c r="C232" s="790"/>
      <c r="D232" s="798"/>
      <c r="E232" s="786"/>
      <c r="F232" s="786"/>
    </row>
    <row r="233" spans="1:6" x14ac:dyDescent="0.25">
      <c r="A233" s="790"/>
      <c r="B233" s="811" t="s">
        <v>192</v>
      </c>
      <c r="C233" s="790"/>
      <c r="D233" s="814"/>
      <c r="E233" s="786"/>
      <c r="F233" s="786"/>
    </row>
    <row r="234" spans="1:6" x14ac:dyDescent="0.25">
      <c r="A234" s="790"/>
      <c r="B234" s="811"/>
      <c r="C234" s="790"/>
      <c r="D234" s="814"/>
      <c r="E234" s="786"/>
      <c r="F234" s="786"/>
    </row>
    <row r="235" spans="1:6" x14ac:dyDescent="0.25">
      <c r="A235" s="790"/>
      <c r="B235" s="812" t="s">
        <v>229</v>
      </c>
      <c r="C235" s="790"/>
      <c r="D235" s="796"/>
      <c r="E235" s="786"/>
      <c r="F235" s="786"/>
    </row>
    <row r="236" spans="1:6" x14ac:dyDescent="0.25">
      <c r="A236" s="790"/>
      <c r="B236" s="812"/>
      <c r="C236" s="790"/>
      <c r="D236" s="796"/>
      <c r="E236" s="786"/>
      <c r="F236" s="786"/>
    </row>
    <row r="237" spans="1:6" ht="28" x14ac:dyDescent="0.25">
      <c r="A237" s="790"/>
      <c r="B237" s="797" t="s">
        <v>512</v>
      </c>
      <c r="C237" s="790"/>
      <c r="D237" s="796"/>
      <c r="E237" s="786"/>
      <c r="F237" s="786"/>
    </row>
    <row r="238" spans="1:6" x14ac:dyDescent="0.25">
      <c r="A238" s="790"/>
      <c r="B238" s="804"/>
      <c r="C238" s="790"/>
      <c r="D238" s="814"/>
      <c r="E238" s="786"/>
      <c r="F238" s="786"/>
    </row>
    <row r="239" spans="1:6" ht="28" x14ac:dyDescent="0.25">
      <c r="A239" s="790" t="s">
        <v>513</v>
      </c>
      <c r="B239" s="787" t="s">
        <v>511</v>
      </c>
      <c r="C239" s="790" t="s">
        <v>418</v>
      </c>
      <c r="D239" s="835">
        <f>ROUNDUP((((45)*3)-((1.5*2.4)+(0.9*2.4*5)+(0.9*0.6*3)+(1.2*1.5*2))),0)</f>
        <v>116</v>
      </c>
      <c r="E239" s="786"/>
      <c r="F239" s="786">
        <f>D239*E239</f>
        <v>0</v>
      </c>
    </row>
    <row r="240" spans="1:6" x14ac:dyDescent="0.25">
      <c r="A240" s="790"/>
      <c r="B240" s="787"/>
      <c r="C240" s="790"/>
      <c r="D240" s="821"/>
      <c r="E240" s="786"/>
      <c r="F240" s="786"/>
    </row>
    <row r="241" spans="1:6" x14ac:dyDescent="0.25">
      <c r="A241" s="790"/>
      <c r="B241" s="791" t="s">
        <v>193</v>
      </c>
      <c r="C241" s="790"/>
      <c r="D241" s="821"/>
      <c r="E241" s="786"/>
      <c r="F241" s="786"/>
    </row>
    <row r="242" spans="1:6" x14ac:dyDescent="0.25">
      <c r="A242" s="790"/>
      <c r="B242" s="791"/>
      <c r="C242" s="790"/>
      <c r="D242" s="821"/>
      <c r="E242" s="786"/>
      <c r="F242" s="786"/>
    </row>
    <row r="243" spans="1:6" ht="28" x14ac:dyDescent="0.25">
      <c r="A243" s="695"/>
      <c r="B243" s="797" t="s">
        <v>224</v>
      </c>
      <c r="C243" s="413"/>
      <c r="D243" s="694"/>
      <c r="E243" s="724"/>
      <c r="F243" s="284"/>
    </row>
    <row r="244" spans="1:6" x14ac:dyDescent="0.25">
      <c r="A244" s="790" t="s">
        <v>785</v>
      </c>
      <c r="B244" s="787" t="s">
        <v>1037</v>
      </c>
      <c r="C244" s="790" t="s">
        <v>106</v>
      </c>
      <c r="D244" s="834">
        <v>50</v>
      </c>
      <c r="E244" s="807"/>
      <c r="F244" s="786">
        <f>D244*E244</f>
        <v>0</v>
      </c>
    </row>
    <row r="245" spans="1:6" x14ac:dyDescent="0.25">
      <c r="A245" s="790"/>
      <c r="B245" s="791"/>
      <c r="C245" s="790"/>
      <c r="D245" s="821"/>
      <c r="E245" s="786"/>
      <c r="F245" s="786"/>
    </row>
    <row r="246" spans="1:6" x14ac:dyDescent="0.25">
      <c r="A246" s="790"/>
      <c r="B246" s="791"/>
      <c r="C246" s="790"/>
      <c r="D246" s="821"/>
      <c r="E246" s="786"/>
      <c r="F246" s="786"/>
    </row>
    <row r="247" spans="1:6" ht="14.5" thickBot="1" x14ac:dyDescent="0.3">
      <c r="A247" s="790"/>
      <c r="B247" s="791"/>
      <c r="C247" s="790"/>
      <c r="D247" s="821"/>
      <c r="E247" s="786"/>
      <c r="F247" s="786"/>
    </row>
    <row r="248" spans="1:6" ht="14.5" thickTop="1" x14ac:dyDescent="0.25">
      <c r="A248" s="1116" t="s">
        <v>93</v>
      </c>
      <c r="B248" s="1116"/>
      <c r="C248" s="1116"/>
      <c r="D248" s="1116"/>
      <c r="E248" s="1116"/>
      <c r="F248" s="945">
        <f>SUM(F205:F247)</f>
        <v>0</v>
      </c>
    </row>
    <row r="249" spans="1:6" x14ac:dyDescent="0.25">
      <c r="A249" s="790"/>
      <c r="B249" s="836" t="s">
        <v>194</v>
      </c>
      <c r="C249" s="790"/>
      <c r="D249" s="798"/>
      <c r="E249" s="807"/>
      <c r="F249" s="807"/>
    </row>
    <row r="250" spans="1:6" x14ac:dyDescent="0.25">
      <c r="A250" s="790"/>
      <c r="B250" s="811"/>
      <c r="C250" s="790"/>
      <c r="D250" s="798"/>
      <c r="E250" s="807"/>
      <c r="F250" s="807"/>
    </row>
    <row r="251" spans="1:6" ht="28" x14ac:dyDescent="0.25">
      <c r="A251" s="790" t="s">
        <v>181</v>
      </c>
      <c r="B251" s="787" t="s">
        <v>514</v>
      </c>
      <c r="C251" s="790" t="s">
        <v>44</v>
      </c>
      <c r="D251" s="798">
        <f>ROUNDUP((((29*3))-((1.5*2.4)+(0.9*2.4*2)+(0.9*0.6*3)+(1.2*1.5*2)+ (7.35*2.4))),0)</f>
        <v>57</v>
      </c>
      <c r="E251" s="807"/>
      <c r="F251" s="786">
        <f>D251*E251</f>
        <v>0</v>
      </c>
    </row>
    <row r="252" spans="1:6" x14ac:dyDescent="0.25">
      <c r="A252" s="790"/>
      <c r="B252" s="787"/>
      <c r="C252" s="790"/>
      <c r="D252" s="834"/>
      <c r="E252" s="807"/>
      <c r="F252" s="786"/>
    </row>
    <row r="253" spans="1:6" x14ac:dyDescent="0.25">
      <c r="A253" s="790"/>
      <c r="B253" s="795" t="s">
        <v>195</v>
      </c>
      <c r="C253" s="790"/>
      <c r="D253" s="834"/>
      <c r="E253" s="807"/>
      <c r="F253" s="786"/>
    </row>
    <row r="254" spans="1:6" ht="70" x14ac:dyDescent="0.25">
      <c r="A254" s="790" t="s">
        <v>515</v>
      </c>
      <c r="B254" s="787" t="s">
        <v>516</v>
      </c>
      <c r="C254" s="790" t="s">
        <v>418</v>
      </c>
      <c r="D254" s="792">
        <v>73</v>
      </c>
      <c r="E254" s="786"/>
      <c r="F254" s="786">
        <f>D254*E254</f>
        <v>0</v>
      </c>
    </row>
    <row r="255" spans="1:6" x14ac:dyDescent="0.25">
      <c r="A255" s="790"/>
      <c r="B255" s="793"/>
      <c r="C255" s="790"/>
      <c r="D255" s="814"/>
      <c r="E255" s="786"/>
      <c r="F255" s="786"/>
    </row>
    <row r="256" spans="1:6" x14ac:dyDescent="0.25">
      <c r="A256" s="790"/>
      <c r="B256" s="791" t="s">
        <v>196</v>
      </c>
      <c r="C256" s="790"/>
      <c r="D256" s="814"/>
      <c r="E256" s="786"/>
      <c r="F256" s="786"/>
    </row>
    <row r="257" spans="1:6" x14ac:dyDescent="0.25">
      <c r="A257" s="790"/>
      <c r="B257" s="793"/>
      <c r="C257" s="790"/>
      <c r="D257" s="814"/>
      <c r="E257" s="786"/>
      <c r="F257" s="786"/>
    </row>
    <row r="258" spans="1:6" x14ac:dyDescent="0.25">
      <c r="A258" s="790"/>
      <c r="B258" s="818" t="s">
        <v>517</v>
      </c>
      <c r="C258" s="790"/>
      <c r="D258" s="814"/>
      <c r="E258" s="786"/>
      <c r="F258" s="786"/>
    </row>
    <row r="259" spans="1:6" x14ac:dyDescent="0.25">
      <c r="A259" s="790"/>
      <c r="B259" s="818"/>
      <c r="C259" s="790"/>
      <c r="D259" s="814"/>
      <c r="E259" s="786"/>
      <c r="F259" s="786"/>
    </row>
    <row r="260" spans="1:6" ht="42" x14ac:dyDescent="0.25">
      <c r="A260" s="790"/>
      <c r="B260" s="797" t="s">
        <v>518</v>
      </c>
      <c r="C260" s="790"/>
      <c r="D260" s="814"/>
      <c r="E260" s="786"/>
      <c r="F260" s="786"/>
    </row>
    <row r="261" spans="1:6" x14ac:dyDescent="0.25">
      <c r="A261" s="790"/>
      <c r="B261" s="812"/>
      <c r="C261" s="790"/>
      <c r="D261" s="814"/>
      <c r="E261" s="786"/>
      <c r="F261" s="786"/>
    </row>
    <row r="262" spans="1:6" ht="28" x14ac:dyDescent="0.25">
      <c r="A262" s="790" t="s">
        <v>519</v>
      </c>
      <c r="B262" s="787" t="s">
        <v>520</v>
      </c>
      <c r="C262" s="790" t="s">
        <v>44</v>
      </c>
      <c r="D262" s="821">
        <v>40</v>
      </c>
      <c r="E262" s="786"/>
      <c r="F262" s="786">
        <f>D262*E262</f>
        <v>0</v>
      </c>
    </row>
    <row r="263" spans="1:6" x14ac:dyDescent="0.25">
      <c r="A263" s="790"/>
      <c r="B263" s="787"/>
      <c r="C263" s="790"/>
      <c r="D263" s="821"/>
      <c r="E263" s="786"/>
      <c r="F263" s="786"/>
    </row>
    <row r="264" spans="1:6" ht="42" x14ac:dyDescent="0.25">
      <c r="A264" s="790"/>
      <c r="B264" s="797" t="s">
        <v>521</v>
      </c>
      <c r="C264" s="790"/>
      <c r="D264" s="814"/>
      <c r="E264" s="786"/>
      <c r="F264" s="786"/>
    </row>
    <row r="265" spans="1:6" x14ac:dyDescent="0.25">
      <c r="A265" s="790"/>
      <c r="B265" s="812"/>
      <c r="C265" s="790"/>
      <c r="D265" s="814"/>
      <c r="E265" s="786"/>
      <c r="F265" s="786"/>
    </row>
    <row r="266" spans="1:6" x14ac:dyDescent="0.25">
      <c r="A266" s="790" t="s">
        <v>522</v>
      </c>
      <c r="B266" s="804" t="s">
        <v>506</v>
      </c>
      <c r="C266" s="837" t="s">
        <v>106</v>
      </c>
      <c r="D266" s="838">
        <v>50</v>
      </c>
      <c r="E266" s="786"/>
      <c r="F266" s="786">
        <f>D266*E266</f>
        <v>0</v>
      </c>
    </row>
    <row r="267" spans="1:6" x14ac:dyDescent="0.25">
      <c r="A267" s="790"/>
      <c r="B267" s="787"/>
      <c r="C267" s="790"/>
      <c r="D267" s="821"/>
      <c r="E267" s="786"/>
      <c r="F267" s="786"/>
    </row>
    <row r="268" spans="1:6" x14ac:dyDescent="0.25">
      <c r="A268" s="790"/>
      <c r="B268" s="818" t="s">
        <v>235</v>
      </c>
      <c r="C268" s="790"/>
      <c r="D268" s="814"/>
      <c r="E268" s="786"/>
      <c r="F268" s="786"/>
    </row>
    <row r="269" spans="1:6" x14ac:dyDescent="0.25">
      <c r="A269" s="790"/>
      <c r="B269" s="818"/>
      <c r="C269" s="790"/>
      <c r="D269" s="814"/>
      <c r="E269" s="786"/>
      <c r="F269" s="786"/>
    </row>
    <row r="270" spans="1:6" ht="42" x14ac:dyDescent="0.25">
      <c r="A270" s="790"/>
      <c r="B270" s="797" t="s">
        <v>523</v>
      </c>
      <c r="C270" s="790"/>
      <c r="D270" s="814"/>
      <c r="E270" s="786"/>
      <c r="F270" s="786"/>
    </row>
    <row r="271" spans="1:6" x14ac:dyDescent="0.25">
      <c r="A271" s="790"/>
      <c r="B271" s="793"/>
      <c r="C271" s="790"/>
      <c r="D271" s="814"/>
      <c r="E271" s="786"/>
      <c r="F271" s="786"/>
    </row>
    <row r="272" spans="1:6" ht="28" x14ac:dyDescent="0.25">
      <c r="A272" s="790" t="s">
        <v>198</v>
      </c>
      <c r="B272" s="787" t="s">
        <v>236</v>
      </c>
      <c r="C272" s="790" t="s">
        <v>44</v>
      </c>
      <c r="D272" s="821">
        <f>D262</f>
        <v>40</v>
      </c>
      <c r="E272" s="786"/>
      <c r="F272" s="786">
        <f>D272*E272</f>
        <v>0</v>
      </c>
    </row>
    <row r="273" spans="1:6" x14ac:dyDescent="0.25">
      <c r="A273" s="790"/>
      <c r="B273" s="787"/>
      <c r="C273" s="790"/>
      <c r="D273" s="821"/>
      <c r="E273" s="786"/>
      <c r="F273" s="786"/>
    </row>
    <row r="274" spans="1:6" x14ac:dyDescent="0.25">
      <c r="A274" s="790"/>
      <c r="B274" s="811" t="s">
        <v>116</v>
      </c>
      <c r="C274" s="790"/>
      <c r="D274" s="821"/>
      <c r="E274" s="786"/>
      <c r="F274" s="786"/>
    </row>
    <row r="275" spans="1:6" x14ac:dyDescent="0.25">
      <c r="A275" s="103"/>
      <c r="B275" s="839" t="s">
        <v>524</v>
      </c>
      <c r="C275" s="840"/>
      <c r="D275" s="841"/>
      <c r="E275" s="841"/>
      <c r="F275" s="841"/>
    </row>
    <row r="276" spans="1:6" ht="28" x14ac:dyDescent="0.25">
      <c r="A276" s="103" t="s">
        <v>525</v>
      </c>
      <c r="B276" s="842" t="s">
        <v>526</v>
      </c>
      <c r="C276" s="840" t="s">
        <v>106</v>
      </c>
      <c r="D276" s="843">
        <v>90</v>
      </c>
      <c r="E276" s="844"/>
      <c r="F276" s="845">
        <f>D276*E276</f>
        <v>0</v>
      </c>
    </row>
    <row r="277" spans="1:6" x14ac:dyDescent="0.25">
      <c r="A277" s="103"/>
      <c r="B277" s="842"/>
      <c r="C277" s="840"/>
      <c r="D277" s="843"/>
      <c r="E277" s="844"/>
      <c r="F277" s="846"/>
    </row>
    <row r="278" spans="1:6" x14ac:dyDescent="0.25">
      <c r="A278" s="840"/>
      <c r="B278" s="847" t="s">
        <v>159</v>
      </c>
      <c r="C278" s="840"/>
      <c r="D278" s="848"/>
      <c r="E278" s="849"/>
      <c r="F278" s="849"/>
    </row>
    <row r="279" spans="1:6" ht="28" x14ac:dyDescent="0.25">
      <c r="A279" s="103" t="s">
        <v>527</v>
      </c>
      <c r="B279" s="850" t="s">
        <v>528</v>
      </c>
      <c r="C279" s="840" t="s">
        <v>15</v>
      </c>
      <c r="D279" s="843">
        <v>1</v>
      </c>
      <c r="E279" s="844"/>
      <c r="F279" s="845">
        <f>D279*E279</f>
        <v>0</v>
      </c>
    </row>
    <row r="280" spans="1:6" x14ac:dyDescent="0.25">
      <c r="A280" s="103"/>
      <c r="B280" s="851"/>
      <c r="C280" s="103"/>
      <c r="D280" s="852"/>
      <c r="E280" s="853"/>
      <c r="F280" s="841"/>
    </row>
    <row r="281" spans="1:6" ht="28" x14ac:dyDescent="0.25">
      <c r="A281" s="852" t="s">
        <v>529</v>
      </c>
      <c r="B281" s="854" t="s">
        <v>530</v>
      </c>
      <c r="C281" s="103" t="s">
        <v>106</v>
      </c>
      <c r="D281" s="855">
        <v>40</v>
      </c>
      <c r="E281" s="856"/>
      <c r="F281" s="845">
        <f>D281*E281</f>
        <v>0</v>
      </c>
    </row>
    <row r="282" spans="1:6" x14ac:dyDescent="0.25">
      <c r="A282" s="852"/>
      <c r="B282" s="854"/>
      <c r="C282" s="103"/>
      <c r="D282" s="855"/>
      <c r="E282" s="841"/>
      <c r="F282" s="845"/>
    </row>
    <row r="283" spans="1:6" x14ac:dyDescent="0.25">
      <c r="A283" s="852"/>
      <c r="B283" s="851" t="s">
        <v>531</v>
      </c>
      <c r="C283" s="103"/>
      <c r="D283" s="855"/>
      <c r="E283" s="841"/>
      <c r="F283" s="857"/>
    </row>
    <row r="284" spans="1:6" x14ac:dyDescent="0.25">
      <c r="A284" s="100" t="s">
        <v>532</v>
      </c>
      <c r="B284" s="101" t="s">
        <v>533</v>
      </c>
      <c r="C284" s="100" t="s">
        <v>241</v>
      </c>
      <c r="D284" s="102">
        <v>1</v>
      </c>
      <c r="E284" s="305"/>
      <c r="F284" s="845">
        <f>D284*E284</f>
        <v>0</v>
      </c>
    </row>
    <row r="285" spans="1:6" x14ac:dyDescent="0.25">
      <c r="A285" s="852"/>
      <c r="B285" s="854"/>
      <c r="C285" s="103"/>
      <c r="D285" s="855"/>
      <c r="E285" s="841"/>
      <c r="F285" s="857"/>
    </row>
    <row r="286" spans="1:6" ht="44.25" customHeight="1" x14ac:dyDescent="0.25">
      <c r="A286" s="852" t="s">
        <v>534</v>
      </c>
      <c r="B286" s="854" t="s">
        <v>535</v>
      </c>
      <c r="C286" s="103" t="s">
        <v>241</v>
      </c>
      <c r="D286" s="855">
        <v>1</v>
      </c>
      <c r="E286" s="841"/>
      <c r="F286" s="845">
        <f>D286*E286</f>
        <v>0</v>
      </c>
    </row>
    <row r="287" spans="1:6" ht="14.5" thickBot="1" x14ac:dyDescent="0.3">
      <c r="A287" s="790"/>
      <c r="B287" s="787"/>
      <c r="C287" s="790"/>
      <c r="D287" s="821"/>
      <c r="E287" s="786"/>
      <c r="F287" s="786"/>
    </row>
    <row r="288" spans="1:6" ht="14.5" thickTop="1" x14ac:dyDescent="0.25">
      <c r="A288" s="1117" t="s">
        <v>93</v>
      </c>
      <c r="B288" s="1117"/>
      <c r="C288" s="1117"/>
      <c r="D288" s="1117"/>
      <c r="E288" s="1117"/>
      <c r="F288" s="947">
        <f>SUM(F249:F287)</f>
        <v>0</v>
      </c>
    </row>
    <row r="289" spans="1:6" ht="28" x14ac:dyDescent="0.25">
      <c r="A289" s="790"/>
      <c r="B289" s="858" t="s">
        <v>536</v>
      </c>
      <c r="C289" s="790"/>
      <c r="D289" s="821"/>
      <c r="E289" s="786"/>
      <c r="F289" s="786"/>
    </row>
    <row r="290" spans="1:6" x14ac:dyDescent="0.25">
      <c r="A290" s="790"/>
      <c r="B290" s="859"/>
      <c r="C290" s="860"/>
      <c r="D290" s="790"/>
      <c r="E290" s="786"/>
      <c r="F290" s="786"/>
    </row>
    <row r="291" spans="1:6" ht="56" x14ac:dyDescent="0.25">
      <c r="A291" s="861" t="s">
        <v>537</v>
      </c>
      <c r="B291" s="793" t="s">
        <v>538</v>
      </c>
      <c r="C291" s="790" t="s">
        <v>44</v>
      </c>
      <c r="D291" s="792">
        <v>63</v>
      </c>
      <c r="E291" s="786"/>
      <c r="F291" s="786">
        <f>D291*E291</f>
        <v>0</v>
      </c>
    </row>
    <row r="292" spans="1:6" x14ac:dyDescent="0.25">
      <c r="A292" s="790"/>
      <c r="B292" s="787"/>
      <c r="C292" s="790"/>
      <c r="D292" s="796"/>
      <c r="E292" s="786"/>
      <c r="F292" s="786"/>
    </row>
    <row r="293" spans="1:6" x14ac:dyDescent="0.25">
      <c r="A293" s="790"/>
      <c r="B293" s="862" t="s">
        <v>539</v>
      </c>
      <c r="C293" s="790"/>
      <c r="D293" s="796"/>
      <c r="E293" s="786"/>
      <c r="F293" s="786"/>
    </row>
    <row r="294" spans="1:6" x14ac:dyDescent="0.25">
      <c r="A294" s="790"/>
      <c r="B294" s="862"/>
      <c r="C294" s="790"/>
      <c r="D294" s="796"/>
      <c r="E294" s="786"/>
      <c r="F294" s="786"/>
    </row>
    <row r="295" spans="1:6" ht="27.75" customHeight="1" x14ac:dyDescent="0.25">
      <c r="A295" s="852"/>
      <c r="B295" s="863" t="s">
        <v>540</v>
      </c>
      <c r="C295" s="840"/>
      <c r="D295" s="855"/>
      <c r="E295" s="856"/>
      <c r="F295" s="841"/>
    </row>
    <row r="296" spans="1:6" x14ac:dyDescent="0.25">
      <c r="A296" s="852" t="s">
        <v>202</v>
      </c>
      <c r="B296" s="842" t="s">
        <v>541</v>
      </c>
      <c r="C296" s="840" t="s">
        <v>15</v>
      </c>
      <c r="D296" s="843">
        <v>2</v>
      </c>
      <c r="E296" s="856"/>
      <c r="F296" s="845">
        <f>D296*E296</f>
        <v>0</v>
      </c>
    </row>
    <row r="297" spans="1:6" x14ac:dyDescent="0.25">
      <c r="A297" s="852" t="s">
        <v>210</v>
      </c>
      <c r="B297" s="864" t="s">
        <v>542</v>
      </c>
      <c r="C297" s="840" t="s">
        <v>15</v>
      </c>
      <c r="D297" s="843">
        <v>0</v>
      </c>
      <c r="E297" s="856"/>
      <c r="F297" s="786">
        <f>D297*E297</f>
        <v>0</v>
      </c>
    </row>
    <row r="298" spans="1:6" x14ac:dyDescent="0.25">
      <c r="A298" s="852"/>
      <c r="B298" s="864"/>
      <c r="C298" s="840"/>
      <c r="D298" s="843"/>
      <c r="E298" s="856"/>
      <c r="F298" s="845"/>
    </row>
    <row r="299" spans="1:6" ht="29.25" customHeight="1" x14ac:dyDescent="0.25">
      <c r="A299" s="852"/>
      <c r="B299" s="863" t="s">
        <v>543</v>
      </c>
      <c r="C299" s="840"/>
      <c r="D299" s="855"/>
      <c r="E299" s="856"/>
      <c r="F299" s="841"/>
    </row>
    <row r="300" spans="1:6" ht="20.25" customHeight="1" x14ac:dyDescent="0.25">
      <c r="A300" s="852" t="s">
        <v>200</v>
      </c>
      <c r="B300" s="864" t="s">
        <v>544</v>
      </c>
      <c r="C300" s="840" t="s">
        <v>15</v>
      </c>
      <c r="D300" s="843">
        <v>2</v>
      </c>
      <c r="E300" s="856"/>
      <c r="F300" s="845">
        <f>D300*E300</f>
        <v>0</v>
      </c>
    </row>
    <row r="301" spans="1:6" ht="20.25" customHeight="1" x14ac:dyDescent="0.25">
      <c r="A301" s="852" t="s">
        <v>233</v>
      </c>
      <c r="B301" s="864" t="s">
        <v>545</v>
      </c>
      <c r="C301" s="840" t="s">
        <v>15</v>
      </c>
      <c r="D301" s="843">
        <v>3</v>
      </c>
      <c r="E301" s="865"/>
      <c r="F301" s="845">
        <f>D301*E301</f>
        <v>0</v>
      </c>
    </row>
    <row r="302" spans="1:6" x14ac:dyDescent="0.25">
      <c r="A302" s="852"/>
      <c r="B302" s="864"/>
      <c r="C302" s="840"/>
      <c r="D302" s="855"/>
      <c r="E302" s="856"/>
      <c r="F302" s="841"/>
    </row>
    <row r="303" spans="1:6" ht="42" x14ac:dyDescent="0.25">
      <c r="A303" s="852" t="s">
        <v>234</v>
      </c>
      <c r="B303" s="787" t="s">
        <v>546</v>
      </c>
      <c r="C303" s="790" t="s">
        <v>15</v>
      </c>
      <c r="D303" s="798">
        <v>2</v>
      </c>
      <c r="E303" s="865"/>
      <c r="F303" s="786">
        <f>D303*E303</f>
        <v>0</v>
      </c>
    </row>
    <row r="304" spans="1:6" x14ac:dyDescent="0.25">
      <c r="A304" s="852"/>
      <c r="B304" s="864"/>
      <c r="C304" s="840"/>
      <c r="D304" s="855"/>
      <c r="E304" s="856"/>
      <c r="F304" s="841"/>
    </row>
    <row r="305" spans="1:6" ht="43.5" x14ac:dyDescent="0.25">
      <c r="A305" s="852"/>
      <c r="B305" s="863" t="s">
        <v>547</v>
      </c>
      <c r="C305" s="866"/>
      <c r="D305" s="867"/>
      <c r="E305" s="868"/>
      <c r="F305" s="841"/>
    </row>
    <row r="306" spans="1:6" ht="20.25" customHeight="1" x14ac:dyDescent="0.25">
      <c r="A306" s="852" t="s">
        <v>203</v>
      </c>
      <c r="B306" s="864" t="s">
        <v>548</v>
      </c>
      <c r="C306" s="840" t="s">
        <v>15</v>
      </c>
      <c r="D306" s="843">
        <v>1</v>
      </c>
      <c r="E306" s="856"/>
      <c r="F306" s="845">
        <f>D306*E306</f>
        <v>0</v>
      </c>
    </row>
    <row r="307" spans="1:6" ht="20.25" customHeight="1" x14ac:dyDescent="0.25">
      <c r="A307" s="852" t="s">
        <v>203</v>
      </c>
      <c r="B307" s="864" t="s">
        <v>549</v>
      </c>
      <c r="C307" s="840" t="s">
        <v>15</v>
      </c>
      <c r="D307" s="843">
        <v>0</v>
      </c>
      <c r="E307" s="856"/>
      <c r="F307" s="786">
        <f>D307*E307</f>
        <v>0</v>
      </c>
    </row>
    <row r="308" spans="1:6" ht="20.25" customHeight="1" x14ac:dyDescent="0.25">
      <c r="A308" s="852" t="s">
        <v>232</v>
      </c>
      <c r="B308" s="864" t="s">
        <v>550</v>
      </c>
      <c r="C308" s="840" t="s">
        <v>15</v>
      </c>
      <c r="D308" s="843">
        <v>2</v>
      </c>
      <c r="E308" s="856"/>
      <c r="F308" s="845">
        <f>D308*E308</f>
        <v>0</v>
      </c>
    </row>
    <row r="309" spans="1:6" ht="20.25" customHeight="1" x14ac:dyDescent="0.25">
      <c r="A309" s="790"/>
      <c r="B309" s="793"/>
      <c r="C309" s="790"/>
      <c r="D309" s="814"/>
      <c r="E309" s="786"/>
      <c r="F309" s="786">
        <f>D309*E309</f>
        <v>0</v>
      </c>
    </row>
    <row r="310" spans="1:6" ht="20.25" customHeight="1" x14ac:dyDescent="0.25">
      <c r="A310" s="852"/>
      <c r="B310" s="839" t="s">
        <v>551</v>
      </c>
      <c r="C310" s="866"/>
      <c r="D310" s="867"/>
      <c r="E310" s="868"/>
      <c r="F310" s="841"/>
    </row>
    <row r="311" spans="1:6" ht="14.5" x14ac:dyDescent="0.25">
      <c r="A311" s="852"/>
      <c r="B311" s="863" t="s">
        <v>552</v>
      </c>
      <c r="C311" s="840"/>
      <c r="D311" s="869"/>
      <c r="E311" s="856"/>
      <c r="F311" s="841"/>
    </row>
    <row r="312" spans="1:6" ht="19.5" customHeight="1" x14ac:dyDescent="0.25">
      <c r="A312" s="103" t="s">
        <v>553</v>
      </c>
      <c r="B312" s="854" t="s">
        <v>554</v>
      </c>
      <c r="C312" s="103" t="s">
        <v>44</v>
      </c>
      <c r="D312" s="855">
        <v>80</v>
      </c>
      <c r="E312" s="841"/>
      <c r="F312" s="845">
        <f>D312*E312</f>
        <v>0</v>
      </c>
    </row>
    <row r="313" spans="1:6" ht="28" x14ac:dyDescent="0.25">
      <c r="A313" s="840" t="s">
        <v>239</v>
      </c>
      <c r="B313" s="864" t="s">
        <v>555</v>
      </c>
      <c r="C313" s="103" t="s">
        <v>556</v>
      </c>
      <c r="D313" s="870">
        <f>D291</f>
        <v>63</v>
      </c>
      <c r="E313" s="853"/>
      <c r="F313" s="845">
        <f>D313*E313</f>
        <v>0</v>
      </c>
    </row>
    <row r="314" spans="1:6" x14ac:dyDescent="0.25">
      <c r="A314" s="852"/>
      <c r="B314" s="839"/>
      <c r="C314" s="866"/>
      <c r="D314" s="867"/>
      <c r="E314" s="868"/>
      <c r="F314" s="841"/>
    </row>
    <row r="315" spans="1:6" ht="19.5" customHeight="1" x14ac:dyDescent="0.25">
      <c r="A315" s="852"/>
      <c r="B315" s="863" t="s">
        <v>237</v>
      </c>
      <c r="C315" s="103"/>
      <c r="D315" s="871"/>
      <c r="E315" s="853"/>
      <c r="F315" s="841"/>
    </row>
    <row r="316" spans="1:6" ht="19.5" customHeight="1" x14ac:dyDescent="0.25">
      <c r="A316" s="852" t="s">
        <v>557</v>
      </c>
      <c r="B316" s="864" t="s">
        <v>558</v>
      </c>
      <c r="C316" s="103" t="s">
        <v>556</v>
      </c>
      <c r="D316" s="870">
        <v>9</v>
      </c>
      <c r="E316" s="853"/>
      <c r="F316" s="845">
        <f>D316*E316</f>
        <v>0</v>
      </c>
    </row>
    <row r="317" spans="1:6" ht="19.5" customHeight="1" x14ac:dyDescent="0.25">
      <c r="A317" s="852" t="s">
        <v>238</v>
      </c>
      <c r="B317" s="864" t="s">
        <v>559</v>
      </c>
      <c r="C317" s="103" t="s">
        <v>556</v>
      </c>
      <c r="D317" s="870">
        <v>42</v>
      </c>
      <c r="E317" s="853"/>
      <c r="F317" s="845">
        <f>D317*E317</f>
        <v>0</v>
      </c>
    </row>
    <row r="318" spans="1:6" ht="19.5" customHeight="1" x14ac:dyDescent="0.25">
      <c r="A318" s="852"/>
      <c r="B318" s="864"/>
      <c r="C318" s="840"/>
      <c r="D318" s="855"/>
      <c r="E318" s="856"/>
      <c r="F318" s="841"/>
    </row>
    <row r="319" spans="1:6" x14ac:dyDescent="0.25">
      <c r="A319" s="852"/>
      <c r="B319" s="839" t="s">
        <v>242</v>
      </c>
      <c r="C319" s="866"/>
      <c r="D319" s="867"/>
      <c r="E319" s="868"/>
      <c r="F319" s="841"/>
    </row>
    <row r="320" spans="1:6" x14ac:dyDescent="0.25">
      <c r="A320" s="852"/>
      <c r="B320" s="839"/>
      <c r="C320" s="866"/>
      <c r="D320" s="867"/>
      <c r="E320" s="868"/>
      <c r="F320" s="841"/>
    </row>
    <row r="321" spans="1:6" ht="28" x14ac:dyDescent="0.25">
      <c r="A321" s="852" t="s">
        <v>560</v>
      </c>
      <c r="B321" s="854" t="s">
        <v>561</v>
      </c>
      <c r="C321" s="103" t="s">
        <v>241</v>
      </c>
      <c r="D321" s="870">
        <v>1</v>
      </c>
      <c r="E321" s="841"/>
      <c r="F321" s="845">
        <f>D321*E321</f>
        <v>0</v>
      </c>
    </row>
    <row r="322" spans="1:6" ht="28" x14ac:dyDescent="0.25">
      <c r="A322" s="852" t="s">
        <v>562</v>
      </c>
      <c r="B322" s="854" t="s">
        <v>563</v>
      </c>
      <c r="C322" s="103" t="s">
        <v>241</v>
      </c>
      <c r="D322" s="870">
        <v>1</v>
      </c>
      <c r="E322" s="841"/>
      <c r="F322" s="845">
        <f>D322*E322</f>
        <v>0</v>
      </c>
    </row>
    <row r="323" spans="1:6" ht="21.75" customHeight="1" x14ac:dyDescent="0.25">
      <c r="A323" s="852" t="s">
        <v>564</v>
      </c>
      <c r="B323" s="854" t="s">
        <v>565</v>
      </c>
      <c r="C323" s="103" t="s">
        <v>15</v>
      </c>
      <c r="D323" s="870">
        <v>2</v>
      </c>
      <c r="E323" s="856"/>
      <c r="F323" s="845">
        <f>D323*E323</f>
        <v>0</v>
      </c>
    </row>
    <row r="324" spans="1:6" ht="21.75" customHeight="1" x14ac:dyDescent="0.25">
      <c r="A324" s="852" t="s">
        <v>566</v>
      </c>
      <c r="B324" s="854" t="s">
        <v>567</v>
      </c>
      <c r="C324" s="103" t="s">
        <v>15</v>
      </c>
      <c r="D324" s="870">
        <v>2</v>
      </c>
      <c r="E324" s="856"/>
      <c r="F324" s="845">
        <f>D324*E324</f>
        <v>0</v>
      </c>
    </row>
    <row r="325" spans="1:6" ht="21.75" customHeight="1" x14ac:dyDescent="0.25">
      <c r="A325" s="852" t="s">
        <v>1283</v>
      </c>
      <c r="B325" s="854" t="s">
        <v>1284</v>
      </c>
      <c r="C325" s="103" t="s">
        <v>15</v>
      </c>
      <c r="D325" s="870">
        <v>2</v>
      </c>
      <c r="E325" s="856"/>
      <c r="F325" s="841">
        <f>D325*E325</f>
        <v>0</v>
      </c>
    </row>
    <row r="326" spans="1:6" ht="19.5" customHeight="1" x14ac:dyDescent="0.25">
      <c r="A326" s="852"/>
      <c r="B326" s="854"/>
      <c r="C326" s="103"/>
      <c r="D326" s="870"/>
      <c r="E326" s="856"/>
      <c r="F326" s="841"/>
    </row>
    <row r="327" spans="1:6" ht="19.5" customHeight="1" thickBot="1" x14ac:dyDescent="0.3">
      <c r="A327" s="852"/>
      <c r="B327" s="854"/>
      <c r="C327" s="103"/>
      <c r="D327" s="870"/>
      <c r="E327" s="856"/>
      <c r="F327" s="841"/>
    </row>
    <row r="328" spans="1:6" ht="14.5" thickTop="1" x14ac:dyDescent="0.25">
      <c r="A328" s="1116" t="s">
        <v>93</v>
      </c>
      <c r="B328" s="1116"/>
      <c r="C328" s="1116"/>
      <c r="D328" s="1116"/>
      <c r="E328" s="1116"/>
      <c r="F328" s="945">
        <f>SUM(F289:F327)</f>
        <v>0</v>
      </c>
    </row>
    <row r="329" spans="1:6" ht="19.5" customHeight="1" x14ac:dyDescent="0.25">
      <c r="A329" s="852"/>
      <c r="B329" s="851" t="s">
        <v>568</v>
      </c>
      <c r="C329" s="103"/>
      <c r="D329" s="870"/>
      <c r="E329" s="856"/>
      <c r="F329" s="841"/>
    </row>
    <row r="330" spans="1:6" ht="28" x14ac:dyDescent="0.25">
      <c r="A330" s="852" t="s">
        <v>569</v>
      </c>
      <c r="B330" s="854" t="s">
        <v>570</v>
      </c>
      <c r="C330" s="103" t="s">
        <v>241</v>
      </c>
      <c r="D330" s="870">
        <v>1</v>
      </c>
      <c r="E330" s="841"/>
      <c r="F330" s="845">
        <f>D330*E330</f>
        <v>0</v>
      </c>
    </row>
    <row r="331" spans="1:6" x14ac:dyDescent="0.25">
      <c r="A331" s="852"/>
      <c r="B331" s="854"/>
      <c r="C331" s="103"/>
      <c r="D331" s="870"/>
      <c r="E331" s="841"/>
      <c r="F331" s="845"/>
    </row>
    <row r="332" spans="1:6" x14ac:dyDescent="0.25">
      <c r="A332" s="852" t="s">
        <v>571</v>
      </c>
      <c r="B332" s="854" t="s">
        <v>572</v>
      </c>
      <c r="C332" s="103" t="s">
        <v>241</v>
      </c>
      <c r="D332" s="870">
        <v>1</v>
      </c>
      <c r="E332" s="841"/>
      <c r="F332" s="845">
        <f>D332*E332</f>
        <v>0</v>
      </c>
    </row>
    <row r="333" spans="1:6" x14ac:dyDescent="0.25">
      <c r="A333" s="852"/>
      <c r="B333" s="854"/>
      <c r="C333" s="103"/>
      <c r="D333" s="870"/>
      <c r="E333" s="856"/>
      <c r="F333" s="841"/>
    </row>
    <row r="334" spans="1:6" x14ac:dyDescent="0.25">
      <c r="A334" s="852"/>
      <c r="B334" s="851" t="s">
        <v>573</v>
      </c>
      <c r="C334" s="103"/>
      <c r="D334" s="870"/>
      <c r="E334" s="856"/>
      <c r="F334" s="841"/>
    </row>
    <row r="335" spans="1:6" ht="42" x14ac:dyDescent="0.25">
      <c r="A335" s="852" t="s">
        <v>574</v>
      </c>
      <c r="B335" s="854" t="s">
        <v>1040</v>
      </c>
      <c r="C335" s="103" t="s">
        <v>241</v>
      </c>
      <c r="D335" s="870">
        <v>1</v>
      </c>
      <c r="E335" s="856"/>
      <c r="F335" s="853">
        <f>D335*E335</f>
        <v>0</v>
      </c>
    </row>
    <row r="336" spans="1:6" x14ac:dyDescent="0.25">
      <c r="A336" s="852"/>
      <c r="B336" s="854"/>
      <c r="C336" s="103"/>
      <c r="D336" s="870"/>
      <c r="E336" s="856"/>
      <c r="F336" s="853"/>
    </row>
    <row r="337" spans="1:6" x14ac:dyDescent="0.25">
      <c r="A337" s="961"/>
      <c r="B337" s="992" t="s">
        <v>1294</v>
      </c>
      <c r="C337" s="993"/>
      <c r="D337" s="994"/>
      <c r="E337" s="962"/>
      <c r="F337" s="964"/>
    </row>
    <row r="338" spans="1:6" x14ac:dyDescent="0.25">
      <c r="A338" s="961"/>
      <c r="B338" s="995"/>
      <c r="C338" s="993"/>
      <c r="D338" s="994"/>
      <c r="E338" s="962"/>
      <c r="F338" s="964"/>
    </row>
    <row r="339" spans="1:6" ht="50" x14ac:dyDescent="0.25">
      <c r="A339" s="961" t="s">
        <v>1297</v>
      </c>
      <c r="B339" s="983" t="s">
        <v>1308</v>
      </c>
      <c r="C339" s="984" t="s">
        <v>1288</v>
      </c>
      <c r="D339" s="984">
        <v>1</v>
      </c>
      <c r="E339" s="962"/>
      <c r="F339" s="963">
        <f>D339*E339</f>
        <v>0</v>
      </c>
    </row>
    <row r="340" spans="1:6" x14ac:dyDescent="0.25">
      <c r="A340" s="961"/>
      <c r="B340" s="983"/>
      <c r="C340" s="984"/>
      <c r="D340" s="985"/>
      <c r="E340" s="962"/>
      <c r="F340" s="964"/>
    </row>
    <row r="341" spans="1:6" ht="25" x14ac:dyDescent="0.25">
      <c r="A341" s="961" t="s">
        <v>1298</v>
      </c>
      <c r="B341" s="983" t="s">
        <v>1295</v>
      </c>
      <c r="C341" s="984" t="s">
        <v>1174</v>
      </c>
      <c r="D341" s="984">
        <v>1</v>
      </c>
      <c r="E341" s="962"/>
      <c r="F341" s="963">
        <f>D341*E341</f>
        <v>0</v>
      </c>
    </row>
    <row r="342" spans="1:6" x14ac:dyDescent="0.25">
      <c r="A342" s="961"/>
      <c r="B342" s="983"/>
      <c r="C342" s="984"/>
      <c r="D342" s="984"/>
      <c r="E342" s="962"/>
      <c r="F342" s="964"/>
    </row>
    <row r="343" spans="1:6" ht="27" x14ac:dyDescent="0.25">
      <c r="A343" s="961" t="s">
        <v>1299</v>
      </c>
      <c r="B343" s="983" t="s">
        <v>1292</v>
      </c>
      <c r="C343" s="984" t="s">
        <v>1174</v>
      </c>
      <c r="D343" s="984">
        <v>8</v>
      </c>
      <c r="E343" s="962"/>
      <c r="F343" s="963">
        <f>D343*E343</f>
        <v>0</v>
      </c>
    </row>
    <row r="344" spans="1:6" x14ac:dyDescent="0.25">
      <c r="A344" s="961"/>
      <c r="B344" s="983"/>
      <c r="C344" s="984"/>
      <c r="D344" s="984"/>
      <c r="E344" s="962"/>
      <c r="F344" s="964"/>
    </row>
    <row r="345" spans="1:6" ht="27" x14ac:dyDescent="0.25">
      <c r="A345" s="961" t="s">
        <v>1300</v>
      </c>
      <c r="B345" s="983" t="s">
        <v>1293</v>
      </c>
      <c r="C345" s="984" t="s">
        <v>1285</v>
      </c>
      <c r="D345" s="984">
        <v>12</v>
      </c>
      <c r="E345" s="962"/>
      <c r="F345" s="964"/>
    </row>
    <row r="346" spans="1:6" x14ac:dyDescent="0.25">
      <c r="A346" s="961"/>
      <c r="B346" s="983"/>
      <c r="C346" s="984"/>
      <c r="D346" s="985"/>
      <c r="E346" s="962"/>
      <c r="F346" s="964"/>
    </row>
    <row r="347" spans="1:6" x14ac:dyDescent="0.25">
      <c r="A347" s="961"/>
      <c r="B347" s="986" t="s">
        <v>1291</v>
      </c>
      <c r="C347" s="987"/>
      <c r="D347" s="988"/>
      <c r="E347" s="962"/>
      <c r="F347" s="964"/>
    </row>
    <row r="348" spans="1:6" ht="25" x14ac:dyDescent="0.25">
      <c r="A348" s="961" t="s">
        <v>1301</v>
      </c>
      <c r="B348" s="983" t="s">
        <v>1286</v>
      </c>
      <c r="C348" s="984" t="s">
        <v>1285</v>
      </c>
      <c r="D348" s="984">
        <v>5</v>
      </c>
      <c r="E348" s="962"/>
      <c r="F348" s="963">
        <f>D348*E348</f>
        <v>0</v>
      </c>
    </row>
    <row r="349" spans="1:6" x14ac:dyDescent="0.25">
      <c r="A349" s="961"/>
      <c r="B349" s="983"/>
      <c r="C349" s="984"/>
      <c r="D349" s="984"/>
      <c r="E349" s="962"/>
      <c r="F349" s="964"/>
    </row>
    <row r="350" spans="1:6" x14ac:dyDescent="0.25">
      <c r="A350" s="961" t="s">
        <v>1302</v>
      </c>
      <c r="B350" s="983" t="s">
        <v>1289</v>
      </c>
      <c r="C350" s="984" t="s">
        <v>1285</v>
      </c>
      <c r="D350" s="984">
        <v>6</v>
      </c>
      <c r="E350" s="962"/>
      <c r="F350" s="963">
        <f>D350*E350</f>
        <v>0</v>
      </c>
    </row>
    <row r="351" spans="1:6" x14ac:dyDescent="0.25">
      <c r="A351" s="961"/>
      <c r="B351" s="983"/>
      <c r="C351" s="987"/>
      <c r="D351" s="988"/>
      <c r="E351" s="962"/>
      <c r="F351" s="964"/>
    </row>
    <row r="352" spans="1:6" x14ac:dyDescent="0.25">
      <c r="A352" s="961" t="s">
        <v>1303</v>
      </c>
      <c r="B352" s="983" t="s">
        <v>1296</v>
      </c>
      <c r="C352" s="984" t="s">
        <v>240</v>
      </c>
      <c r="D352" s="984">
        <v>1</v>
      </c>
      <c r="E352" s="962"/>
      <c r="F352" s="963">
        <f>D352*E352</f>
        <v>0</v>
      </c>
    </row>
    <row r="353" spans="1:6" x14ac:dyDescent="0.25">
      <c r="A353" s="961"/>
      <c r="B353" s="983"/>
      <c r="C353" s="984"/>
      <c r="D353" s="984"/>
      <c r="E353" s="962"/>
      <c r="F353" s="964"/>
    </row>
    <row r="354" spans="1:6" ht="37.5" x14ac:dyDescent="0.25">
      <c r="A354" s="961" t="s">
        <v>1304</v>
      </c>
      <c r="B354" s="983" t="s">
        <v>1287</v>
      </c>
      <c r="C354" s="984" t="s">
        <v>240</v>
      </c>
      <c r="D354" s="984">
        <v>1</v>
      </c>
      <c r="E354" s="962"/>
      <c r="F354" s="963">
        <f>D354*E354</f>
        <v>0</v>
      </c>
    </row>
    <row r="355" spans="1:6" x14ac:dyDescent="0.25">
      <c r="A355" s="961"/>
      <c r="B355" s="989"/>
      <c r="C355" s="990"/>
      <c r="D355" s="991"/>
      <c r="E355" s="962"/>
      <c r="F355" s="964"/>
    </row>
    <row r="356" spans="1:6" x14ac:dyDescent="0.25">
      <c r="A356" s="961" t="s">
        <v>1305</v>
      </c>
      <c r="B356" s="983" t="s">
        <v>1290</v>
      </c>
      <c r="C356" s="984" t="s">
        <v>240</v>
      </c>
      <c r="D356" s="984">
        <v>1</v>
      </c>
      <c r="E356" s="962"/>
      <c r="F356" s="963">
        <f>D356*E356</f>
        <v>0</v>
      </c>
    </row>
    <row r="357" spans="1:6" x14ac:dyDescent="0.25">
      <c r="A357" s="852"/>
      <c r="B357" s="854"/>
      <c r="C357" s="103"/>
      <c r="D357" s="870"/>
      <c r="E357" s="856"/>
      <c r="F357" s="853"/>
    </row>
    <row r="358" spans="1:6" x14ac:dyDescent="0.25">
      <c r="A358" s="852"/>
      <c r="B358" s="854"/>
      <c r="C358" s="103"/>
      <c r="D358" s="870"/>
      <c r="E358" s="856"/>
      <c r="F358" s="853"/>
    </row>
    <row r="359" spans="1:6" x14ac:dyDescent="0.25">
      <c r="A359" s="852"/>
      <c r="B359" s="854"/>
      <c r="C359" s="103"/>
      <c r="D359" s="870"/>
      <c r="E359" s="856"/>
      <c r="F359" s="853"/>
    </row>
    <row r="360" spans="1:6" x14ac:dyDescent="0.25">
      <c r="A360" s="852"/>
      <c r="B360" s="854"/>
      <c r="C360" s="103"/>
      <c r="D360" s="870"/>
      <c r="E360" s="856"/>
      <c r="F360" s="853"/>
    </row>
    <row r="361" spans="1:6" x14ac:dyDescent="0.25">
      <c r="A361" s="852"/>
      <c r="B361" s="854"/>
      <c r="C361" s="103"/>
      <c r="D361" s="870"/>
      <c r="E361" s="856"/>
      <c r="F361" s="853"/>
    </row>
    <row r="362" spans="1:6" x14ac:dyDescent="0.25">
      <c r="A362" s="852"/>
      <c r="B362" s="854"/>
      <c r="C362" s="103"/>
      <c r="D362" s="870"/>
      <c r="E362" s="856"/>
      <c r="F362" s="853"/>
    </row>
    <row r="363" spans="1:6" x14ac:dyDescent="0.25">
      <c r="A363" s="852"/>
      <c r="B363" s="854"/>
      <c r="C363" s="103"/>
      <c r="D363" s="870"/>
      <c r="E363" s="856"/>
      <c r="F363" s="853"/>
    </row>
    <row r="364" spans="1:6" x14ac:dyDescent="0.25">
      <c r="A364" s="852"/>
      <c r="B364" s="854"/>
      <c r="C364" s="103"/>
      <c r="D364" s="870"/>
      <c r="E364" s="856"/>
      <c r="F364" s="853"/>
    </row>
    <row r="365" spans="1:6" x14ac:dyDescent="0.25">
      <c r="A365" s="852"/>
      <c r="B365" s="854"/>
      <c r="C365" s="103"/>
      <c r="D365" s="870"/>
      <c r="E365" s="856"/>
      <c r="F365" s="853"/>
    </row>
    <row r="366" spans="1:6" x14ac:dyDescent="0.25">
      <c r="A366" s="852"/>
      <c r="B366" s="854"/>
      <c r="C366" s="103"/>
      <c r="D366" s="870"/>
      <c r="E366" s="856"/>
      <c r="F366" s="853"/>
    </row>
    <row r="367" spans="1:6" x14ac:dyDescent="0.25">
      <c r="A367" s="852"/>
      <c r="B367" s="854"/>
      <c r="C367" s="103"/>
      <c r="D367" s="870"/>
      <c r="E367" s="856"/>
      <c r="F367" s="853"/>
    </row>
    <row r="368" spans="1:6" x14ac:dyDescent="0.25">
      <c r="A368" s="852"/>
      <c r="B368" s="854"/>
      <c r="C368" s="103"/>
      <c r="D368" s="870"/>
      <c r="E368" s="856"/>
      <c r="F368" s="853"/>
    </row>
    <row r="369" spans="1:6" x14ac:dyDescent="0.25">
      <c r="A369" s="852"/>
      <c r="B369" s="854"/>
      <c r="C369" s="103"/>
      <c r="D369" s="870"/>
      <c r="E369" s="856"/>
      <c r="F369" s="853"/>
    </row>
    <row r="370" spans="1:6" x14ac:dyDescent="0.25">
      <c r="A370" s="852"/>
      <c r="B370" s="854"/>
      <c r="C370" s="103"/>
      <c r="D370" s="870"/>
      <c r="E370" s="856"/>
      <c r="F370" s="853"/>
    </row>
    <row r="371" spans="1:6" x14ac:dyDescent="0.25">
      <c r="A371" s="852"/>
      <c r="B371" s="854"/>
      <c r="C371" s="103"/>
      <c r="D371" s="870"/>
      <c r="E371" s="856"/>
      <c r="F371" s="853"/>
    </row>
    <row r="372" spans="1:6" x14ac:dyDescent="0.25">
      <c r="A372" s="852"/>
      <c r="B372" s="854"/>
      <c r="C372" s="103"/>
      <c r="D372" s="870"/>
      <c r="E372" s="856"/>
      <c r="F372" s="853"/>
    </row>
    <row r="373" spans="1:6" x14ac:dyDescent="0.25">
      <c r="A373" s="852"/>
      <c r="B373" s="854"/>
      <c r="C373" s="103"/>
      <c r="D373" s="870"/>
      <c r="E373" s="856"/>
      <c r="F373" s="853"/>
    </row>
    <row r="374" spans="1:6" ht="14.5" thickBot="1" x14ac:dyDescent="0.3">
      <c r="A374" s="852"/>
      <c r="B374" s="854"/>
      <c r="C374" s="103"/>
      <c r="D374" s="870"/>
      <c r="E374" s="856"/>
      <c r="F374" s="853"/>
    </row>
    <row r="375" spans="1:6" ht="14.5" thickTop="1" x14ac:dyDescent="0.25">
      <c r="A375" s="1118" t="s">
        <v>93</v>
      </c>
      <c r="B375" s="1118"/>
      <c r="C375" s="1118"/>
      <c r="D375" s="1118"/>
      <c r="E375" s="1118"/>
      <c r="F375" s="948">
        <f>SUM(F329:F374)</f>
        <v>0</v>
      </c>
    </row>
    <row r="376" spans="1:6" x14ac:dyDescent="0.25">
      <c r="A376" s="949"/>
      <c r="B376" s="950"/>
      <c r="C376" s="951"/>
      <c r="D376" s="952"/>
      <c r="E376" s="953"/>
      <c r="F376" s="953"/>
    </row>
    <row r="377" spans="1:6" x14ac:dyDescent="0.25">
      <c r="A377" s="951"/>
      <c r="B377" s="954"/>
      <c r="C377" s="951"/>
      <c r="D377" s="951"/>
      <c r="E377" s="955"/>
      <c r="F377" s="956"/>
    </row>
    <row r="378" spans="1:6" x14ac:dyDescent="0.25">
      <c r="A378" s="951"/>
      <c r="B378" s="957" t="s">
        <v>1237</v>
      </c>
      <c r="C378" s="951"/>
      <c r="D378" s="958"/>
      <c r="E378" s="956"/>
      <c r="F378" s="956"/>
    </row>
    <row r="379" spans="1:6" x14ac:dyDescent="0.25">
      <c r="A379" s="951"/>
      <c r="B379" s="959"/>
      <c r="C379" s="951"/>
      <c r="D379" s="958"/>
      <c r="E379" s="956"/>
      <c r="F379" s="956"/>
    </row>
    <row r="380" spans="1:6" ht="21" customHeight="1" x14ac:dyDescent="0.25">
      <c r="A380" s="951"/>
      <c r="B380" s="959" t="s">
        <v>575</v>
      </c>
      <c r="C380" s="951"/>
      <c r="D380" s="958"/>
      <c r="E380" s="956"/>
      <c r="F380" s="956">
        <f>+F56</f>
        <v>0</v>
      </c>
    </row>
    <row r="381" spans="1:6" ht="21" customHeight="1" x14ac:dyDescent="0.25">
      <c r="A381" s="951"/>
      <c r="B381" s="959" t="s">
        <v>576</v>
      </c>
      <c r="C381" s="951"/>
      <c r="D381" s="958"/>
      <c r="E381" s="956"/>
      <c r="F381" s="956">
        <f>+F100</f>
        <v>0</v>
      </c>
    </row>
    <row r="382" spans="1:6" ht="21" customHeight="1" x14ac:dyDescent="0.25">
      <c r="A382" s="951"/>
      <c r="B382" s="959" t="s">
        <v>577</v>
      </c>
      <c r="C382" s="951"/>
      <c r="D382" s="958"/>
      <c r="E382" s="956"/>
      <c r="F382" s="956">
        <f>+F151</f>
        <v>0</v>
      </c>
    </row>
    <row r="383" spans="1:6" ht="21" customHeight="1" x14ac:dyDescent="0.25">
      <c r="A383" s="951"/>
      <c r="B383" s="959" t="s">
        <v>578</v>
      </c>
      <c r="C383" s="951"/>
      <c r="D383" s="958"/>
      <c r="E383" s="956"/>
      <c r="F383" s="956">
        <f>+F204</f>
        <v>0</v>
      </c>
    </row>
    <row r="384" spans="1:6" ht="21" customHeight="1" x14ac:dyDescent="0.25">
      <c r="A384" s="951"/>
      <c r="B384" s="959" t="s">
        <v>579</v>
      </c>
      <c r="C384" s="951"/>
      <c r="D384" s="958"/>
      <c r="E384" s="956"/>
      <c r="F384" s="956">
        <f>+F248</f>
        <v>0</v>
      </c>
    </row>
    <row r="385" spans="1:6" ht="21" customHeight="1" x14ac:dyDescent="0.25">
      <c r="A385" s="951"/>
      <c r="B385" s="959" t="s">
        <v>580</v>
      </c>
      <c r="C385" s="951"/>
      <c r="D385" s="958"/>
      <c r="E385" s="956"/>
      <c r="F385" s="106">
        <f>+F288</f>
        <v>0</v>
      </c>
    </row>
    <row r="386" spans="1:6" ht="21" customHeight="1" x14ac:dyDescent="0.25">
      <c r="A386" s="951"/>
      <c r="B386" s="959" t="s">
        <v>581</v>
      </c>
      <c r="C386" s="951"/>
      <c r="D386" s="958"/>
      <c r="E386" s="956"/>
      <c r="F386" s="956">
        <f>+F328</f>
        <v>0</v>
      </c>
    </row>
    <row r="387" spans="1:6" ht="21" customHeight="1" x14ac:dyDescent="0.25">
      <c r="A387" s="951"/>
      <c r="B387" s="959" t="s">
        <v>582</v>
      </c>
      <c r="C387" s="951"/>
      <c r="D387" s="958"/>
      <c r="E387" s="956"/>
      <c r="F387" s="956">
        <f>+F375</f>
        <v>0</v>
      </c>
    </row>
    <row r="388" spans="1:6" x14ac:dyDescent="0.25">
      <c r="A388" s="951"/>
      <c r="B388" s="959"/>
      <c r="C388" s="951"/>
      <c r="D388" s="958"/>
      <c r="E388" s="956"/>
      <c r="F388" s="956"/>
    </row>
    <row r="389" spans="1:6" x14ac:dyDescent="0.25">
      <c r="A389" s="951"/>
      <c r="B389" s="959"/>
      <c r="C389" s="951"/>
      <c r="D389" s="958"/>
      <c r="E389" s="956"/>
      <c r="F389" s="956"/>
    </row>
    <row r="390" spans="1:6" x14ac:dyDescent="0.25">
      <c r="A390" s="951"/>
      <c r="B390" s="959"/>
      <c r="C390" s="951"/>
      <c r="D390" s="958"/>
      <c r="E390" s="956"/>
      <c r="F390" s="956"/>
    </row>
    <row r="391" spans="1:6" x14ac:dyDescent="0.25">
      <c r="A391" s="951"/>
      <c r="B391" s="959"/>
      <c r="C391" s="951"/>
      <c r="D391" s="958"/>
      <c r="E391" s="956"/>
      <c r="F391" s="956"/>
    </row>
    <row r="392" spans="1:6" x14ac:dyDescent="0.25">
      <c r="A392" s="951"/>
      <c r="B392" s="959"/>
      <c r="C392" s="951"/>
      <c r="D392" s="958"/>
      <c r="E392" s="956"/>
      <c r="F392" s="956"/>
    </row>
    <row r="393" spans="1:6" x14ac:dyDescent="0.25">
      <c r="A393" s="951"/>
      <c r="B393" s="959"/>
      <c r="C393" s="951"/>
      <c r="D393" s="958"/>
      <c r="E393" s="956"/>
      <c r="F393" s="956"/>
    </row>
    <row r="394" spans="1:6" x14ac:dyDescent="0.25">
      <c r="A394" s="951"/>
      <c r="B394" s="959"/>
      <c r="C394" s="951"/>
      <c r="D394" s="958"/>
      <c r="E394" s="956"/>
      <c r="F394" s="956"/>
    </row>
    <row r="395" spans="1:6" x14ac:dyDescent="0.25">
      <c r="A395" s="951"/>
      <c r="B395" s="959"/>
      <c r="C395" s="951"/>
      <c r="D395" s="958"/>
      <c r="E395" s="956"/>
      <c r="F395" s="956"/>
    </row>
    <row r="396" spans="1:6" x14ac:dyDescent="0.25">
      <c r="A396" s="951"/>
      <c r="B396" s="959"/>
      <c r="C396" s="951"/>
      <c r="D396" s="958"/>
      <c r="E396" s="956"/>
      <c r="F396" s="956"/>
    </row>
    <row r="397" spans="1:6" x14ac:dyDescent="0.25">
      <c r="A397" s="951"/>
      <c r="B397" s="959"/>
      <c r="C397" s="951"/>
      <c r="D397" s="958"/>
      <c r="E397" s="956"/>
      <c r="F397" s="956"/>
    </row>
    <row r="398" spans="1:6" x14ac:dyDescent="0.25">
      <c r="A398" s="951"/>
      <c r="B398" s="959"/>
      <c r="C398" s="951"/>
      <c r="D398" s="958"/>
      <c r="E398" s="956"/>
      <c r="F398" s="956"/>
    </row>
    <row r="399" spans="1:6" x14ac:dyDescent="0.25">
      <c r="A399" s="951"/>
      <c r="B399" s="959"/>
      <c r="C399" s="951"/>
      <c r="D399" s="958"/>
      <c r="E399" s="956"/>
      <c r="F399" s="956"/>
    </row>
    <row r="400" spans="1:6" x14ac:dyDescent="0.25">
      <c r="A400" s="951"/>
      <c r="B400" s="959"/>
      <c r="C400" s="951"/>
      <c r="D400" s="958"/>
      <c r="E400" s="956"/>
      <c r="F400" s="956"/>
    </row>
    <row r="401" spans="1:6" x14ac:dyDescent="0.25">
      <c r="A401" s="951"/>
      <c r="B401" s="959"/>
      <c r="C401" s="951"/>
      <c r="D401" s="958"/>
      <c r="E401" s="956"/>
      <c r="F401" s="956"/>
    </row>
    <row r="402" spans="1:6" x14ac:dyDescent="0.25">
      <c r="A402" s="951"/>
      <c r="B402" s="959"/>
      <c r="C402" s="951"/>
      <c r="D402" s="958"/>
      <c r="E402" s="956"/>
      <c r="F402" s="956"/>
    </row>
    <row r="403" spans="1:6" x14ac:dyDescent="0.25">
      <c r="A403" s="951"/>
      <c r="B403" s="959"/>
      <c r="C403" s="951"/>
      <c r="D403" s="958"/>
      <c r="E403" s="956"/>
      <c r="F403" s="956"/>
    </row>
    <row r="404" spans="1:6" x14ac:dyDescent="0.25">
      <c r="A404" s="951"/>
      <c r="B404" s="959"/>
      <c r="C404" s="951"/>
      <c r="D404" s="958"/>
      <c r="E404" s="956"/>
      <c r="F404" s="956"/>
    </row>
    <row r="405" spans="1:6" x14ac:dyDescent="0.25">
      <c r="A405" s="951"/>
      <c r="B405" s="959"/>
      <c r="C405" s="951"/>
      <c r="D405" s="958"/>
      <c r="E405" s="956"/>
      <c r="F405" s="956"/>
    </row>
    <row r="406" spans="1:6" x14ac:dyDescent="0.25">
      <c r="A406" s="951"/>
      <c r="B406" s="959"/>
      <c r="C406" s="951"/>
      <c r="D406" s="958"/>
      <c r="E406" s="956"/>
      <c r="F406" s="956"/>
    </row>
    <row r="407" spans="1:6" x14ac:dyDescent="0.25">
      <c r="A407" s="951"/>
      <c r="B407" s="959"/>
      <c r="C407" s="951"/>
      <c r="D407" s="958"/>
      <c r="E407" s="956"/>
      <c r="F407" s="956"/>
    </row>
    <row r="408" spans="1:6" x14ac:dyDescent="0.25">
      <c r="A408" s="951"/>
      <c r="B408" s="959"/>
      <c r="C408" s="951"/>
      <c r="D408" s="958"/>
      <c r="E408" s="956"/>
      <c r="F408" s="956"/>
    </row>
    <row r="409" spans="1:6" x14ac:dyDescent="0.25">
      <c r="A409" s="951"/>
      <c r="B409" s="959"/>
      <c r="C409" s="951"/>
      <c r="D409" s="958"/>
      <c r="E409" s="956"/>
      <c r="F409" s="956"/>
    </row>
    <row r="410" spans="1:6" ht="14.5" thickBot="1" x14ac:dyDescent="0.3">
      <c r="A410" s="951"/>
      <c r="B410" s="959"/>
      <c r="C410" s="951"/>
      <c r="D410" s="958"/>
      <c r="E410" s="956"/>
      <c r="F410" s="956"/>
    </row>
    <row r="411" spans="1:6" ht="14.5" thickTop="1" x14ac:dyDescent="0.25">
      <c r="A411" s="1113" t="s">
        <v>1238</v>
      </c>
      <c r="B411" s="1114"/>
      <c r="C411" s="1114"/>
      <c r="D411" s="1114"/>
      <c r="E411" s="1115"/>
      <c r="F411" s="960">
        <f>SUM(F379:F410)</f>
        <v>0</v>
      </c>
    </row>
  </sheetData>
  <mergeCells count="12">
    <mergeCell ref="A411:E411"/>
    <mergeCell ref="A1:F1"/>
    <mergeCell ref="A2:F2"/>
    <mergeCell ref="A3:F3"/>
    <mergeCell ref="A56:E56"/>
    <mergeCell ref="A100:E100"/>
    <mergeCell ref="A151:E151"/>
    <mergeCell ref="A204:E204"/>
    <mergeCell ref="A248:E248"/>
    <mergeCell ref="A288:E288"/>
    <mergeCell ref="A328:E328"/>
    <mergeCell ref="A375:E375"/>
  </mergeCells>
  <pageMargins left="0.74803149606299213" right="0.35433070866141736" top="0.98425196850393704" bottom="0.98425196850393704" header="0.51181102362204722" footer="0.51181102362204722"/>
  <pageSetup paperSize="9" scale="78" orientation="portrait" r:id="rId1"/>
  <headerFooter alignWithMargins="0">
    <oddFooter>&amp;A&amp;RPage &amp;P</oddFooter>
  </headerFooter>
  <rowBreaks count="6" manualBreakCount="6">
    <brk id="56" max="5" man="1"/>
    <brk id="151" max="5" man="1"/>
    <brk id="204" max="5" man="1"/>
    <brk id="248" max="5" man="1"/>
    <brk id="288" max="5" man="1"/>
    <brk id="37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8"/>
  <sheetViews>
    <sheetView view="pageBreakPreview" zoomScale="90" zoomScaleNormal="75" zoomScaleSheetLayoutView="90" workbookViewId="0">
      <pane ySplit="5" topLeftCell="A238" activePane="bottomLeft" state="frozen"/>
      <selection activeCell="A3" sqref="A3:E3"/>
      <selection pane="bottomLeft" activeCell="B242" sqref="B242"/>
    </sheetView>
  </sheetViews>
  <sheetFormatPr defaultColWidth="9.54296875" defaultRowHeight="12.5" x14ac:dyDescent="0.25"/>
  <cols>
    <col min="1" max="1" width="9.26953125" style="131" customWidth="1"/>
    <col min="2" max="2" width="61.7265625" style="132" customWidth="1"/>
    <col min="3" max="3" width="7.7265625" style="131" customWidth="1"/>
    <col min="4" max="4" width="10.81640625" style="131" customWidth="1"/>
    <col min="5" max="5" width="14.453125" style="133" customWidth="1"/>
    <col min="6" max="6" width="14.26953125" style="133" customWidth="1"/>
    <col min="7" max="7" width="16.54296875" style="138" bestFit="1" customWidth="1"/>
    <col min="8" max="8" width="15" style="112" bestFit="1" customWidth="1"/>
    <col min="9" max="9" width="46" style="111" customWidth="1"/>
    <col min="10" max="10" width="13.453125" style="111" bestFit="1" customWidth="1"/>
    <col min="11" max="255" width="9.54296875" style="111"/>
    <col min="256" max="256" width="6.7265625" style="111" customWidth="1"/>
    <col min="257" max="257" width="9.54296875" style="111"/>
    <col min="258" max="258" width="86.1796875" style="111" customWidth="1"/>
    <col min="259" max="259" width="7.1796875" style="111" customWidth="1"/>
    <col min="260" max="260" width="7.54296875" style="111" bestFit="1" customWidth="1"/>
    <col min="261" max="261" width="15.81640625" style="111" customWidth="1"/>
    <col min="262" max="262" width="17.26953125" style="111" customWidth="1"/>
    <col min="263" max="263" width="16.54296875" style="111" bestFit="1" customWidth="1"/>
    <col min="264" max="264" width="15" style="111" bestFit="1" customWidth="1"/>
    <col min="265" max="265" width="46" style="111" customWidth="1"/>
    <col min="266" max="266" width="13.453125" style="111" bestFit="1" customWidth="1"/>
    <col min="267" max="511" width="9.54296875" style="111"/>
    <col min="512" max="512" width="6.7265625" style="111" customWidth="1"/>
    <col min="513" max="513" width="9.54296875" style="111"/>
    <col min="514" max="514" width="86.1796875" style="111" customWidth="1"/>
    <col min="515" max="515" width="7.1796875" style="111" customWidth="1"/>
    <col min="516" max="516" width="7.54296875" style="111" bestFit="1" customWidth="1"/>
    <col min="517" max="517" width="15.81640625" style="111" customWidth="1"/>
    <col min="518" max="518" width="17.26953125" style="111" customWidth="1"/>
    <col min="519" max="519" width="16.54296875" style="111" bestFit="1" customWidth="1"/>
    <col min="520" max="520" width="15" style="111" bestFit="1" customWidth="1"/>
    <col min="521" max="521" width="46" style="111" customWidth="1"/>
    <col min="522" max="522" width="13.453125" style="111" bestFit="1" customWidth="1"/>
    <col min="523" max="767" width="9.54296875" style="111"/>
    <col min="768" max="768" width="6.7265625" style="111" customWidth="1"/>
    <col min="769" max="769" width="9.54296875" style="111"/>
    <col min="770" max="770" width="86.1796875" style="111" customWidth="1"/>
    <col min="771" max="771" width="7.1796875" style="111" customWidth="1"/>
    <col min="772" max="772" width="7.54296875" style="111" bestFit="1" customWidth="1"/>
    <col min="773" max="773" width="15.81640625" style="111" customWidth="1"/>
    <col min="774" max="774" width="17.26953125" style="111" customWidth="1"/>
    <col min="775" max="775" width="16.54296875" style="111" bestFit="1" customWidth="1"/>
    <col min="776" max="776" width="15" style="111" bestFit="1" customWidth="1"/>
    <col min="777" max="777" width="46" style="111" customWidth="1"/>
    <col min="778" max="778" width="13.453125" style="111" bestFit="1" customWidth="1"/>
    <col min="779" max="1023" width="9.54296875" style="111"/>
    <col min="1024" max="1024" width="6.7265625" style="111" customWidth="1"/>
    <col min="1025" max="1025" width="9.54296875" style="111"/>
    <col min="1026" max="1026" width="86.1796875" style="111" customWidth="1"/>
    <col min="1027" max="1027" width="7.1796875" style="111" customWidth="1"/>
    <col min="1028" max="1028" width="7.54296875" style="111" bestFit="1" customWidth="1"/>
    <col min="1029" max="1029" width="15.81640625" style="111" customWidth="1"/>
    <col min="1030" max="1030" width="17.26953125" style="111" customWidth="1"/>
    <col min="1031" max="1031" width="16.54296875" style="111" bestFit="1" customWidth="1"/>
    <col min="1032" max="1032" width="15" style="111" bestFit="1" customWidth="1"/>
    <col min="1033" max="1033" width="46" style="111" customWidth="1"/>
    <col min="1034" max="1034" width="13.453125" style="111" bestFit="1" customWidth="1"/>
    <col min="1035" max="1279" width="9.54296875" style="111"/>
    <col min="1280" max="1280" width="6.7265625" style="111" customWidth="1"/>
    <col min="1281" max="1281" width="9.54296875" style="111"/>
    <col min="1282" max="1282" width="86.1796875" style="111" customWidth="1"/>
    <col min="1283" max="1283" width="7.1796875" style="111" customWidth="1"/>
    <col min="1284" max="1284" width="7.54296875" style="111" bestFit="1" customWidth="1"/>
    <col min="1285" max="1285" width="15.81640625" style="111" customWidth="1"/>
    <col min="1286" max="1286" width="17.26953125" style="111" customWidth="1"/>
    <col min="1287" max="1287" width="16.54296875" style="111" bestFit="1" customWidth="1"/>
    <col min="1288" max="1288" width="15" style="111" bestFit="1" customWidth="1"/>
    <col min="1289" max="1289" width="46" style="111" customWidth="1"/>
    <col min="1290" max="1290" width="13.453125" style="111" bestFit="1" customWidth="1"/>
    <col min="1291" max="1535" width="9.54296875" style="111"/>
    <col min="1536" max="1536" width="6.7265625" style="111" customWidth="1"/>
    <col min="1537" max="1537" width="9.54296875" style="111"/>
    <col min="1538" max="1538" width="86.1796875" style="111" customWidth="1"/>
    <col min="1539" max="1539" width="7.1796875" style="111" customWidth="1"/>
    <col min="1540" max="1540" width="7.54296875" style="111" bestFit="1" customWidth="1"/>
    <col min="1541" max="1541" width="15.81640625" style="111" customWidth="1"/>
    <col min="1542" max="1542" width="17.26953125" style="111" customWidth="1"/>
    <col min="1543" max="1543" width="16.54296875" style="111" bestFit="1" customWidth="1"/>
    <col min="1544" max="1544" width="15" style="111" bestFit="1" customWidth="1"/>
    <col min="1545" max="1545" width="46" style="111" customWidth="1"/>
    <col min="1546" max="1546" width="13.453125" style="111" bestFit="1" customWidth="1"/>
    <col min="1547" max="1791" width="9.54296875" style="111"/>
    <col min="1792" max="1792" width="6.7265625" style="111" customWidth="1"/>
    <col min="1793" max="1793" width="9.54296875" style="111"/>
    <col min="1794" max="1794" width="86.1796875" style="111" customWidth="1"/>
    <col min="1795" max="1795" width="7.1796875" style="111" customWidth="1"/>
    <col min="1796" max="1796" width="7.54296875" style="111" bestFit="1" customWidth="1"/>
    <col min="1797" max="1797" width="15.81640625" style="111" customWidth="1"/>
    <col min="1798" max="1798" width="17.26953125" style="111" customWidth="1"/>
    <col min="1799" max="1799" width="16.54296875" style="111" bestFit="1" customWidth="1"/>
    <col min="1800" max="1800" width="15" style="111" bestFit="1" customWidth="1"/>
    <col min="1801" max="1801" width="46" style="111" customWidth="1"/>
    <col min="1802" max="1802" width="13.453125" style="111" bestFit="1" customWidth="1"/>
    <col min="1803" max="2047" width="9.54296875" style="111"/>
    <col min="2048" max="2048" width="6.7265625" style="111" customWidth="1"/>
    <col min="2049" max="2049" width="9.54296875" style="111"/>
    <col min="2050" max="2050" width="86.1796875" style="111" customWidth="1"/>
    <col min="2051" max="2051" width="7.1796875" style="111" customWidth="1"/>
    <col min="2052" max="2052" width="7.54296875" style="111" bestFit="1" customWidth="1"/>
    <col min="2053" max="2053" width="15.81640625" style="111" customWidth="1"/>
    <col min="2054" max="2054" width="17.26953125" style="111" customWidth="1"/>
    <col min="2055" max="2055" width="16.54296875" style="111" bestFit="1" customWidth="1"/>
    <col min="2056" max="2056" width="15" style="111" bestFit="1" customWidth="1"/>
    <col min="2057" max="2057" width="46" style="111" customWidth="1"/>
    <col min="2058" max="2058" width="13.453125" style="111" bestFit="1" customWidth="1"/>
    <col min="2059" max="2303" width="9.54296875" style="111"/>
    <col min="2304" max="2304" width="6.7265625" style="111" customWidth="1"/>
    <col min="2305" max="2305" width="9.54296875" style="111"/>
    <col min="2306" max="2306" width="86.1796875" style="111" customWidth="1"/>
    <col min="2307" max="2307" width="7.1796875" style="111" customWidth="1"/>
    <col min="2308" max="2308" width="7.54296875" style="111" bestFit="1" customWidth="1"/>
    <col min="2309" max="2309" width="15.81640625" style="111" customWidth="1"/>
    <col min="2310" max="2310" width="17.26953125" style="111" customWidth="1"/>
    <col min="2311" max="2311" width="16.54296875" style="111" bestFit="1" customWidth="1"/>
    <col min="2312" max="2312" width="15" style="111" bestFit="1" customWidth="1"/>
    <col min="2313" max="2313" width="46" style="111" customWidth="1"/>
    <col min="2314" max="2314" width="13.453125" style="111" bestFit="1" customWidth="1"/>
    <col min="2315" max="2559" width="9.54296875" style="111"/>
    <col min="2560" max="2560" width="6.7265625" style="111" customWidth="1"/>
    <col min="2561" max="2561" width="9.54296875" style="111"/>
    <col min="2562" max="2562" width="86.1796875" style="111" customWidth="1"/>
    <col min="2563" max="2563" width="7.1796875" style="111" customWidth="1"/>
    <col min="2564" max="2564" width="7.54296875" style="111" bestFit="1" customWidth="1"/>
    <col min="2565" max="2565" width="15.81640625" style="111" customWidth="1"/>
    <col min="2566" max="2566" width="17.26953125" style="111" customWidth="1"/>
    <col min="2567" max="2567" width="16.54296875" style="111" bestFit="1" customWidth="1"/>
    <col min="2568" max="2568" width="15" style="111" bestFit="1" customWidth="1"/>
    <col min="2569" max="2569" width="46" style="111" customWidth="1"/>
    <col min="2570" max="2570" width="13.453125" style="111" bestFit="1" customWidth="1"/>
    <col min="2571" max="2815" width="9.54296875" style="111"/>
    <col min="2816" max="2816" width="6.7265625" style="111" customWidth="1"/>
    <col min="2817" max="2817" width="9.54296875" style="111"/>
    <col min="2818" max="2818" width="86.1796875" style="111" customWidth="1"/>
    <col min="2819" max="2819" width="7.1796875" style="111" customWidth="1"/>
    <col min="2820" max="2820" width="7.54296875" style="111" bestFit="1" customWidth="1"/>
    <col min="2821" max="2821" width="15.81640625" style="111" customWidth="1"/>
    <col min="2822" max="2822" width="17.26953125" style="111" customWidth="1"/>
    <col min="2823" max="2823" width="16.54296875" style="111" bestFit="1" customWidth="1"/>
    <col min="2824" max="2824" width="15" style="111" bestFit="1" customWidth="1"/>
    <col min="2825" max="2825" width="46" style="111" customWidth="1"/>
    <col min="2826" max="2826" width="13.453125" style="111" bestFit="1" customWidth="1"/>
    <col min="2827" max="3071" width="9.54296875" style="111"/>
    <col min="3072" max="3072" width="6.7265625" style="111" customWidth="1"/>
    <col min="3073" max="3073" width="9.54296875" style="111"/>
    <col min="3074" max="3074" width="86.1796875" style="111" customWidth="1"/>
    <col min="3075" max="3075" width="7.1796875" style="111" customWidth="1"/>
    <col min="3076" max="3076" width="7.54296875" style="111" bestFit="1" customWidth="1"/>
    <col min="3077" max="3077" width="15.81640625" style="111" customWidth="1"/>
    <col min="3078" max="3078" width="17.26953125" style="111" customWidth="1"/>
    <col min="3079" max="3079" width="16.54296875" style="111" bestFit="1" customWidth="1"/>
    <col min="3080" max="3080" width="15" style="111" bestFit="1" customWidth="1"/>
    <col min="3081" max="3081" width="46" style="111" customWidth="1"/>
    <col min="3082" max="3082" width="13.453125" style="111" bestFit="1" customWidth="1"/>
    <col min="3083" max="3327" width="9.54296875" style="111"/>
    <col min="3328" max="3328" width="6.7265625" style="111" customWidth="1"/>
    <col min="3329" max="3329" width="9.54296875" style="111"/>
    <col min="3330" max="3330" width="86.1796875" style="111" customWidth="1"/>
    <col min="3331" max="3331" width="7.1796875" style="111" customWidth="1"/>
    <col min="3332" max="3332" width="7.54296875" style="111" bestFit="1" customWidth="1"/>
    <col min="3333" max="3333" width="15.81640625" style="111" customWidth="1"/>
    <col min="3334" max="3334" width="17.26953125" style="111" customWidth="1"/>
    <col min="3335" max="3335" width="16.54296875" style="111" bestFit="1" customWidth="1"/>
    <col min="3336" max="3336" width="15" style="111" bestFit="1" customWidth="1"/>
    <col min="3337" max="3337" width="46" style="111" customWidth="1"/>
    <col min="3338" max="3338" width="13.453125" style="111" bestFit="1" customWidth="1"/>
    <col min="3339" max="3583" width="9.54296875" style="111"/>
    <col min="3584" max="3584" width="6.7265625" style="111" customWidth="1"/>
    <col min="3585" max="3585" width="9.54296875" style="111"/>
    <col min="3586" max="3586" width="86.1796875" style="111" customWidth="1"/>
    <col min="3587" max="3587" width="7.1796875" style="111" customWidth="1"/>
    <col min="3588" max="3588" width="7.54296875" style="111" bestFit="1" customWidth="1"/>
    <col min="3589" max="3589" width="15.81640625" style="111" customWidth="1"/>
    <col min="3590" max="3590" width="17.26953125" style="111" customWidth="1"/>
    <col min="3591" max="3591" width="16.54296875" style="111" bestFit="1" customWidth="1"/>
    <col min="3592" max="3592" width="15" style="111" bestFit="1" customWidth="1"/>
    <col min="3593" max="3593" width="46" style="111" customWidth="1"/>
    <col min="3594" max="3594" width="13.453125" style="111" bestFit="1" customWidth="1"/>
    <col min="3595" max="3839" width="9.54296875" style="111"/>
    <col min="3840" max="3840" width="6.7265625" style="111" customWidth="1"/>
    <col min="3841" max="3841" width="9.54296875" style="111"/>
    <col min="3842" max="3842" width="86.1796875" style="111" customWidth="1"/>
    <col min="3843" max="3843" width="7.1796875" style="111" customWidth="1"/>
    <col min="3844" max="3844" width="7.54296875" style="111" bestFit="1" customWidth="1"/>
    <col min="3845" max="3845" width="15.81640625" style="111" customWidth="1"/>
    <col min="3846" max="3846" width="17.26953125" style="111" customWidth="1"/>
    <col min="3847" max="3847" width="16.54296875" style="111" bestFit="1" customWidth="1"/>
    <col min="3848" max="3848" width="15" style="111" bestFit="1" customWidth="1"/>
    <col min="3849" max="3849" width="46" style="111" customWidth="1"/>
    <col min="3850" max="3850" width="13.453125" style="111" bestFit="1" customWidth="1"/>
    <col min="3851" max="4095" width="9.54296875" style="111"/>
    <col min="4096" max="4096" width="6.7265625" style="111" customWidth="1"/>
    <col min="4097" max="4097" width="9.54296875" style="111"/>
    <col min="4098" max="4098" width="86.1796875" style="111" customWidth="1"/>
    <col min="4099" max="4099" width="7.1796875" style="111" customWidth="1"/>
    <col min="4100" max="4100" width="7.54296875" style="111" bestFit="1" customWidth="1"/>
    <col min="4101" max="4101" width="15.81640625" style="111" customWidth="1"/>
    <col min="4102" max="4102" width="17.26953125" style="111" customWidth="1"/>
    <col min="4103" max="4103" width="16.54296875" style="111" bestFit="1" customWidth="1"/>
    <col min="4104" max="4104" width="15" style="111" bestFit="1" customWidth="1"/>
    <col min="4105" max="4105" width="46" style="111" customWidth="1"/>
    <col min="4106" max="4106" width="13.453125" style="111" bestFit="1" customWidth="1"/>
    <col min="4107" max="4351" width="9.54296875" style="111"/>
    <col min="4352" max="4352" width="6.7265625" style="111" customWidth="1"/>
    <col min="4353" max="4353" width="9.54296875" style="111"/>
    <col min="4354" max="4354" width="86.1796875" style="111" customWidth="1"/>
    <col min="4355" max="4355" width="7.1796875" style="111" customWidth="1"/>
    <col min="4356" max="4356" width="7.54296875" style="111" bestFit="1" customWidth="1"/>
    <col min="4357" max="4357" width="15.81640625" style="111" customWidth="1"/>
    <col min="4358" max="4358" width="17.26953125" style="111" customWidth="1"/>
    <col min="4359" max="4359" width="16.54296875" style="111" bestFit="1" customWidth="1"/>
    <col min="4360" max="4360" width="15" style="111" bestFit="1" customWidth="1"/>
    <col min="4361" max="4361" width="46" style="111" customWidth="1"/>
    <col min="4362" max="4362" width="13.453125" style="111" bestFit="1" customWidth="1"/>
    <col min="4363" max="4607" width="9.54296875" style="111"/>
    <col min="4608" max="4608" width="6.7265625" style="111" customWidth="1"/>
    <col min="4609" max="4609" width="9.54296875" style="111"/>
    <col min="4610" max="4610" width="86.1796875" style="111" customWidth="1"/>
    <col min="4611" max="4611" width="7.1796875" style="111" customWidth="1"/>
    <col min="4612" max="4612" width="7.54296875" style="111" bestFit="1" customWidth="1"/>
    <col min="4613" max="4613" width="15.81640625" style="111" customWidth="1"/>
    <col min="4614" max="4614" width="17.26953125" style="111" customWidth="1"/>
    <col min="4615" max="4615" width="16.54296875" style="111" bestFit="1" customWidth="1"/>
    <col min="4616" max="4616" width="15" style="111" bestFit="1" customWidth="1"/>
    <col min="4617" max="4617" width="46" style="111" customWidth="1"/>
    <col min="4618" max="4618" width="13.453125" style="111" bestFit="1" customWidth="1"/>
    <col min="4619" max="4863" width="9.54296875" style="111"/>
    <col min="4864" max="4864" width="6.7265625" style="111" customWidth="1"/>
    <col min="4865" max="4865" width="9.54296875" style="111"/>
    <col min="4866" max="4866" width="86.1796875" style="111" customWidth="1"/>
    <col min="4867" max="4867" width="7.1796875" style="111" customWidth="1"/>
    <col min="4868" max="4868" width="7.54296875" style="111" bestFit="1" customWidth="1"/>
    <col min="4869" max="4869" width="15.81640625" style="111" customWidth="1"/>
    <col min="4870" max="4870" width="17.26953125" style="111" customWidth="1"/>
    <col min="4871" max="4871" width="16.54296875" style="111" bestFit="1" customWidth="1"/>
    <col min="4872" max="4872" width="15" style="111" bestFit="1" customWidth="1"/>
    <col min="4873" max="4873" width="46" style="111" customWidth="1"/>
    <col min="4874" max="4874" width="13.453125" style="111" bestFit="1" customWidth="1"/>
    <col min="4875" max="5119" width="9.54296875" style="111"/>
    <col min="5120" max="5120" width="6.7265625" style="111" customWidth="1"/>
    <col min="5121" max="5121" width="9.54296875" style="111"/>
    <col min="5122" max="5122" width="86.1796875" style="111" customWidth="1"/>
    <col min="5123" max="5123" width="7.1796875" style="111" customWidth="1"/>
    <col min="5124" max="5124" width="7.54296875" style="111" bestFit="1" customWidth="1"/>
    <col min="5125" max="5125" width="15.81640625" style="111" customWidth="1"/>
    <col min="5126" max="5126" width="17.26953125" style="111" customWidth="1"/>
    <col min="5127" max="5127" width="16.54296875" style="111" bestFit="1" customWidth="1"/>
    <col min="5128" max="5128" width="15" style="111" bestFit="1" customWidth="1"/>
    <col min="5129" max="5129" width="46" style="111" customWidth="1"/>
    <col min="5130" max="5130" width="13.453125" style="111" bestFit="1" customWidth="1"/>
    <col min="5131" max="5375" width="9.54296875" style="111"/>
    <col min="5376" max="5376" width="6.7265625" style="111" customWidth="1"/>
    <col min="5377" max="5377" width="9.54296875" style="111"/>
    <col min="5378" max="5378" width="86.1796875" style="111" customWidth="1"/>
    <col min="5379" max="5379" width="7.1796875" style="111" customWidth="1"/>
    <col min="5380" max="5380" width="7.54296875" style="111" bestFit="1" customWidth="1"/>
    <col min="5381" max="5381" width="15.81640625" style="111" customWidth="1"/>
    <col min="5382" max="5382" width="17.26953125" style="111" customWidth="1"/>
    <col min="5383" max="5383" width="16.54296875" style="111" bestFit="1" customWidth="1"/>
    <col min="5384" max="5384" width="15" style="111" bestFit="1" customWidth="1"/>
    <col min="5385" max="5385" width="46" style="111" customWidth="1"/>
    <col min="5386" max="5386" width="13.453125" style="111" bestFit="1" customWidth="1"/>
    <col min="5387" max="5631" width="9.54296875" style="111"/>
    <col min="5632" max="5632" width="6.7265625" style="111" customWidth="1"/>
    <col min="5633" max="5633" width="9.54296875" style="111"/>
    <col min="5634" max="5634" width="86.1796875" style="111" customWidth="1"/>
    <col min="5635" max="5635" width="7.1796875" style="111" customWidth="1"/>
    <col min="5636" max="5636" width="7.54296875" style="111" bestFit="1" customWidth="1"/>
    <col min="5637" max="5637" width="15.81640625" style="111" customWidth="1"/>
    <col min="5638" max="5638" width="17.26953125" style="111" customWidth="1"/>
    <col min="5639" max="5639" width="16.54296875" style="111" bestFit="1" customWidth="1"/>
    <col min="5640" max="5640" width="15" style="111" bestFit="1" customWidth="1"/>
    <col min="5641" max="5641" width="46" style="111" customWidth="1"/>
    <col min="5642" max="5642" width="13.453125" style="111" bestFit="1" customWidth="1"/>
    <col min="5643" max="5887" width="9.54296875" style="111"/>
    <col min="5888" max="5888" width="6.7265625" style="111" customWidth="1"/>
    <col min="5889" max="5889" width="9.54296875" style="111"/>
    <col min="5890" max="5890" width="86.1796875" style="111" customWidth="1"/>
    <col min="5891" max="5891" width="7.1796875" style="111" customWidth="1"/>
    <col min="5892" max="5892" width="7.54296875" style="111" bestFit="1" customWidth="1"/>
    <col min="5893" max="5893" width="15.81640625" style="111" customWidth="1"/>
    <col min="5894" max="5894" width="17.26953125" style="111" customWidth="1"/>
    <col min="5895" max="5895" width="16.54296875" style="111" bestFit="1" customWidth="1"/>
    <col min="5896" max="5896" width="15" style="111" bestFit="1" customWidth="1"/>
    <col min="5897" max="5897" width="46" style="111" customWidth="1"/>
    <col min="5898" max="5898" width="13.453125" style="111" bestFit="1" customWidth="1"/>
    <col min="5899" max="6143" width="9.54296875" style="111"/>
    <col min="6144" max="6144" width="6.7265625" style="111" customWidth="1"/>
    <col min="6145" max="6145" width="9.54296875" style="111"/>
    <col min="6146" max="6146" width="86.1796875" style="111" customWidth="1"/>
    <col min="6147" max="6147" width="7.1796875" style="111" customWidth="1"/>
    <col min="6148" max="6148" width="7.54296875" style="111" bestFit="1" customWidth="1"/>
    <col min="6149" max="6149" width="15.81640625" style="111" customWidth="1"/>
    <col min="6150" max="6150" width="17.26953125" style="111" customWidth="1"/>
    <col min="6151" max="6151" width="16.54296875" style="111" bestFit="1" customWidth="1"/>
    <col min="6152" max="6152" width="15" style="111" bestFit="1" customWidth="1"/>
    <col min="6153" max="6153" width="46" style="111" customWidth="1"/>
    <col min="6154" max="6154" width="13.453125" style="111" bestFit="1" customWidth="1"/>
    <col min="6155" max="6399" width="9.54296875" style="111"/>
    <col min="6400" max="6400" width="6.7265625" style="111" customWidth="1"/>
    <col min="6401" max="6401" width="9.54296875" style="111"/>
    <col min="6402" max="6402" width="86.1796875" style="111" customWidth="1"/>
    <col min="6403" max="6403" width="7.1796875" style="111" customWidth="1"/>
    <col min="6404" max="6404" width="7.54296875" style="111" bestFit="1" customWidth="1"/>
    <col min="6405" max="6405" width="15.81640625" style="111" customWidth="1"/>
    <col min="6406" max="6406" width="17.26953125" style="111" customWidth="1"/>
    <col min="6407" max="6407" width="16.54296875" style="111" bestFit="1" customWidth="1"/>
    <col min="6408" max="6408" width="15" style="111" bestFit="1" customWidth="1"/>
    <col min="6409" max="6409" width="46" style="111" customWidth="1"/>
    <col min="6410" max="6410" width="13.453125" style="111" bestFit="1" customWidth="1"/>
    <col min="6411" max="6655" width="9.54296875" style="111"/>
    <col min="6656" max="6656" width="6.7265625" style="111" customWidth="1"/>
    <col min="6657" max="6657" width="9.54296875" style="111"/>
    <col min="6658" max="6658" width="86.1796875" style="111" customWidth="1"/>
    <col min="6659" max="6659" width="7.1796875" style="111" customWidth="1"/>
    <col min="6660" max="6660" width="7.54296875" style="111" bestFit="1" customWidth="1"/>
    <col min="6661" max="6661" width="15.81640625" style="111" customWidth="1"/>
    <col min="6662" max="6662" width="17.26953125" style="111" customWidth="1"/>
    <col min="6663" max="6663" width="16.54296875" style="111" bestFit="1" customWidth="1"/>
    <col min="6664" max="6664" width="15" style="111" bestFit="1" customWidth="1"/>
    <col min="6665" max="6665" width="46" style="111" customWidth="1"/>
    <col min="6666" max="6666" width="13.453125" style="111" bestFit="1" customWidth="1"/>
    <col min="6667" max="6911" width="9.54296875" style="111"/>
    <col min="6912" max="6912" width="6.7265625" style="111" customWidth="1"/>
    <col min="6913" max="6913" width="9.54296875" style="111"/>
    <col min="6914" max="6914" width="86.1796875" style="111" customWidth="1"/>
    <col min="6915" max="6915" width="7.1796875" style="111" customWidth="1"/>
    <col min="6916" max="6916" width="7.54296875" style="111" bestFit="1" customWidth="1"/>
    <col min="6917" max="6917" width="15.81640625" style="111" customWidth="1"/>
    <col min="6918" max="6918" width="17.26953125" style="111" customWidth="1"/>
    <col min="6919" max="6919" width="16.54296875" style="111" bestFit="1" customWidth="1"/>
    <col min="6920" max="6920" width="15" style="111" bestFit="1" customWidth="1"/>
    <col min="6921" max="6921" width="46" style="111" customWidth="1"/>
    <col min="6922" max="6922" width="13.453125" style="111" bestFit="1" customWidth="1"/>
    <col min="6923" max="7167" width="9.54296875" style="111"/>
    <col min="7168" max="7168" width="6.7265625" style="111" customWidth="1"/>
    <col min="7169" max="7169" width="9.54296875" style="111"/>
    <col min="7170" max="7170" width="86.1796875" style="111" customWidth="1"/>
    <col min="7171" max="7171" width="7.1796875" style="111" customWidth="1"/>
    <col min="7172" max="7172" width="7.54296875" style="111" bestFit="1" customWidth="1"/>
    <col min="7173" max="7173" width="15.81640625" style="111" customWidth="1"/>
    <col min="7174" max="7174" width="17.26953125" style="111" customWidth="1"/>
    <col min="7175" max="7175" width="16.54296875" style="111" bestFit="1" customWidth="1"/>
    <col min="7176" max="7176" width="15" style="111" bestFit="1" customWidth="1"/>
    <col min="7177" max="7177" width="46" style="111" customWidth="1"/>
    <col min="7178" max="7178" width="13.453125" style="111" bestFit="1" customWidth="1"/>
    <col min="7179" max="7423" width="9.54296875" style="111"/>
    <col min="7424" max="7424" width="6.7265625" style="111" customWidth="1"/>
    <col min="7425" max="7425" width="9.54296875" style="111"/>
    <col min="7426" max="7426" width="86.1796875" style="111" customWidth="1"/>
    <col min="7427" max="7427" width="7.1796875" style="111" customWidth="1"/>
    <col min="7428" max="7428" width="7.54296875" style="111" bestFit="1" customWidth="1"/>
    <col min="7429" max="7429" width="15.81640625" style="111" customWidth="1"/>
    <col min="7430" max="7430" width="17.26953125" style="111" customWidth="1"/>
    <col min="7431" max="7431" width="16.54296875" style="111" bestFit="1" customWidth="1"/>
    <col min="7432" max="7432" width="15" style="111" bestFit="1" customWidth="1"/>
    <col min="7433" max="7433" width="46" style="111" customWidth="1"/>
    <col min="7434" max="7434" width="13.453125" style="111" bestFit="1" customWidth="1"/>
    <col min="7435" max="7679" width="9.54296875" style="111"/>
    <col min="7680" max="7680" width="6.7265625" style="111" customWidth="1"/>
    <col min="7681" max="7681" width="9.54296875" style="111"/>
    <col min="7682" max="7682" width="86.1796875" style="111" customWidth="1"/>
    <col min="7683" max="7683" width="7.1796875" style="111" customWidth="1"/>
    <col min="7684" max="7684" width="7.54296875" style="111" bestFit="1" customWidth="1"/>
    <col min="7685" max="7685" width="15.81640625" style="111" customWidth="1"/>
    <col min="7686" max="7686" width="17.26953125" style="111" customWidth="1"/>
    <col min="7687" max="7687" width="16.54296875" style="111" bestFit="1" customWidth="1"/>
    <col min="7688" max="7688" width="15" style="111" bestFit="1" customWidth="1"/>
    <col min="7689" max="7689" width="46" style="111" customWidth="1"/>
    <col min="7690" max="7690" width="13.453125" style="111" bestFit="1" customWidth="1"/>
    <col min="7691" max="7935" width="9.54296875" style="111"/>
    <col min="7936" max="7936" width="6.7265625" style="111" customWidth="1"/>
    <col min="7937" max="7937" width="9.54296875" style="111"/>
    <col min="7938" max="7938" width="86.1796875" style="111" customWidth="1"/>
    <col min="7939" max="7939" width="7.1796875" style="111" customWidth="1"/>
    <col min="7940" max="7940" width="7.54296875" style="111" bestFit="1" customWidth="1"/>
    <col min="7941" max="7941" width="15.81640625" style="111" customWidth="1"/>
    <col min="7942" max="7942" width="17.26953125" style="111" customWidth="1"/>
    <col min="7943" max="7943" width="16.54296875" style="111" bestFit="1" customWidth="1"/>
    <col min="7944" max="7944" width="15" style="111" bestFit="1" customWidth="1"/>
    <col min="7945" max="7945" width="46" style="111" customWidth="1"/>
    <col min="7946" max="7946" width="13.453125" style="111" bestFit="1" customWidth="1"/>
    <col min="7947" max="8191" width="9.54296875" style="111"/>
    <col min="8192" max="8192" width="6.7265625" style="111" customWidth="1"/>
    <col min="8193" max="8193" width="9.54296875" style="111"/>
    <col min="8194" max="8194" width="86.1796875" style="111" customWidth="1"/>
    <col min="8195" max="8195" width="7.1796875" style="111" customWidth="1"/>
    <col min="8196" max="8196" width="7.54296875" style="111" bestFit="1" customWidth="1"/>
    <col min="8197" max="8197" width="15.81640625" style="111" customWidth="1"/>
    <col min="8198" max="8198" width="17.26953125" style="111" customWidth="1"/>
    <col min="8199" max="8199" width="16.54296875" style="111" bestFit="1" customWidth="1"/>
    <col min="8200" max="8200" width="15" style="111" bestFit="1" customWidth="1"/>
    <col min="8201" max="8201" width="46" style="111" customWidth="1"/>
    <col min="8202" max="8202" width="13.453125" style="111" bestFit="1" customWidth="1"/>
    <col min="8203" max="8447" width="9.54296875" style="111"/>
    <col min="8448" max="8448" width="6.7265625" style="111" customWidth="1"/>
    <col min="8449" max="8449" width="9.54296875" style="111"/>
    <col min="8450" max="8450" width="86.1796875" style="111" customWidth="1"/>
    <col min="8451" max="8451" width="7.1796875" style="111" customWidth="1"/>
    <col min="8452" max="8452" width="7.54296875" style="111" bestFit="1" customWidth="1"/>
    <col min="8453" max="8453" width="15.81640625" style="111" customWidth="1"/>
    <col min="8454" max="8454" width="17.26953125" style="111" customWidth="1"/>
    <col min="8455" max="8455" width="16.54296875" style="111" bestFit="1" customWidth="1"/>
    <col min="8456" max="8456" width="15" style="111" bestFit="1" customWidth="1"/>
    <col min="8457" max="8457" width="46" style="111" customWidth="1"/>
    <col min="8458" max="8458" width="13.453125" style="111" bestFit="1" customWidth="1"/>
    <col min="8459" max="8703" width="9.54296875" style="111"/>
    <col min="8704" max="8704" width="6.7265625" style="111" customWidth="1"/>
    <col min="8705" max="8705" width="9.54296875" style="111"/>
    <col min="8706" max="8706" width="86.1796875" style="111" customWidth="1"/>
    <col min="8707" max="8707" width="7.1796875" style="111" customWidth="1"/>
    <col min="8708" max="8708" width="7.54296875" style="111" bestFit="1" customWidth="1"/>
    <col min="8709" max="8709" width="15.81640625" style="111" customWidth="1"/>
    <col min="8710" max="8710" width="17.26953125" style="111" customWidth="1"/>
    <col min="8711" max="8711" width="16.54296875" style="111" bestFit="1" customWidth="1"/>
    <col min="8712" max="8712" width="15" style="111" bestFit="1" customWidth="1"/>
    <col min="8713" max="8713" width="46" style="111" customWidth="1"/>
    <col min="8714" max="8714" width="13.453125" style="111" bestFit="1" customWidth="1"/>
    <col min="8715" max="8959" width="9.54296875" style="111"/>
    <col min="8960" max="8960" width="6.7265625" style="111" customWidth="1"/>
    <col min="8961" max="8961" width="9.54296875" style="111"/>
    <col min="8962" max="8962" width="86.1796875" style="111" customWidth="1"/>
    <col min="8963" max="8963" width="7.1796875" style="111" customWidth="1"/>
    <col min="8964" max="8964" width="7.54296875" style="111" bestFit="1" customWidth="1"/>
    <col min="8965" max="8965" width="15.81640625" style="111" customWidth="1"/>
    <col min="8966" max="8966" width="17.26953125" style="111" customWidth="1"/>
    <col min="8967" max="8967" width="16.54296875" style="111" bestFit="1" customWidth="1"/>
    <col min="8968" max="8968" width="15" style="111" bestFit="1" customWidth="1"/>
    <col min="8969" max="8969" width="46" style="111" customWidth="1"/>
    <col min="8970" max="8970" width="13.453125" style="111" bestFit="1" customWidth="1"/>
    <col min="8971" max="9215" width="9.54296875" style="111"/>
    <col min="9216" max="9216" width="6.7265625" style="111" customWidth="1"/>
    <col min="9217" max="9217" width="9.54296875" style="111"/>
    <col min="9218" max="9218" width="86.1796875" style="111" customWidth="1"/>
    <col min="9219" max="9219" width="7.1796875" style="111" customWidth="1"/>
    <col min="9220" max="9220" width="7.54296875" style="111" bestFit="1" customWidth="1"/>
    <col min="9221" max="9221" width="15.81640625" style="111" customWidth="1"/>
    <col min="9222" max="9222" width="17.26953125" style="111" customWidth="1"/>
    <col min="9223" max="9223" width="16.54296875" style="111" bestFit="1" customWidth="1"/>
    <col min="9224" max="9224" width="15" style="111" bestFit="1" customWidth="1"/>
    <col min="9225" max="9225" width="46" style="111" customWidth="1"/>
    <col min="9226" max="9226" width="13.453125" style="111" bestFit="1" customWidth="1"/>
    <col min="9227" max="9471" width="9.54296875" style="111"/>
    <col min="9472" max="9472" width="6.7265625" style="111" customWidth="1"/>
    <col min="9473" max="9473" width="9.54296875" style="111"/>
    <col min="9474" max="9474" width="86.1796875" style="111" customWidth="1"/>
    <col min="9475" max="9475" width="7.1796875" style="111" customWidth="1"/>
    <col min="9476" max="9476" width="7.54296875" style="111" bestFit="1" customWidth="1"/>
    <col min="9477" max="9477" width="15.81640625" style="111" customWidth="1"/>
    <col min="9478" max="9478" width="17.26953125" style="111" customWidth="1"/>
    <col min="9479" max="9479" width="16.54296875" style="111" bestFit="1" customWidth="1"/>
    <col min="9480" max="9480" width="15" style="111" bestFit="1" customWidth="1"/>
    <col min="9481" max="9481" width="46" style="111" customWidth="1"/>
    <col min="9482" max="9482" width="13.453125" style="111" bestFit="1" customWidth="1"/>
    <col min="9483" max="9727" width="9.54296875" style="111"/>
    <col min="9728" max="9728" width="6.7265625" style="111" customWidth="1"/>
    <col min="9729" max="9729" width="9.54296875" style="111"/>
    <col min="9730" max="9730" width="86.1796875" style="111" customWidth="1"/>
    <col min="9731" max="9731" width="7.1796875" style="111" customWidth="1"/>
    <col min="9732" max="9732" width="7.54296875" style="111" bestFit="1" customWidth="1"/>
    <col min="9733" max="9733" width="15.81640625" style="111" customWidth="1"/>
    <col min="9734" max="9734" width="17.26953125" style="111" customWidth="1"/>
    <col min="9735" max="9735" width="16.54296875" style="111" bestFit="1" customWidth="1"/>
    <col min="9736" max="9736" width="15" style="111" bestFit="1" customWidth="1"/>
    <col min="9737" max="9737" width="46" style="111" customWidth="1"/>
    <col min="9738" max="9738" width="13.453125" style="111" bestFit="1" customWidth="1"/>
    <col min="9739" max="9983" width="9.54296875" style="111"/>
    <col min="9984" max="9984" width="6.7265625" style="111" customWidth="1"/>
    <col min="9985" max="9985" width="9.54296875" style="111"/>
    <col min="9986" max="9986" width="86.1796875" style="111" customWidth="1"/>
    <col min="9987" max="9987" width="7.1796875" style="111" customWidth="1"/>
    <col min="9988" max="9988" width="7.54296875" style="111" bestFit="1" customWidth="1"/>
    <col min="9989" max="9989" width="15.81640625" style="111" customWidth="1"/>
    <col min="9990" max="9990" width="17.26953125" style="111" customWidth="1"/>
    <col min="9991" max="9991" width="16.54296875" style="111" bestFit="1" customWidth="1"/>
    <col min="9992" max="9992" width="15" style="111" bestFit="1" customWidth="1"/>
    <col min="9993" max="9993" width="46" style="111" customWidth="1"/>
    <col min="9994" max="9994" width="13.453125" style="111" bestFit="1" customWidth="1"/>
    <col min="9995" max="10239" width="9.54296875" style="111"/>
    <col min="10240" max="10240" width="6.7265625" style="111" customWidth="1"/>
    <col min="10241" max="10241" width="9.54296875" style="111"/>
    <col min="10242" max="10242" width="86.1796875" style="111" customWidth="1"/>
    <col min="10243" max="10243" width="7.1796875" style="111" customWidth="1"/>
    <col min="10244" max="10244" width="7.54296875" style="111" bestFit="1" customWidth="1"/>
    <col min="10245" max="10245" width="15.81640625" style="111" customWidth="1"/>
    <col min="10246" max="10246" width="17.26953125" style="111" customWidth="1"/>
    <col min="10247" max="10247" width="16.54296875" style="111" bestFit="1" customWidth="1"/>
    <col min="10248" max="10248" width="15" style="111" bestFit="1" customWidth="1"/>
    <col min="10249" max="10249" width="46" style="111" customWidth="1"/>
    <col min="10250" max="10250" width="13.453125" style="111" bestFit="1" customWidth="1"/>
    <col min="10251" max="10495" width="9.54296875" style="111"/>
    <col min="10496" max="10496" width="6.7265625" style="111" customWidth="1"/>
    <col min="10497" max="10497" width="9.54296875" style="111"/>
    <col min="10498" max="10498" width="86.1796875" style="111" customWidth="1"/>
    <col min="10499" max="10499" width="7.1796875" style="111" customWidth="1"/>
    <col min="10500" max="10500" width="7.54296875" style="111" bestFit="1" customWidth="1"/>
    <col min="10501" max="10501" width="15.81640625" style="111" customWidth="1"/>
    <col min="10502" max="10502" width="17.26953125" style="111" customWidth="1"/>
    <col min="10503" max="10503" width="16.54296875" style="111" bestFit="1" customWidth="1"/>
    <col min="10504" max="10504" width="15" style="111" bestFit="1" customWidth="1"/>
    <col min="10505" max="10505" width="46" style="111" customWidth="1"/>
    <col min="10506" max="10506" width="13.453125" style="111" bestFit="1" customWidth="1"/>
    <col min="10507" max="10751" width="9.54296875" style="111"/>
    <col min="10752" max="10752" width="6.7265625" style="111" customWidth="1"/>
    <col min="10753" max="10753" width="9.54296875" style="111"/>
    <col min="10754" max="10754" width="86.1796875" style="111" customWidth="1"/>
    <col min="10755" max="10755" width="7.1796875" style="111" customWidth="1"/>
    <col min="10756" max="10756" width="7.54296875" style="111" bestFit="1" customWidth="1"/>
    <col min="10757" max="10757" width="15.81640625" style="111" customWidth="1"/>
    <col min="10758" max="10758" width="17.26953125" style="111" customWidth="1"/>
    <col min="10759" max="10759" width="16.54296875" style="111" bestFit="1" customWidth="1"/>
    <col min="10760" max="10760" width="15" style="111" bestFit="1" customWidth="1"/>
    <col min="10761" max="10761" width="46" style="111" customWidth="1"/>
    <col min="10762" max="10762" width="13.453125" style="111" bestFit="1" customWidth="1"/>
    <col min="10763" max="11007" width="9.54296875" style="111"/>
    <col min="11008" max="11008" width="6.7265625" style="111" customWidth="1"/>
    <col min="11009" max="11009" width="9.54296875" style="111"/>
    <col min="11010" max="11010" width="86.1796875" style="111" customWidth="1"/>
    <col min="11011" max="11011" width="7.1796875" style="111" customWidth="1"/>
    <col min="11012" max="11012" width="7.54296875" style="111" bestFit="1" customWidth="1"/>
    <col min="11013" max="11013" width="15.81640625" style="111" customWidth="1"/>
    <col min="11014" max="11014" width="17.26953125" style="111" customWidth="1"/>
    <col min="11015" max="11015" width="16.54296875" style="111" bestFit="1" customWidth="1"/>
    <col min="11016" max="11016" width="15" style="111" bestFit="1" customWidth="1"/>
    <col min="11017" max="11017" width="46" style="111" customWidth="1"/>
    <col min="11018" max="11018" width="13.453125" style="111" bestFit="1" customWidth="1"/>
    <col min="11019" max="11263" width="9.54296875" style="111"/>
    <col min="11264" max="11264" width="6.7265625" style="111" customWidth="1"/>
    <col min="11265" max="11265" width="9.54296875" style="111"/>
    <col min="11266" max="11266" width="86.1796875" style="111" customWidth="1"/>
    <col min="11267" max="11267" width="7.1796875" style="111" customWidth="1"/>
    <col min="11268" max="11268" width="7.54296875" style="111" bestFit="1" customWidth="1"/>
    <col min="11269" max="11269" width="15.81640625" style="111" customWidth="1"/>
    <col min="11270" max="11270" width="17.26953125" style="111" customWidth="1"/>
    <col min="11271" max="11271" width="16.54296875" style="111" bestFit="1" customWidth="1"/>
    <col min="11272" max="11272" width="15" style="111" bestFit="1" customWidth="1"/>
    <col min="11273" max="11273" width="46" style="111" customWidth="1"/>
    <col min="11274" max="11274" width="13.453125" style="111" bestFit="1" customWidth="1"/>
    <col min="11275" max="11519" width="9.54296875" style="111"/>
    <col min="11520" max="11520" width="6.7265625" style="111" customWidth="1"/>
    <col min="11521" max="11521" width="9.54296875" style="111"/>
    <col min="11522" max="11522" width="86.1796875" style="111" customWidth="1"/>
    <col min="11523" max="11523" width="7.1796875" style="111" customWidth="1"/>
    <col min="11524" max="11524" width="7.54296875" style="111" bestFit="1" customWidth="1"/>
    <col min="11525" max="11525" width="15.81640625" style="111" customWidth="1"/>
    <col min="11526" max="11526" width="17.26953125" style="111" customWidth="1"/>
    <col min="11527" max="11527" width="16.54296875" style="111" bestFit="1" customWidth="1"/>
    <col min="11528" max="11528" width="15" style="111" bestFit="1" customWidth="1"/>
    <col min="11529" max="11529" width="46" style="111" customWidth="1"/>
    <col min="11530" max="11530" width="13.453125" style="111" bestFit="1" customWidth="1"/>
    <col min="11531" max="11775" width="9.54296875" style="111"/>
    <col min="11776" max="11776" width="6.7265625" style="111" customWidth="1"/>
    <col min="11777" max="11777" width="9.54296875" style="111"/>
    <col min="11778" max="11778" width="86.1796875" style="111" customWidth="1"/>
    <col min="11779" max="11779" width="7.1796875" style="111" customWidth="1"/>
    <col min="11780" max="11780" width="7.54296875" style="111" bestFit="1" customWidth="1"/>
    <col min="11781" max="11781" width="15.81640625" style="111" customWidth="1"/>
    <col min="11782" max="11782" width="17.26953125" style="111" customWidth="1"/>
    <col min="11783" max="11783" width="16.54296875" style="111" bestFit="1" customWidth="1"/>
    <col min="11784" max="11784" width="15" style="111" bestFit="1" customWidth="1"/>
    <col min="11785" max="11785" width="46" style="111" customWidth="1"/>
    <col min="11786" max="11786" width="13.453125" style="111" bestFit="1" customWidth="1"/>
    <col min="11787" max="12031" width="9.54296875" style="111"/>
    <col min="12032" max="12032" width="6.7265625" style="111" customWidth="1"/>
    <col min="12033" max="12033" width="9.54296875" style="111"/>
    <col min="12034" max="12034" width="86.1796875" style="111" customWidth="1"/>
    <col min="12035" max="12035" width="7.1796875" style="111" customWidth="1"/>
    <col min="12036" max="12036" width="7.54296875" style="111" bestFit="1" customWidth="1"/>
    <col min="12037" max="12037" width="15.81640625" style="111" customWidth="1"/>
    <col min="12038" max="12038" width="17.26953125" style="111" customWidth="1"/>
    <col min="12039" max="12039" width="16.54296875" style="111" bestFit="1" customWidth="1"/>
    <col min="12040" max="12040" width="15" style="111" bestFit="1" customWidth="1"/>
    <col min="12041" max="12041" width="46" style="111" customWidth="1"/>
    <col min="12042" max="12042" width="13.453125" style="111" bestFit="1" customWidth="1"/>
    <col min="12043" max="12287" width="9.54296875" style="111"/>
    <col min="12288" max="12288" width="6.7265625" style="111" customWidth="1"/>
    <col min="12289" max="12289" width="9.54296875" style="111"/>
    <col min="12290" max="12290" width="86.1796875" style="111" customWidth="1"/>
    <col min="12291" max="12291" width="7.1796875" style="111" customWidth="1"/>
    <col min="12292" max="12292" width="7.54296875" style="111" bestFit="1" customWidth="1"/>
    <col min="12293" max="12293" width="15.81640625" style="111" customWidth="1"/>
    <col min="12294" max="12294" width="17.26953125" style="111" customWidth="1"/>
    <col min="12295" max="12295" width="16.54296875" style="111" bestFit="1" customWidth="1"/>
    <col min="12296" max="12296" width="15" style="111" bestFit="1" customWidth="1"/>
    <col min="12297" max="12297" width="46" style="111" customWidth="1"/>
    <col min="12298" max="12298" width="13.453125" style="111" bestFit="1" customWidth="1"/>
    <col min="12299" max="12543" width="9.54296875" style="111"/>
    <col min="12544" max="12544" width="6.7265625" style="111" customWidth="1"/>
    <col min="12545" max="12545" width="9.54296875" style="111"/>
    <col min="12546" max="12546" width="86.1796875" style="111" customWidth="1"/>
    <col min="12547" max="12547" width="7.1796875" style="111" customWidth="1"/>
    <col min="12548" max="12548" width="7.54296875" style="111" bestFit="1" customWidth="1"/>
    <col min="12549" max="12549" width="15.81640625" style="111" customWidth="1"/>
    <col min="12550" max="12550" width="17.26953125" style="111" customWidth="1"/>
    <col min="12551" max="12551" width="16.54296875" style="111" bestFit="1" customWidth="1"/>
    <col min="12552" max="12552" width="15" style="111" bestFit="1" customWidth="1"/>
    <col min="12553" max="12553" width="46" style="111" customWidth="1"/>
    <col min="12554" max="12554" width="13.453125" style="111" bestFit="1" customWidth="1"/>
    <col min="12555" max="12799" width="9.54296875" style="111"/>
    <col min="12800" max="12800" width="6.7265625" style="111" customWidth="1"/>
    <col min="12801" max="12801" width="9.54296875" style="111"/>
    <col min="12802" max="12802" width="86.1796875" style="111" customWidth="1"/>
    <col min="12803" max="12803" width="7.1796875" style="111" customWidth="1"/>
    <col min="12804" max="12804" width="7.54296875" style="111" bestFit="1" customWidth="1"/>
    <col min="12805" max="12805" width="15.81640625" style="111" customWidth="1"/>
    <col min="12806" max="12806" width="17.26953125" style="111" customWidth="1"/>
    <col min="12807" max="12807" width="16.54296875" style="111" bestFit="1" customWidth="1"/>
    <col min="12808" max="12808" width="15" style="111" bestFit="1" customWidth="1"/>
    <col min="12809" max="12809" width="46" style="111" customWidth="1"/>
    <col min="12810" max="12810" width="13.453125" style="111" bestFit="1" customWidth="1"/>
    <col min="12811" max="13055" width="9.54296875" style="111"/>
    <col min="13056" max="13056" width="6.7265625" style="111" customWidth="1"/>
    <col min="13057" max="13057" width="9.54296875" style="111"/>
    <col min="13058" max="13058" width="86.1796875" style="111" customWidth="1"/>
    <col min="13059" max="13059" width="7.1796875" style="111" customWidth="1"/>
    <col min="13060" max="13060" width="7.54296875" style="111" bestFit="1" customWidth="1"/>
    <col min="13061" max="13061" width="15.81640625" style="111" customWidth="1"/>
    <col min="13062" max="13062" width="17.26953125" style="111" customWidth="1"/>
    <col min="13063" max="13063" width="16.54296875" style="111" bestFit="1" customWidth="1"/>
    <col min="13064" max="13064" width="15" style="111" bestFit="1" customWidth="1"/>
    <col min="13065" max="13065" width="46" style="111" customWidth="1"/>
    <col min="13066" max="13066" width="13.453125" style="111" bestFit="1" customWidth="1"/>
    <col min="13067" max="13311" width="9.54296875" style="111"/>
    <col min="13312" max="13312" width="6.7265625" style="111" customWidth="1"/>
    <col min="13313" max="13313" width="9.54296875" style="111"/>
    <col min="13314" max="13314" width="86.1796875" style="111" customWidth="1"/>
    <col min="13315" max="13315" width="7.1796875" style="111" customWidth="1"/>
    <col min="13316" max="13316" width="7.54296875" style="111" bestFit="1" customWidth="1"/>
    <col min="13317" max="13317" width="15.81640625" style="111" customWidth="1"/>
    <col min="13318" max="13318" width="17.26953125" style="111" customWidth="1"/>
    <col min="13319" max="13319" width="16.54296875" style="111" bestFit="1" customWidth="1"/>
    <col min="13320" max="13320" width="15" style="111" bestFit="1" customWidth="1"/>
    <col min="13321" max="13321" width="46" style="111" customWidth="1"/>
    <col min="13322" max="13322" width="13.453125" style="111" bestFit="1" customWidth="1"/>
    <col min="13323" max="13567" width="9.54296875" style="111"/>
    <col min="13568" max="13568" width="6.7265625" style="111" customWidth="1"/>
    <col min="13569" max="13569" width="9.54296875" style="111"/>
    <col min="13570" max="13570" width="86.1796875" style="111" customWidth="1"/>
    <col min="13571" max="13571" width="7.1796875" style="111" customWidth="1"/>
    <col min="13572" max="13572" width="7.54296875" style="111" bestFit="1" customWidth="1"/>
    <col min="13573" max="13573" width="15.81640625" style="111" customWidth="1"/>
    <col min="13574" max="13574" width="17.26953125" style="111" customWidth="1"/>
    <col min="13575" max="13575" width="16.54296875" style="111" bestFit="1" customWidth="1"/>
    <col min="13576" max="13576" width="15" style="111" bestFit="1" customWidth="1"/>
    <col min="13577" max="13577" width="46" style="111" customWidth="1"/>
    <col min="13578" max="13578" width="13.453125" style="111" bestFit="1" customWidth="1"/>
    <col min="13579" max="13823" width="9.54296875" style="111"/>
    <col min="13824" max="13824" width="6.7265625" style="111" customWidth="1"/>
    <col min="13825" max="13825" width="9.54296875" style="111"/>
    <col min="13826" max="13826" width="86.1796875" style="111" customWidth="1"/>
    <col min="13827" max="13827" width="7.1796875" style="111" customWidth="1"/>
    <col min="13828" max="13828" width="7.54296875" style="111" bestFit="1" customWidth="1"/>
    <col min="13829" max="13829" width="15.81640625" style="111" customWidth="1"/>
    <col min="13830" max="13830" width="17.26953125" style="111" customWidth="1"/>
    <col min="13831" max="13831" width="16.54296875" style="111" bestFit="1" customWidth="1"/>
    <col min="13832" max="13832" width="15" style="111" bestFit="1" customWidth="1"/>
    <col min="13833" max="13833" width="46" style="111" customWidth="1"/>
    <col min="13834" max="13834" width="13.453125" style="111" bestFit="1" customWidth="1"/>
    <col min="13835" max="14079" width="9.54296875" style="111"/>
    <col min="14080" max="14080" width="6.7265625" style="111" customWidth="1"/>
    <col min="14081" max="14081" width="9.54296875" style="111"/>
    <col min="14082" max="14082" width="86.1796875" style="111" customWidth="1"/>
    <col min="14083" max="14083" width="7.1796875" style="111" customWidth="1"/>
    <col min="14084" max="14084" width="7.54296875" style="111" bestFit="1" customWidth="1"/>
    <col min="14085" max="14085" width="15.81640625" style="111" customWidth="1"/>
    <col min="14086" max="14086" width="17.26953125" style="111" customWidth="1"/>
    <col min="14087" max="14087" width="16.54296875" style="111" bestFit="1" customWidth="1"/>
    <col min="14088" max="14088" width="15" style="111" bestFit="1" customWidth="1"/>
    <col min="14089" max="14089" width="46" style="111" customWidth="1"/>
    <col min="14090" max="14090" width="13.453125" style="111" bestFit="1" customWidth="1"/>
    <col min="14091" max="14335" width="9.54296875" style="111"/>
    <col min="14336" max="14336" width="6.7265625" style="111" customWidth="1"/>
    <col min="14337" max="14337" width="9.54296875" style="111"/>
    <col min="14338" max="14338" width="86.1796875" style="111" customWidth="1"/>
    <col min="14339" max="14339" width="7.1796875" style="111" customWidth="1"/>
    <col min="14340" max="14340" width="7.54296875" style="111" bestFit="1" customWidth="1"/>
    <col min="14341" max="14341" width="15.81640625" style="111" customWidth="1"/>
    <col min="14342" max="14342" width="17.26953125" style="111" customWidth="1"/>
    <col min="14343" max="14343" width="16.54296875" style="111" bestFit="1" customWidth="1"/>
    <col min="14344" max="14344" width="15" style="111" bestFit="1" customWidth="1"/>
    <col min="14345" max="14345" width="46" style="111" customWidth="1"/>
    <col min="14346" max="14346" width="13.453125" style="111" bestFit="1" customWidth="1"/>
    <col min="14347" max="14591" width="9.54296875" style="111"/>
    <col min="14592" max="14592" width="6.7265625" style="111" customWidth="1"/>
    <col min="14593" max="14593" width="9.54296875" style="111"/>
    <col min="14594" max="14594" width="86.1796875" style="111" customWidth="1"/>
    <col min="14595" max="14595" width="7.1796875" style="111" customWidth="1"/>
    <col min="14596" max="14596" width="7.54296875" style="111" bestFit="1" customWidth="1"/>
    <col min="14597" max="14597" width="15.81640625" style="111" customWidth="1"/>
    <col min="14598" max="14598" width="17.26953125" style="111" customWidth="1"/>
    <col min="14599" max="14599" width="16.54296875" style="111" bestFit="1" customWidth="1"/>
    <col min="14600" max="14600" width="15" style="111" bestFit="1" customWidth="1"/>
    <col min="14601" max="14601" width="46" style="111" customWidth="1"/>
    <col min="14602" max="14602" width="13.453125" style="111" bestFit="1" customWidth="1"/>
    <col min="14603" max="14847" width="9.54296875" style="111"/>
    <col min="14848" max="14848" width="6.7265625" style="111" customWidth="1"/>
    <col min="14849" max="14849" width="9.54296875" style="111"/>
    <col min="14850" max="14850" width="86.1796875" style="111" customWidth="1"/>
    <col min="14851" max="14851" width="7.1796875" style="111" customWidth="1"/>
    <col min="14852" max="14852" width="7.54296875" style="111" bestFit="1" customWidth="1"/>
    <col min="14853" max="14853" width="15.81640625" style="111" customWidth="1"/>
    <col min="14854" max="14854" width="17.26953125" style="111" customWidth="1"/>
    <col min="14855" max="14855" width="16.54296875" style="111" bestFit="1" customWidth="1"/>
    <col min="14856" max="14856" width="15" style="111" bestFit="1" customWidth="1"/>
    <col min="14857" max="14857" width="46" style="111" customWidth="1"/>
    <col min="14858" max="14858" width="13.453125" style="111" bestFit="1" customWidth="1"/>
    <col min="14859" max="15103" width="9.54296875" style="111"/>
    <col min="15104" max="15104" width="6.7265625" style="111" customWidth="1"/>
    <col min="15105" max="15105" width="9.54296875" style="111"/>
    <col min="15106" max="15106" width="86.1796875" style="111" customWidth="1"/>
    <col min="15107" max="15107" width="7.1796875" style="111" customWidth="1"/>
    <col min="15108" max="15108" width="7.54296875" style="111" bestFit="1" customWidth="1"/>
    <col min="15109" max="15109" width="15.81640625" style="111" customWidth="1"/>
    <col min="15110" max="15110" width="17.26953125" style="111" customWidth="1"/>
    <col min="15111" max="15111" width="16.54296875" style="111" bestFit="1" customWidth="1"/>
    <col min="15112" max="15112" width="15" style="111" bestFit="1" customWidth="1"/>
    <col min="15113" max="15113" width="46" style="111" customWidth="1"/>
    <col min="15114" max="15114" width="13.453125" style="111" bestFit="1" customWidth="1"/>
    <col min="15115" max="15359" width="9.54296875" style="111"/>
    <col min="15360" max="15360" width="6.7265625" style="111" customWidth="1"/>
    <col min="15361" max="15361" width="9.54296875" style="111"/>
    <col min="15362" max="15362" width="86.1796875" style="111" customWidth="1"/>
    <col min="15363" max="15363" width="7.1796875" style="111" customWidth="1"/>
    <col min="15364" max="15364" width="7.54296875" style="111" bestFit="1" customWidth="1"/>
    <col min="15365" max="15365" width="15.81640625" style="111" customWidth="1"/>
    <col min="15366" max="15366" width="17.26953125" style="111" customWidth="1"/>
    <col min="15367" max="15367" width="16.54296875" style="111" bestFit="1" customWidth="1"/>
    <col min="15368" max="15368" width="15" style="111" bestFit="1" customWidth="1"/>
    <col min="15369" max="15369" width="46" style="111" customWidth="1"/>
    <col min="15370" max="15370" width="13.453125" style="111" bestFit="1" customWidth="1"/>
    <col min="15371" max="15615" width="9.54296875" style="111"/>
    <col min="15616" max="15616" width="6.7265625" style="111" customWidth="1"/>
    <col min="15617" max="15617" width="9.54296875" style="111"/>
    <col min="15618" max="15618" width="86.1796875" style="111" customWidth="1"/>
    <col min="15619" max="15619" width="7.1796875" style="111" customWidth="1"/>
    <col min="15620" max="15620" width="7.54296875" style="111" bestFit="1" customWidth="1"/>
    <col min="15621" max="15621" width="15.81640625" style="111" customWidth="1"/>
    <col min="15622" max="15622" width="17.26953125" style="111" customWidth="1"/>
    <col min="15623" max="15623" width="16.54296875" style="111" bestFit="1" customWidth="1"/>
    <col min="15624" max="15624" width="15" style="111" bestFit="1" customWidth="1"/>
    <col min="15625" max="15625" width="46" style="111" customWidth="1"/>
    <col min="15626" max="15626" width="13.453125" style="111" bestFit="1" customWidth="1"/>
    <col min="15627" max="15871" width="9.54296875" style="111"/>
    <col min="15872" max="15872" width="6.7265625" style="111" customWidth="1"/>
    <col min="15873" max="15873" width="9.54296875" style="111"/>
    <col min="15874" max="15874" width="86.1796875" style="111" customWidth="1"/>
    <col min="15875" max="15875" width="7.1796875" style="111" customWidth="1"/>
    <col min="15876" max="15876" width="7.54296875" style="111" bestFit="1" customWidth="1"/>
    <col min="15877" max="15877" width="15.81640625" style="111" customWidth="1"/>
    <col min="15878" max="15878" width="17.26953125" style="111" customWidth="1"/>
    <col min="15879" max="15879" width="16.54296875" style="111" bestFit="1" customWidth="1"/>
    <col min="15880" max="15880" width="15" style="111" bestFit="1" customWidth="1"/>
    <col min="15881" max="15881" width="46" style="111" customWidth="1"/>
    <col min="15882" max="15882" width="13.453125" style="111" bestFit="1" customWidth="1"/>
    <col min="15883" max="16127" width="9.54296875" style="111"/>
    <col min="16128" max="16128" width="6.7265625" style="111" customWidth="1"/>
    <col min="16129" max="16129" width="9.54296875" style="111"/>
    <col min="16130" max="16130" width="86.1796875" style="111" customWidth="1"/>
    <col min="16131" max="16131" width="7.1796875" style="111" customWidth="1"/>
    <col min="16132" max="16132" width="7.54296875" style="111" bestFit="1" customWidth="1"/>
    <col min="16133" max="16133" width="15.81640625" style="111" customWidth="1"/>
    <col min="16134" max="16134" width="17.26953125" style="111" customWidth="1"/>
    <col min="16135" max="16135" width="16.54296875" style="111" bestFit="1" customWidth="1"/>
    <col min="16136" max="16136" width="15" style="111" bestFit="1" customWidth="1"/>
    <col min="16137" max="16137" width="46" style="111" customWidth="1"/>
    <col min="16138" max="16138" width="13.453125" style="111" bestFit="1" customWidth="1"/>
    <col min="16139" max="16384" width="9.54296875" style="111"/>
  </cols>
  <sheetData>
    <row r="1" spans="1:11" s="107" customFormat="1" ht="13" x14ac:dyDescent="0.25">
      <c r="A1" s="1078" t="s">
        <v>0</v>
      </c>
      <c r="B1" s="1078"/>
      <c r="C1" s="1078"/>
      <c r="D1" s="1078"/>
      <c r="E1" s="1078"/>
      <c r="F1" s="1078"/>
      <c r="G1" s="136"/>
    </row>
    <row r="2" spans="1:11" s="51" customFormat="1" ht="13" x14ac:dyDescent="0.25">
      <c r="A2" s="1078" t="s">
        <v>1348</v>
      </c>
      <c r="B2" s="1078"/>
      <c r="C2" s="1078"/>
      <c r="D2" s="1078"/>
      <c r="E2" s="1078"/>
      <c r="F2" s="1078"/>
      <c r="G2" s="137"/>
    </row>
    <row r="3" spans="1:11" s="51" customFormat="1" ht="13" x14ac:dyDescent="0.25">
      <c r="A3" s="1088" t="s">
        <v>1214</v>
      </c>
      <c r="B3" s="1088"/>
      <c r="C3" s="1088"/>
      <c r="D3" s="1088"/>
      <c r="E3" s="1088"/>
      <c r="F3" s="1088"/>
      <c r="G3" s="137"/>
    </row>
    <row r="4" spans="1:11" s="51" customFormat="1" ht="13" x14ac:dyDescent="0.25">
      <c r="A4" s="119" t="s">
        <v>1314</v>
      </c>
      <c r="B4" s="97"/>
      <c r="C4" s="98"/>
      <c r="D4" s="98"/>
      <c r="E4" s="5"/>
      <c r="F4" s="99"/>
      <c r="G4" s="137"/>
    </row>
    <row r="5" spans="1:11" s="51" customFormat="1" ht="13" x14ac:dyDescent="0.25">
      <c r="A5" s="11" t="s">
        <v>249</v>
      </c>
      <c r="B5" s="11" t="s">
        <v>250</v>
      </c>
      <c r="C5" s="11" t="s">
        <v>251</v>
      </c>
      <c r="D5" s="11" t="s">
        <v>252</v>
      </c>
      <c r="E5" s="11" t="s">
        <v>253</v>
      </c>
      <c r="F5" s="11" t="s">
        <v>254</v>
      </c>
      <c r="G5" s="137"/>
    </row>
    <row r="6" spans="1:11" s="108" customFormat="1" ht="37.5" x14ac:dyDescent="0.25">
      <c r="A6" s="569"/>
      <c r="B6" s="570" t="s">
        <v>994</v>
      </c>
      <c r="C6" s="569"/>
      <c r="D6" s="571"/>
      <c r="E6" s="572"/>
      <c r="F6" s="573"/>
      <c r="G6" s="135"/>
    </row>
    <row r="7" spans="1:11" s="108" customFormat="1" ht="13" x14ac:dyDescent="0.25">
      <c r="A7" s="569"/>
      <c r="B7" s="574"/>
      <c r="C7" s="569"/>
      <c r="D7" s="571"/>
      <c r="E7" s="572"/>
      <c r="F7" s="573"/>
      <c r="G7" s="135"/>
    </row>
    <row r="8" spans="1:11" s="108" customFormat="1" ht="13" x14ac:dyDescent="0.25">
      <c r="A8" s="575"/>
      <c r="B8" s="576" t="s">
        <v>135</v>
      </c>
      <c r="C8" s="575"/>
      <c r="D8" s="577"/>
      <c r="E8" s="578"/>
      <c r="F8" s="573"/>
      <c r="G8" s="135"/>
    </row>
    <row r="9" spans="1:11" s="108" customFormat="1" x14ac:dyDescent="0.25">
      <c r="A9" s="575"/>
      <c r="B9" s="579"/>
      <c r="C9" s="575"/>
      <c r="D9" s="577"/>
      <c r="E9" s="578"/>
      <c r="F9" s="573"/>
      <c r="G9" s="135"/>
    </row>
    <row r="10" spans="1:11" s="108" customFormat="1" ht="13" x14ac:dyDescent="0.25">
      <c r="A10" s="575"/>
      <c r="B10" s="576" t="s">
        <v>117</v>
      </c>
      <c r="C10" s="575"/>
      <c r="D10" s="577"/>
      <c r="E10" s="578"/>
      <c r="F10" s="573"/>
      <c r="G10" s="135"/>
      <c r="K10" s="109"/>
    </row>
    <row r="11" spans="1:11" s="108" customFormat="1" x14ac:dyDescent="0.25">
      <c r="A11" s="575" t="s">
        <v>118</v>
      </c>
      <c r="B11" s="579" t="s">
        <v>583</v>
      </c>
      <c r="C11" s="575" t="s">
        <v>263</v>
      </c>
      <c r="D11" s="580">
        <v>8.0000000000000002E-3</v>
      </c>
      <c r="E11" s="581"/>
      <c r="F11" s="581">
        <f>D11*E11</f>
        <v>0</v>
      </c>
      <c r="G11" s="135"/>
    </row>
    <row r="12" spans="1:11" s="108" customFormat="1" x14ac:dyDescent="0.25">
      <c r="A12" s="575"/>
      <c r="B12" s="579"/>
      <c r="C12" s="575"/>
      <c r="D12" s="582"/>
      <c r="E12" s="581"/>
      <c r="F12" s="581"/>
      <c r="G12" s="135"/>
      <c r="K12" s="110"/>
    </row>
    <row r="13" spans="1:11" s="108" customFormat="1" ht="13" x14ac:dyDescent="0.25">
      <c r="A13" s="583"/>
      <c r="B13" s="584" t="s">
        <v>119</v>
      </c>
      <c r="C13" s="583"/>
      <c r="D13" s="585"/>
      <c r="E13" s="586"/>
      <c r="F13" s="586"/>
      <c r="G13" s="135"/>
    </row>
    <row r="14" spans="1:11" s="108" customFormat="1" ht="25" x14ac:dyDescent="0.25">
      <c r="A14" s="583"/>
      <c r="B14" s="587" t="s">
        <v>136</v>
      </c>
      <c r="C14" s="583"/>
      <c r="D14" s="585"/>
      <c r="E14" s="586"/>
      <c r="F14" s="586"/>
      <c r="G14" s="135"/>
    </row>
    <row r="15" spans="1:11" s="108" customFormat="1" x14ac:dyDescent="0.25">
      <c r="A15" s="583" t="s">
        <v>120</v>
      </c>
      <c r="B15" s="588" t="s">
        <v>121</v>
      </c>
      <c r="C15" s="583" t="s">
        <v>15</v>
      </c>
      <c r="D15" s="585">
        <v>2</v>
      </c>
      <c r="E15" s="581"/>
      <c r="F15" s="581">
        <f>D15*E15</f>
        <v>0</v>
      </c>
      <c r="G15" s="135"/>
    </row>
    <row r="16" spans="1:11" s="108" customFormat="1" ht="13" x14ac:dyDescent="0.25">
      <c r="A16" s="583"/>
      <c r="B16" s="584" t="s">
        <v>122</v>
      </c>
      <c r="C16" s="583"/>
      <c r="D16" s="585"/>
      <c r="E16" s="581"/>
      <c r="F16" s="581"/>
      <c r="G16" s="135"/>
    </row>
    <row r="17" spans="1:7" s="108" customFormat="1" ht="25" x14ac:dyDescent="0.25">
      <c r="A17" s="583"/>
      <c r="B17" s="587" t="s">
        <v>123</v>
      </c>
      <c r="C17" s="583"/>
      <c r="D17" s="589"/>
      <c r="E17" s="581"/>
      <c r="F17" s="581"/>
      <c r="G17" s="135"/>
    </row>
    <row r="18" spans="1:7" s="108" customFormat="1" x14ac:dyDescent="0.25">
      <c r="A18" s="583" t="s">
        <v>124</v>
      </c>
      <c r="B18" s="588" t="s">
        <v>125</v>
      </c>
      <c r="C18" s="583" t="s">
        <v>15</v>
      </c>
      <c r="D18" s="585">
        <v>2</v>
      </c>
      <c r="E18" s="581"/>
      <c r="F18" s="581">
        <f>D18*E18</f>
        <v>0</v>
      </c>
      <c r="G18" s="135"/>
    </row>
    <row r="19" spans="1:7" s="108" customFormat="1" ht="13" x14ac:dyDescent="0.25">
      <c r="A19" s="569"/>
      <c r="B19" s="590"/>
      <c r="C19" s="569"/>
      <c r="D19" s="591"/>
      <c r="E19" s="581"/>
      <c r="F19" s="581"/>
      <c r="G19" s="135"/>
    </row>
    <row r="20" spans="1:7" s="108" customFormat="1" ht="13" x14ac:dyDescent="0.25">
      <c r="A20" s="592"/>
      <c r="B20" s="576" t="s">
        <v>81</v>
      </c>
      <c r="C20" s="575"/>
      <c r="D20" s="593"/>
      <c r="E20" s="581"/>
      <c r="F20" s="581"/>
      <c r="G20" s="135"/>
    </row>
    <row r="21" spans="1:7" s="108" customFormat="1" x14ac:dyDescent="0.25">
      <c r="A21" s="592"/>
      <c r="B21" s="579"/>
      <c r="C21" s="575"/>
      <c r="D21" s="593"/>
      <c r="E21" s="581"/>
      <c r="F21" s="581"/>
      <c r="G21" s="135"/>
    </row>
    <row r="22" spans="1:7" s="108" customFormat="1" ht="13" x14ac:dyDescent="0.25">
      <c r="A22" s="575"/>
      <c r="B22" s="576" t="s">
        <v>211</v>
      </c>
      <c r="C22" s="575"/>
      <c r="D22" s="593"/>
      <c r="E22" s="581"/>
      <c r="F22" s="581"/>
      <c r="G22" s="135"/>
    </row>
    <row r="23" spans="1:7" s="108" customFormat="1" ht="13" x14ac:dyDescent="0.25">
      <c r="A23" s="594"/>
      <c r="B23" s="595" t="s">
        <v>139</v>
      </c>
      <c r="C23" s="575"/>
      <c r="D23" s="593"/>
      <c r="E23" s="581"/>
      <c r="F23" s="581"/>
      <c r="G23" s="135"/>
    </row>
    <row r="24" spans="1:7" s="108" customFormat="1" x14ac:dyDescent="0.25">
      <c r="A24" s="575" t="s">
        <v>420</v>
      </c>
      <c r="B24" s="596" t="s">
        <v>584</v>
      </c>
      <c r="C24" s="575" t="s">
        <v>38</v>
      </c>
      <c r="D24" s="593">
        <v>9.4499999999999993</v>
      </c>
      <c r="E24" s="581"/>
      <c r="F24" s="581">
        <f>D24*E24</f>
        <v>0</v>
      </c>
      <c r="G24" s="135"/>
    </row>
    <row r="25" spans="1:7" s="108" customFormat="1" ht="13" x14ac:dyDescent="0.25">
      <c r="A25" s="575"/>
      <c r="B25" s="590" t="s">
        <v>422</v>
      </c>
      <c r="C25" s="575"/>
      <c r="D25" s="593"/>
      <c r="E25" s="581"/>
      <c r="F25" s="581"/>
      <c r="G25" s="135"/>
    </row>
    <row r="26" spans="1:7" s="108" customFormat="1" ht="25" x14ac:dyDescent="0.25">
      <c r="A26" s="575"/>
      <c r="B26" s="597" t="s">
        <v>585</v>
      </c>
      <c r="C26" s="575"/>
      <c r="D26" s="593"/>
      <c r="E26" s="581"/>
      <c r="F26" s="581"/>
      <c r="G26" s="135"/>
    </row>
    <row r="27" spans="1:7" s="108" customFormat="1" ht="19.5" customHeight="1" x14ac:dyDescent="0.25">
      <c r="A27" s="575" t="s">
        <v>424</v>
      </c>
      <c r="B27" s="579" t="s">
        <v>586</v>
      </c>
      <c r="C27" s="575" t="s">
        <v>38</v>
      </c>
      <c r="D27" s="577">
        <v>2</v>
      </c>
      <c r="E27" s="598"/>
      <c r="F27" s="581">
        <f>D27*E27</f>
        <v>0</v>
      </c>
      <c r="G27" s="135"/>
    </row>
    <row r="28" spans="1:7" s="108" customFormat="1" ht="19.5" customHeight="1" x14ac:dyDescent="0.25">
      <c r="A28" s="575" t="s">
        <v>212</v>
      </c>
      <c r="B28" s="596" t="s">
        <v>587</v>
      </c>
      <c r="C28" s="575" t="s">
        <v>38</v>
      </c>
      <c r="D28" s="577">
        <v>8</v>
      </c>
      <c r="E28" s="598"/>
      <c r="F28" s="581">
        <f>D28*E28</f>
        <v>0</v>
      </c>
      <c r="G28" s="135"/>
    </row>
    <row r="29" spans="1:7" s="108" customFormat="1" ht="19.5" customHeight="1" x14ac:dyDescent="0.25">
      <c r="A29" s="575" t="s">
        <v>82</v>
      </c>
      <c r="B29" s="596" t="s">
        <v>588</v>
      </c>
      <c r="C29" s="575" t="s">
        <v>38</v>
      </c>
      <c r="D29" s="577">
        <v>1</v>
      </c>
      <c r="E29" s="598"/>
      <c r="F29" s="581">
        <f>D29*E29</f>
        <v>0</v>
      </c>
      <c r="G29" s="135"/>
    </row>
    <row r="30" spans="1:7" s="108" customFormat="1" ht="19.5" customHeight="1" x14ac:dyDescent="0.25">
      <c r="A30" s="575" t="s">
        <v>589</v>
      </c>
      <c r="B30" s="596" t="s">
        <v>590</v>
      </c>
      <c r="C30" s="575" t="s">
        <v>38</v>
      </c>
      <c r="D30" s="577">
        <v>65</v>
      </c>
      <c r="E30" s="598"/>
      <c r="F30" s="581">
        <f>D30*E30</f>
        <v>0</v>
      </c>
      <c r="G30" s="135"/>
    </row>
    <row r="31" spans="1:7" s="108" customFormat="1" x14ac:dyDescent="0.25">
      <c r="A31" s="575"/>
      <c r="B31" s="596"/>
      <c r="C31" s="575"/>
      <c r="D31" s="577"/>
      <c r="E31" s="581"/>
      <c r="F31" s="581"/>
      <c r="G31" s="135"/>
    </row>
    <row r="32" spans="1:7" s="108" customFormat="1" ht="13" x14ac:dyDescent="0.25">
      <c r="A32" s="575"/>
      <c r="B32" s="590" t="s">
        <v>427</v>
      </c>
      <c r="C32" s="575"/>
      <c r="D32" s="577"/>
      <c r="E32" s="581"/>
      <c r="F32" s="581"/>
      <c r="G32" s="135"/>
    </row>
    <row r="33" spans="1:7" s="108" customFormat="1" ht="25" x14ac:dyDescent="0.25">
      <c r="A33" s="575"/>
      <c r="B33" s="599" t="s">
        <v>428</v>
      </c>
      <c r="C33" s="575"/>
      <c r="D33" s="577"/>
      <c r="E33" s="581"/>
      <c r="F33" s="581"/>
      <c r="G33" s="135"/>
    </row>
    <row r="34" spans="1:7" s="108" customFormat="1" ht="19.5" customHeight="1" x14ac:dyDescent="0.25">
      <c r="A34" s="575" t="s">
        <v>429</v>
      </c>
      <c r="B34" s="596" t="s">
        <v>426</v>
      </c>
      <c r="C34" s="575" t="s">
        <v>38</v>
      </c>
      <c r="D34" s="577">
        <v>1</v>
      </c>
      <c r="E34" s="598"/>
      <c r="F34" s="581">
        <f>D34*E34</f>
        <v>0</v>
      </c>
      <c r="G34" s="135"/>
    </row>
    <row r="35" spans="1:7" s="108" customFormat="1" ht="19.5" customHeight="1" x14ac:dyDescent="0.25">
      <c r="A35" s="575" t="s">
        <v>83</v>
      </c>
      <c r="B35" s="596" t="s">
        <v>588</v>
      </c>
      <c r="C35" s="575" t="s">
        <v>38</v>
      </c>
      <c r="D35" s="577">
        <v>1</v>
      </c>
      <c r="E35" s="598"/>
      <c r="F35" s="581">
        <f>D35*E35</f>
        <v>0</v>
      </c>
      <c r="G35" s="135"/>
    </row>
    <row r="36" spans="1:7" s="108" customFormat="1" ht="19.5" customHeight="1" x14ac:dyDescent="0.25">
      <c r="A36" s="575" t="s">
        <v>591</v>
      </c>
      <c r="B36" s="596" t="s">
        <v>590</v>
      </c>
      <c r="C36" s="575" t="s">
        <v>38</v>
      </c>
      <c r="D36" s="577">
        <v>1</v>
      </c>
      <c r="E36" s="598"/>
      <c r="F36" s="581">
        <f>D36*E36</f>
        <v>0</v>
      </c>
      <c r="G36" s="135"/>
    </row>
    <row r="37" spans="1:7" s="108" customFormat="1" x14ac:dyDescent="0.25">
      <c r="A37" s="600"/>
      <c r="B37" s="596"/>
      <c r="C37" s="575"/>
      <c r="D37" s="593"/>
      <c r="E37" s="581"/>
      <c r="F37" s="601"/>
      <c r="G37" s="135"/>
    </row>
    <row r="38" spans="1:7" s="108" customFormat="1" ht="13" x14ac:dyDescent="0.25">
      <c r="A38" s="575"/>
      <c r="B38" s="602" t="s">
        <v>255</v>
      </c>
      <c r="C38" s="575"/>
      <c r="D38" s="593"/>
      <c r="E38" s="601"/>
      <c r="F38" s="601"/>
      <c r="G38" s="135"/>
    </row>
    <row r="39" spans="1:7" s="108" customFormat="1" x14ac:dyDescent="0.25">
      <c r="A39" s="575"/>
      <c r="B39" s="596"/>
      <c r="C39" s="575"/>
      <c r="D39" s="593"/>
      <c r="E39" s="601"/>
      <c r="F39" s="601"/>
      <c r="G39" s="135"/>
    </row>
    <row r="40" spans="1:7" s="108" customFormat="1" ht="13" x14ac:dyDescent="0.25">
      <c r="A40" s="575"/>
      <c r="B40" s="595" t="s">
        <v>446</v>
      </c>
      <c r="C40" s="575"/>
      <c r="D40" s="593"/>
      <c r="E40" s="601"/>
      <c r="F40" s="601"/>
      <c r="G40" s="135"/>
    </row>
    <row r="41" spans="1:7" s="108" customFormat="1" x14ac:dyDescent="0.25">
      <c r="A41" s="575"/>
      <c r="B41" s="596"/>
      <c r="C41" s="575"/>
      <c r="D41" s="593"/>
      <c r="E41" s="601"/>
      <c r="F41" s="601"/>
      <c r="G41" s="135"/>
    </row>
    <row r="42" spans="1:7" s="108" customFormat="1" ht="25" x14ac:dyDescent="0.25">
      <c r="A42" s="575"/>
      <c r="B42" s="597" t="s">
        <v>592</v>
      </c>
      <c r="C42" s="575"/>
      <c r="D42" s="593"/>
      <c r="E42" s="601"/>
      <c r="F42" s="601"/>
      <c r="G42" s="135"/>
    </row>
    <row r="43" spans="1:7" s="108" customFormat="1" ht="34.5" customHeight="1" x14ac:dyDescent="0.25">
      <c r="A43" s="600" t="s">
        <v>593</v>
      </c>
      <c r="B43" s="596" t="s">
        <v>433</v>
      </c>
      <c r="C43" s="575" t="s">
        <v>44</v>
      </c>
      <c r="D43" s="593">
        <v>53.2</v>
      </c>
      <c r="E43" s="601"/>
      <c r="F43" s="601">
        <f>D43*E43</f>
        <v>0</v>
      </c>
      <c r="G43" s="135"/>
    </row>
    <row r="44" spans="1:7" s="108" customFormat="1" ht="25" x14ac:dyDescent="0.25">
      <c r="A44" s="600" t="s">
        <v>594</v>
      </c>
      <c r="B44" s="596" t="s">
        <v>434</v>
      </c>
      <c r="C44" s="575" t="s">
        <v>44</v>
      </c>
      <c r="D44" s="593">
        <v>6.5</v>
      </c>
      <c r="E44" s="601"/>
      <c r="F44" s="601">
        <f>D44*E44</f>
        <v>0</v>
      </c>
      <c r="G44" s="135"/>
    </row>
    <row r="45" spans="1:7" s="108" customFormat="1" x14ac:dyDescent="0.25">
      <c r="A45" s="575"/>
      <c r="B45" s="596"/>
      <c r="C45" s="603"/>
      <c r="D45" s="593"/>
      <c r="E45" s="601"/>
      <c r="F45" s="601"/>
      <c r="G45" s="135"/>
    </row>
    <row r="46" spans="1:7" s="108" customFormat="1" ht="13" x14ac:dyDescent="0.25">
      <c r="A46" s="575"/>
      <c r="B46" s="595" t="s">
        <v>431</v>
      </c>
      <c r="C46" s="575"/>
      <c r="D46" s="593"/>
      <c r="E46" s="601"/>
      <c r="F46" s="601"/>
      <c r="G46" s="135"/>
    </row>
    <row r="47" spans="1:7" s="108" customFormat="1" ht="13" x14ac:dyDescent="0.25">
      <c r="A47" s="575"/>
      <c r="B47" s="595"/>
      <c r="C47" s="575"/>
      <c r="D47" s="593"/>
      <c r="E47" s="581"/>
      <c r="F47" s="581"/>
      <c r="G47" s="135"/>
    </row>
    <row r="48" spans="1:7" s="108" customFormat="1" ht="25" x14ac:dyDescent="0.25">
      <c r="A48" s="575"/>
      <c r="B48" s="599" t="s">
        <v>432</v>
      </c>
      <c r="C48" s="575"/>
      <c r="D48" s="593"/>
      <c r="E48" s="581"/>
      <c r="F48" s="581"/>
      <c r="G48" s="135"/>
    </row>
    <row r="49" spans="1:7" s="108" customFormat="1" ht="33" customHeight="1" x14ac:dyDescent="0.25">
      <c r="A49" s="600" t="s">
        <v>208</v>
      </c>
      <c r="B49" s="596" t="s">
        <v>433</v>
      </c>
      <c r="C49" s="575" t="s">
        <v>44</v>
      </c>
      <c r="D49" s="593">
        <v>34.5</v>
      </c>
      <c r="E49" s="601"/>
      <c r="F49" s="581">
        <f>D49*E49</f>
        <v>0</v>
      </c>
      <c r="G49" s="135"/>
    </row>
    <row r="50" spans="1:7" s="108" customFormat="1" ht="25" x14ac:dyDescent="0.25">
      <c r="A50" s="600" t="s">
        <v>206</v>
      </c>
      <c r="B50" s="596" t="s">
        <v>434</v>
      </c>
      <c r="C50" s="575" t="s">
        <v>44</v>
      </c>
      <c r="D50" s="593">
        <v>6</v>
      </c>
      <c r="E50" s="581"/>
      <c r="F50" s="581">
        <f>D50*E50</f>
        <v>0</v>
      </c>
      <c r="G50" s="135"/>
    </row>
    <row r="51" spans="1:7" s="108" customFormat="1" x14ac:dyDescent="0.25">
      <c r="A51" s="600"/>
      <c r="B51" s="596"/>
      <c r="C51" s="575"/>
      <c r="D51" s="593"/>
      <c r="E51" s="581"/>
      <c r="F51" s="581"/>
      <c r="G51" s="135"/>
    </row>
    <row r="52" spans="1:7" s="108" customFormat="1" ht="13" x14ac:dyDescent="0.25">
      <c r="A52" s="575"/>
      <c r="B52" s="595" t="s">
        <v>84</v>
      </c>
      <c r="C52" s="603"/>
      <c r="D52" s="593"/>
      <c r="E52" s="581"/>
      <c r="F52" s="581"/>
      <c r="G52" s="135"/>
    </row>
    <row r="53" spans="1:7" s="108" customFormat="1" ht="25" x14ac:dyDescent="0.25">
      <c r="A53" s="575"/>
      <c r="B53" s="597" t="s">
        <v>595</v>
      </c>
      <c r="C53" s="575"/>
      <c r="D53" s="593"/>
      <c r="E53" s="581"/>
      <c r="F53" s="581"/>
      <c r="G53" s="135"/>
    </row>
    <row r="54" spans="1:7" s="108" customFormat="1" ht="18" customHeight="1" x14ac:dyDescent="0.25">
      <c r="A54" s="575" t="s">
        <v>213</v>
      </c>
      <c r="B54" s="574" t="s">
        <v>436</v>
      </c>
      <c r="C54" s="575" t="s">
        <v>38</v>
      </c>
      <c r="D54" s="593">
        <v>79.8</v>
      </c>
      <c r="E54" s="581"/>
      <c r="F54" s="581">
        <f>D54*E54</f>
        <v>0</v>
      </c>
      <c r="G54" s="135"/>
    </row>
    <row r="55" spans="1:7" s="108" customFormat="1" ht="18.75" customHeight="1" thickBot="1" x14ac:dyDescent="0.3">
      <c r="A55" s="575" t="s">
        <v>437</v>
      </c>
      <c r="B55" s="596" t="s">
        <v>427</v>
      </c>
      <c r="C55" s="575" t="s">
        <v>38</v>
      </c>
      <c r="D55" s="593">
        <v>3</v>
      </c>
      <c r="E55" s="581"/>
      <c r="F55" s="581">
        <f>D55*E55</f>
        <v>0</v>
      </c>
      <c r="G55" s="135"/>
    </row>
    <row r="56" spans="1:7" s="108" customFormat="1" ht="20.25" customHeight="1" thickTop="1" x14ac:dyDescent="0.25">
      <c r="A56" s="1100" t="s">
        <v>93</v>
      </c>
      <c r="B56" s="1100"/>
      <c r="C56" s="1100"/>
      <c r="D56" s="1100"/>
      <c r="E56" s="1100"/>
      <c r="F56" s="781">
        <f>SUM(F6:F55)</f>
        <v>0</v>
      </c>
      <c r="G56" s="135"/>
    </row>
    <row r="57" spans="1:7" s="108" customFormat="1" ht="13" x14ac:dyDescent="0.25">
      <c r="A57" s="583"/>
      <c r="B57" s="584" t="s">
        <v>596</v>
      </c>
      <c r="C57" s="583"/>
      <c r="D57" s="604"/>
      <c r="E57" s="605"/>
      <c r="F57" s="581"/>
      <c r="G57" s="135"/>
    </row>
    <row r="58" spans="1:7" s="108" customFormat="1" x14ac:dyDescent="0.25">
      <c r="A58" s="583"/>
      <c r="B58" s="588"/>
      <c r="C58" s="583"/>
      <c r="D58" s="604"/>
      <c r="E58" s="605"/>
      <c r="F58" s="581"/>
      <c r="G58" s="135"/>
    </row>
    <row r="59" spans="1:7" s="108" customFormat="1" ht="13" x14ac:dyDescent="0.25">
      <c r="A59" s="583"/>
      <c r="B59" s="584" t="s">
        <v>597</v>
      </c>
      <c r="C59" s="583"/>
      <c r="D59" s="604"/>
      <c r="E59" s="605"/>
      <c r="F59" s="581"/>
      <c r="G59" s="135"/>
    </row>
    <row r="60" spans="1:7" s="108" customFormat="1" ht="13" x14ac:dyDescent="0.25">
      <c r="A60" s="583"/>
      <c r="B60" s="606"/>
      <c r="C60" s="583"/>
      <c r="D60" s="604"/>
      <c r="E60" s="605"/>
      <c r="F60" s="581"/>
      <c r="G60" s="135"/>
    </row>
    <row r="61" spans="1:7" s="108" customFormat="1" ht="25" x14ac:dyDescent="0.25">
      <c r="A61" s="583"/>
      <c r="B61" s="607" t="s">
        <v>598</v>
      </c>
      <c r="C61" s="583"/>
      <c r="D61" s="604"/>
      <c r="E61" s="605"/>
      <c r="F61" s="581"/>
      <c r="G61" s="135"/>
    </row>
    <row r="62" spans="1:7" s="108" customFormat="1" ht="25" x14ac:dyDescent="0.25">
      <c r="A62" s="583" t="s">
        <v>209</v>
      </c>
      <c r="B62" s="588" t="s">
        <v>599</v>
      </c>
      <c r="C62" s="583" t="s">
        <v>38</v>
      </c>
      <c r="D62" s="608">
        <v>4.8</v>
      </c>
      <c r="E62" s="581"/>
      <c r="F62" s="581">
        <f>D62*E62</f>
        <v>0</v>
      </c>
      <c r="G62" s="135"/>
    </row>
    <row r="63" spans="1:7" s="108" customFormat="1" ht="25" x14ac:dyDescent="0.25">
      <c r="A63" s="583" t="s">
        <v>185</v>
      </c>
      <c r="B63" s="588" t="s">
        <v>600</v>
      </c>
      <c r="C63" s="583" t="s">
        <v>38</v>
      </c>
      <c r="D63" s="608">
        <v>3.8</v>
      </c>
      <c r="E63" s="581"/>
      <c r="F63" s="581">
        <f>D63*E63</f>
        <v>0</v>
      </c>
      <c r="G63" s="135"/>
    </row>
    <row r="64" spans="1:7" s="108" customFormat="1" x14ac:dyDescent="0.25">
      <c r="A64" s="583"/>
      <c r="B64" s="588"/>
      <c r="C64" s="583"/>
      <c r="D64" s="608"/>
      <c r="E64" s="605"/>
      <c r="F64" s="581"/>
      <c r="G64" s="135"/>
    </row>
    <row r="65" spans="1:7" s="108" customFormat="1" ht="13" x14ac:dyDescent="0.25">
      <c r="A65" s="592"/>
      <c r="B65" s="576" t="s">
        <v>451</v>
      </c>
      <c r="C65" s="575"/>
      <c r="D65" s="577"/>
      <c r="E65" s="581"/>
      <c r="F65" s="581"/>
      <c r="G65" s="135"/>
    </row>
    <row r="66" spans="1:7" s="108" customFormat="1" ht="25" x14ac:dyDescent="0.25">
      <c r="A66" s="575" t="s">
        <v>601</v>
      </c>
      <c r="B66" s="574" t="s">
        <v>602</v>
      </c>
      <c r="C66" s="575" t="s">
        <v>44</v>
      </c>
      <c r="D66" s="577">
        <v>23.5</v>
      </c>
      <c r="E66" s="581"/>
      <c r="F66" s="581">
        <f>D66*E66</f>
        <v>0</v>
      </c>
      <c r="G66" s="135"/>
    </row>
    <row r="67" spans="1:7" s="108" customFormat="1" ht="13" x14ac:dyDescent="0.25">
      <c r="A67" s="575"/>
      <c r="B67" s="595"/>
      <c r="C67" s="575"/>
      <c r="D67" s="577"/>
      <c r="E67" s="581"/>
      <c r="F67" s="581"/>
      <c r="G67" s="135"/>
    </row>
    <row r="68" spans="1:7" s="108" customFormat="1" ht="13" x14ac:dyDescent="0.25">
      <c r="A68" s="575"/>
      <c r="B68" s="602" t="s">
        <v>88</v>
      </c>
      <c r="C68" s="575"/>
      <c r="D68" s="577"/>
      <c r="E68" s="581"/>
      <c r="F68" s="581"/>
      <c r="G68" s="135"/>
    </row>
    <row r="69" spans="1:7" s="108" customFormat="1" x14ac:dyDescent="0.25">
      <c r="A69" s="575"/>
      <c r="B69" s="596"/>
      <c r="C69" s="575"/>
      <c r="D69" s="577"/>
      <c r="E69" s="581"/>
      <c r="F69" s="581"/>
      <c r="G69" s="135"/>
    </row>
    <row r="70" spans="1:7" s="108" customFormat="1" ht="13" x14ac:dyDescent="0.25">
      <c r="A70" s="575"/>
      <c r="B70" s="602" t="s">
        <v>89</v>
      </c>
      <c r="C70" s="575"/>
      <c r="D70" s="577"/>
      <c r="E70" s="581"/>
      <c r="F70" s="581"/>
      <c r="G70" s="135"/>
    </row>
    <row r="71" spans="1:7" s="108" customFormat="1" x14ac:dyDescent="0.25">
      <c r="A71" s="575"/>
      <c r="B71" s="596"/>
      <c r="C71" s="575"/>
      <c r="D71" s="577"/>
      <c r="E71" s="581"/>
      <c r="F71" s="581"/>
      <c r="G71" s="135"/>
    </row>
    <row r="72" spans="1:7" s="108" customFormat="1" ht="13" x14ac:dyDescent="0.25">
      <c r="A72" s="575"/>
      <c r="B72" s="595" t="s">
        <v>215</v>
      </c>
      <c r="C72" s="575"/>
      <c r="D72" s="577"/>
      <c r="E72" s="581"/>
      <c r="F72" s="581"/>
      <c r="G72" s="135"/>
    </row>
    <row r="73" spans="1:7" s="108" customFormat="1" ht="13" x14ac:dyDescent="0.25">
      <c r="A73" s="575"/>
      <c r="B73" s="595"/>
      <c r="C73" s="575"/>
      <c r="D73" s="577"/>
      <c r="E73" s="581"/>
      <c r="F73" s="581"/>
      <c r="G73" s="135"/>
    </row>
    <row r="74" spans="1:7" s="108" customFormat="1" ht="13" x14ac:dyDescent="0.25">
      <c r="A74" s="575"/>
      <c r="B74" s="590" t="s">
        <v>90</v>
      </c>
      <c r="C74" s="575"/>
      <c r="D74" s="577"/>
      <c r="E74" s="581"/>
      <c r="F74" s="581"/>
      <c r="G74" s="135"/>
    </row>
    <row r="75" spans="1:7" s="108" customFormat="1" x14ac:dyDescent="0.25">
      <c r="A75" s="575"/>
      <c r="B75" s="596"/>
      <c r="C75" s="575"/>
      <c r="D75" s="577"/>
      <c r="E75" s="581"/>
      <c r="F75" s="581"/>
      <c r="G75" s="135"/>
    </row>
    <row r="76" spans="1:7" s="108" customFormat="1" ht="25" x14ac:dyDescent="0.25">
      <c r="A76" s="575"/>
      <c r="B76" s="597" t="s">
        <v>603</v>
      </c>
      <c r="C76" s="575"/>
      <c r="D76" s="577"/>
      <c r="E76" s="601"/>
      <c r="F76" s="601"/>
      <c r="G76" s="135"/>
    </row>
    <row r="77" spans="1:7" s="108" customFormat="1" x14ac:dyDescent="0.25">
      <c r="A77" s="575" t="s">
        <v>91</v>
      </c>
      <c r="B77" s="596" t="s">
        <v>92</v>
      </c>
      <c r="C77" s="575" t="s">
        <v>38</v>
      </c>
      <c r="D77" s="577">
        <v>0.5</v>
      </c>
      <c r="E77" s="601"/>
      <c r="F77" s="601">
        <f>D77*E77</f>
        <v>0</v>
      </c>
      <c r="G77" s="135"/>
    </row>
    <row r="78" spans="1:7" s="108" customFormat="1" x14ac:dyDescent="0.25">
      <c r="A78" s="575"/>
      <c r="B78" s="579"/>
      <c r="C78" s="575"/>
      <c r="D78" s="577"/>
      <c r="E78" s="601"/>
      <c r="F78" s="601"/>
      <c r="G78" s="135"/>
    </row>
    <row r="79" spans="1:7" s="108" customFormat="1" ht="13" x14ac:dyDescent="0.25">
      <c r="A79" s="575"/>
      <c r="B79" s="590" t="s">
        <v>96</v>
      </c>
      <c r="C79" s="575"/>
      <c r="D79" s="577"/>
      <c r="E79" s="601"/>
      <c r="F79" s="601"/>
      <c r="G79" s="135"/>
    </row>
    <row r="80" spans="1:7" s="108" customFormat="1" ht="25" x14ac:dyDescent="0.25">
      <c r="A80" s="575"/>
      <c r="B80" s="597" t="s">
        <v>455</v>
      </c>
      <c r="C80" s="575"/>
      <c r="D80" s="577"/>
      <c r="E80" s="601"/>
      <c r="F80" s="601"/>
      <c r="G80" s="135"/>
    </row>
    <row r="81" spans="1:7" s="108" customFormat="1" x14ac:dyDescent="0.25">
      <c r="A81" s="575" t="s">
        <v>604</v>
      </c>
      <c r="B81" s="596" t="s">
        <v>92</v>
      </c>
      <c r="C81" s="575" t="s">
        <v>38</v>
      </c>
      <c r="D81" s="577">
        <f>D94+D97+D103+D107</f>
        <v>10.3</v>
      </c>
      <c r="E81" s="601"/>
      <c r="F81" s="601">
        <f>D81*E81</f>
        <v>0</v>
      </c>
      <c r="G81" s="135"/>
    </row>
    <row r="82" spans="1:7" s="108" customFormat="1" x14ac:dyDescent="0.25">
      <c r="A82" s="575"/>
      <c r="B82" s="579"/>
      <c r="C82" s="575"/>
      <c r="D82" s="577"/>
      <c r="E82" s="601"/>
      <c r="F82" s="601"/>
      <c r="G82" s="135"/>
    </row>
    <row r="83" spans="1:7" s="108" customFormat="1" ht="13" x14ac:dyDescent="0.25">
      <c r="A83" s="575"/>
      <c r="B83" s="576" t="s">
        <v>216</v>
      </c>
      <c r="C83" s="575"/>
      <c r="D83" s="577"/>
      <c r="E83" s="601"/>
      <c r="F83" s="601"/>
      <c r="G83" s="135"/>
    </row>
    <row r="84" spans="1:7" s="108" customFormat="1" x14ac:dyDescent="0.25">
      <c r="A84" s="575"/>
      <c r="B84" s="579"/>
      <c r="C84" s="575"/>
      <c r="D84" s="577"/>
      <c r="E84" s="601"/>
      <c r="F84" s="601"/>
      <c r="G84" s="135"/>
    </row>
    <row r="85" spans="1:7" s="108" customFormat="1" ht="13" x14ac:dyDescent="0.25">
      <c r="A85" s="575"/>
      <c r="B85" s="590" t="s">
        <v>98</v>
      </c>
      <c r="C85" s="575"/>
      <c r="D85" s="577"/>
      <c r="E85" s="601"/>
      <c r="F85" s="601"/>
      <c r="G85" s="135"/>
    </row>
    <row r="86" spans="1:7" s="108" customFormat="1" ht="25" x14ac:dyDescent="0.25">
      <c r="A86" s="575"/>
      <c r="B86" s="599" t="s">
        <v>995</v>
      </c>
      <c r="C86" s="575"/>
      <c r="D86" s="577"/>
      <c r="E86" s="601"/>
      <c r="F86" s="601"/>
      <c r="G86" s="135"/>
    </row>
    <row r="87" spans="1:7" s="108" customFormat="1" x14ac:dyDescent="0.25">
      <c r="A87" s="575"/>
      <c r="B87" s="596"/>
      <c r="C87" s="575"/>
      <c r="D87" s="577"/>
      <c r="E87" s="601"/>
      <c r="F87" s="601"/>
      <c r="G87" s="135"/>
    </row>
    <row r="88" spans="1:7" s="108" customFormat="1" x14ac:dyDescent="0.25">
      <c r="A88" s="600" t="s">
        <v>99</v>
      </c>
      <c r="B88" s="596" t="s">
        <v>100</v>
      </c>
      <c r="C88" s="575" t="s">
        <v>38</v>
      </c>
      <c r="D88" s="577">
        <v>0.5</v>
      </c>
      <c r="E88" s="601"/>
      <c r="F88" s="601">
        <f>D88*E88</f>
        <v>0</v>
      </c>
      <c r="G88" s="135"/>
    </row>
    <row r="89" spans="1:7" s="108" customFormat="1" ht="13" x14ac:dyDescent="0.25">
      <c r="A89" s="575"/>
      <c r="B89" s="595"/>
      <c r="C89" s="575"/>
      <c r="D89" s="577"/>
      <c r="E89" s="581"/>
      <c r="F89" s="581"/>
      <c r="G89" s="135"/>
    </row>
    <row r="90" spans="1:7" s="108" customFormat="1" ht="13" x14ac:dyDescent="0.25">
      <c r="A90" s="575"/>
      <c r="B90" s="595" t="s">
        <v>102</v>
      </c>
      <c r="C90" s="575"/>
      <c r="D90" s="577"/>
      <c r="E90" s="581"/>
      <c r="F90" s="581"/>
      <c r="G90" s="135"/>
    </row>
    <row r="91" spans="1:7" s="108" customFormat="1" x14ac:dyDescent="0.25">
      <c r="A91" s="575"/>
      <c r="B91" s="596"/>
      <c r="C91" s="575"/>
      <c r="D91" s="577"/>
      <c r="E91" s="581"/>
      <c r="F91" s="581"/>
      <c r="G91" s="135"/>
    </row>
    <row r="92" spans="1:7" s="108" customFormat="1" ht="25" x14ac:dyDescent="0.25">
      <c r="A92" s="575"/>
      <c r="B92" s="607" t="s">
        <v>997</v>
      </c>
      <c r="C92" s="575"/>
      <c r="D92" s="577"/>
      <c r="E92" s="581"/>
      <c r="F92" s="581"/>
      <c r="G92" s="135"/>
    </row>
    <row r="93" spans="1:7" s="108" customFormat="1" x14ac:dyDescent="0.25">
      <c r="A93" s="575"/>
      <c r="B93" s="596"/>
      <c r="C93" s="575"/>
      <c r="D93" s="577"/>
      <c r="E93" s="581"/>
      <c r="F93" s="581"/>
      <c r="G93" s="135"/>
    </row>
    <row r="94" spans="1:7" s="108" customFormat="1" x14ac:dyDescent="0.25">
      <c r="A94" s="609" t="s">
        <v>606</v>
      </c>
      <c r="B94" s="596" t="s">
        <v>457</v>
      </c>
      <c r="C94" s="575" t="s">
        <v>38</v>
      </c>
      <c r="D94" s="577">
        <v>3.7</v>
      </c>
      <c r="E94" s="601"/>
      <c r="F94" s="581">
        <f>D94*E94</f>
        <v>0</v>
      </c>
      <c r="G94" s="135"/>
    </row>
    <row r="95" spans="1:7" s="108" customFormat="1" x14ac:dyDescent="0.25">
      <c r="A95" s="600"/>
      <c r="B95" s="596"/>
      <c r="C95" s="575"/>
      <c r="D95" s="577"/>
      <c r="E95" s="581"/>
      <c r="F95" s="581"/>
      <c r="G95" s="135"/>
    </row>
    <row r="96" spans="1:7" s="108" customFormat="1" ht="25" x14ac:dyDescent="0.25">
      <c r="A96" s="575"/>
      <c r="B96" s="607" t="s">
        <v>607</v>
      </c>
      <c r="C96" s="575"/>
      <c r="D96" s="577"/>
      <c r="E96" s="581"/>
      <c r="F96" s="581"/>
      <c r="G96" s="135"/>
    </row>
    <row r="97" spans="1:7" s="108" customFormat="1" x14ac:dyDescent="0.25">
      <c r="A97" s="609" t="s">
        <v>608</v>
      </c>
      <c r="B97" s="596" t="s">
        <v>457</v>
      </c>
      <c r="C97" s="575" t="s">
        <v>38</v>
      </c>
      <c r="D97" s="577">
        <v>2</v>
      </c>
      <c r="E97" s="601"/>
      <c r="F97" s="581">
        <f>D97*E97</f>
        <v>0</v>
      </c>
      <c r="G97" s="135"/>
    </row>
    <row r="98" spans="1:7" s="108" customFormat="1" x14ac:dyDescent="0.25">
      <c r="A98" s="575"/>
      <c r="B98" s="607"/>
      <c r="C98" s="575"/>
      <c r="D98" s="577"/>
      <c r="E98" s="581"/>
      <c r="F98" s="581"/>
      <c r="G98" s="135"/>
    </row>
    <row r="99" spans="1:7" s="108" customFormat="1" x14ac:dyDescent="0.25">
      <c r="A99" s="575"/>
      <c r="B99" s="596"/>
      <c r="C99" s="575"/>
      <c r="D99" s="577"/>
      <c r="E99" s="581"/>
      <c r="F99" s="581"/>
      <c r="G99" s="135"/>
    </row>
    <row r="100" spans="1:7" s="108" customFormat="1" ht="13" x14ac:dyDescent="0.25">
      <c r="A100" s="610"/>
      <c r="B100" s="611" t="s">
        <v>218</v>
      </c>
      <c r="C100" s="583"/>
      <c r="D100" s="604"/>
      <c r="E100" s="581"/>
      <c r="F100" s="581"/>
      <c r="G100" s="135"/>
    </row>
    <row r="101" spans="1:7" s="108" customFormat="1" ht="13" x14ac:dyDescent="0.25">
      <c r="A101" s="575"/>
      <c r="B101" s="595" t="s">
        <v>998</v>
      </c>
      <c r="C101" s="575"/>
      <c r="D101" s="577"/>
      <c r="E101" s="581"/>
      <c r="F101" s="581"/>
      <c r="G101" s="135"/>
    </row>
    <row r="102" spans="1:7" s="108" customFormat="1" ht="25" x14ac:dyDescent="0.25">
      <c r="A102" s="575"/>
      <c r="B102" s="607" t="s">
        <v>999</v>
      </c>
      <c r="C102" s="575"/>
      <c r="D102" s="577"/>
      <c r="E102" s="581"/>
      <c r="F102" s="581"/>
      <c r="G102" s="135"/>
    </row>
    <row r="103" spans="1:7" s="108" customFormat="1" x14ac:dyDescent="0.25">
      <c r="A103" s="583" t="s">
        <v>103</v>
      </c>
      <c r="B103" s="596" t="s">
        <v>457</v>
      </c>
      <c r="C103" s="575" t="s">
        <v>38</v>
      </c>
      <c r="D103" s="577">
        <v>3.6</v>
      </c>
      <c r="E103" s="601"/>
      <c r="F103" s="581">
        <f>D103*E103</f>
        <v>0</v>
      </c>
      <c r="G103" s="135"/>
    </row>
    <row r="104" spans="1:7" s="108" customFormat="1" x14ac:dyDescent="0.25">
      <c r="A104" s="575"/>
      <c r="B104" s="596"/>
      <c r="C104" s="575"/>
      <c r="D104" s="577"/>
      <c r="E104" s="581"/>
      <c r="F104" s="581"/>
      <c r="G104" s="135"/>
    </row>
    <row r="105" spans="1:7" s="108" customFormat="1" ht="13" x14ac:dyDescent="0.25">
      <c r="A105" s="610"/>
      <c r="B105" s="611" t="s">
        <v>458</v>
      </c>
      <c r="C105" s="583"/>
      <c r="D105" s="604"/>
      <c r="E105" s="581"/>
      <c r="F105" s="581"/>
      <c r="G105" s="135"/>
    </row>
    <row r="106" spans="1:7" s="108" customFormat="1" ht="25" x14ac:dyDescent="0.25">
      <c r="A106" s="583"/>
      <c r="B106" s="607" t="s">
        <v>610</v>
      </c>
      <c r="C106" s="583"/>
      <c r="D106" s="604"/>
      <c r="E106" s="581"/>
      <c r="F106" s="581"/>
      <c r="G106" s="135"/>
    </row>
    <row r="107" spans="1:7" s="108" customFormat="1" ht="14.5" x14ac:dyDescent="0.25">
      <c r="A107" s="583" t="s">
        <v>186</v>
      </c>
      <c r="B107" s="588" t="s">
        <v>611</v>
      </c>
      <c r="C107" s="583" t="s">
        <v>38</v>
      </c>
      <c r="D107" s="608">
        <v>1</v>
      </c>
      <c r="E107" s="601"/>
      <c r="F107" s="581">
        <f>D107*E107</f>
        <v>0</v>
      </c>
      <c r="G107" s="135"/>
    </row>
    <row r="108" spans="1:7" s="108" customFormat="1" ht="14.25" customHeight="1" x14ac:dyDescent="0.25">
      <c r="A108" s="575"/>
      <c r="B108" s="576"/>
      <c r="C108" s="575"/>
      <c r="D108" s="593"/>
      <c r="E108" s="581"/>
      <c r="F108" s="581"/>
      <c r="G108" s="135"/>
    </row>
    <row r="109" spans="1:7" s="108" customFormat="1" ht="14.25" customHeight="1" x14ac:dyDescent="0.25">
      <c r="A109" s="575"/>
      <c r="B109" s="576"/>
      <c r="C109" s="575"/>
      <c r="D109" s="593"/>
      <c r="E109" s="581"/>
      <c r="F109" s="581"/>
      <c r="G109" s="135"/>
    </row>
    <row r="110" spans="1:7" s="108" customFormat="1" ht="14.25" customHeight="1" x14ac:dyDescent="0.25">
      <c r="A110" s="575"/>
      <c r="B110" s="576"/>
      <c r="C110" s="575"/>
      <c r="D110" s="593"/>
      <c r="E110" s="581"/>
      <c r="F110" s="581"/>
      <c r="G110" s="135"/>
    </row>
    <row r="111" spans="1:7" s="108" customFormat="1" ht="14.25" customHeight="1" x14ac:dyDescent="0.25">
      <c r="A111" s="575"/>
      <c r="B111" s="576"/>
      <c r="C111" s="575"/>
      <c r="D111" s="593"/>
      <c r="E111" s="581"/>
      <c r="F111" s="581"/>
      <c r="G111" s="135"/>
    </row>
    <row r="112" spans="1:7" s="108" customFormat="1" ht="14.25" customHeight="1" x14ac:dyDescent="0.25">
      <c r="A112" s="575"/>
      <c r="B112" s="576"/>
      <c r="C112" s="575"/>
      <c r="D112" s="593"/>
      <c r="E112" s="581"/>
      <c r="F112" s="581"/>
      <c r="G112" s="135"/>
    </row>
    <row r="113" spans="1:7" s="108" customFormat="1" ht="14.25" customHeight="1" thickBot="1" x14ac:dyDescent="0.3">
      <c r="A113" s="575"/>
      <c r="B113" s="576"/>
      <c r="C113" s="575"/>
      <c r="D113" s="593"/>
      <c r="E113" s="581"/>
      <c r="F113" s="581"/>
      <c r="G113" s="135"/>
    </row>
    <row r="114" spans="1:7" s="108" customFormat="1" ht="18" customHeight="1" thickTop="1" x14ac:dyDescent="0.25">
      <c r="A114" s="1100" t="s">
        <v>93</v>
      </c>
      <c r="B114" s="1100"/>
      <c r="C114" s="1100"/>
      <c r="D114" s="1100"/>
      <c r="E114" s="1100"/>
      <c r="F114" s="781">
        <f>SUM(F57:F113)</f>
        <v>0</v>
      </c>
      <c r="G114" s="135"/>
    </row>
    <row r="115" spans="1:7" s="108" customFormat="1" ht="14.25" customHeight="1" x14ac:dyDescent="0.25">
      <c r="A115" s="575"/>
      <c r="B115" s="576"/>
      <c r="C115" s="575"/>
      <c r="D115" s="593"/>
      <c r="E115" s="581"/>
      <c r="F115" s="581"/>
      <c r="G115" s="135"/>
    </row>
    <row r="116" spans="1:7" s="108" customFormat="1" ht="13" x14ac:dyDescent="0.25">
      <c r="A116" s="575"/>
      <c r="B116" s="576" t="s">
        <v>104</v>
      </c>
      <c r="C116" s="575"/>
      <c r="D116" s="593"/>
      <c r="E116" s="581"/>
      <c r="F116" s="581"/>
      <c r="G116" s="135"/>
    </row>
    <row r="117" spans="1:7" s="108" customFormat="1" x14ac:dyDescent="0.25">
      <c r="A117" s="575"/>
      <c r="B117" s="579"/>
      <c r="C117" s="575"/>
      <c r="D117" s="593"/>
      <c r="E117" s="581"/>
      <c r="F117" s="581"/>
      <c r="G117" s="135"/>
    </row>
    <row r="118" spans="1:7" s="108" customFormat="1" ht="13" x14ac:dyDescent="0.25">
      <c r="A118" s="609"/>
      <c r="B118" s="612" t="s">
        <v>219</v>
      </c>
      <c r="C118" s="583"/>
      <c r="D118" s="589"/>
      <c r="E118" s="581"/>
      <c r="F118" s="581"/>
      <c r="G118" s="135"/>
    </row>
    <row r="119" spans="1:7" s="108" customFormat="1" x14ac:dyDescent="0.25">
      <c r="A119" s="575"/>
      <c r="B119" s="596"/>
      <c r="C119" s="575"/>
      <c r="D119" s="613"/>
      <c r="E119" s="581"/>
      <c r="F119" s="581"/>
      <c r="G119" s="135"/>
    </row>
    <row r="120" spans="1:7" s="108" customFormat="1" ht="13" x14ac:dyDescent="0.25">
      <c r="A120" s="575"/>
      <c r="B120" s="590" t="s">
        <v>461</v>
      </c>
      <c r="C120" s="575"/>
      <c r="D120" s="593"/>
      <c r="E120" s="601"/>
      <c r="F120" s="601"/>
      <c r="G120" s="135"/>
    </row>
    <row r="121" spans="1:7" s="108" customFormat="1" ht="13" x14ac:dyDescent="0.25">
      <c r="A121" s="575"/>
      <c r="B121" s="590"/>
      <c r="C121" s="575"/>
      <c r="D121" s="593"/>
      <c r="E121" s="601"/>
      <c r="F121" s="601"/>
      <c r="G121" s="135"/>
    </row>
    <row r="122" spans="1:7" s="108" customFormat="1" x14ac:dyDescent="0.25">
      <c r="A122" s="594"/>
      <c r="B122" s="597" t="s">
        <v>612</v>
      </c>
      <c r="C122" s="575"/>
      <c r="D122" s="577"/>
      <c r="E122" s="601"/>
      <c r="F122" s="601"/>
      <c r="G122" s="135"/>
    </row>
    <row r="123" spans="1:7" s="108" customFormat="1" ht="18" customHeight="1" x14ac:dyDescent="0.25">
      <c r="A123" s="575" t="s">
        <v>465</v>
      </c>
      <c r="B123" s="596" t="s">
        <v>183</v>
      </c>
      <c r="C123" s="575" t="s">
        <v>44</v>
      </c>
      <c r="D123" s="577">
        <v>1.3</v>
      </c>
      <c r="E123" s="581"/>
      <c r="F123" s="581">
        <f>D123*E123</f>
        <v>0</v>
      </c>
      <c r="G123" s="135"/>
    </row>
    <row r="124" spans="1:7" s="108" customFormat="1" ht="18" customHeight="1" x14ac:dyDescent="0.25">
      <c r="A124" s="575" t="s">
        <v>160</v>
      </c>
      <c r="B124" s="596" t="s">
        <v>108</v>
      </c>
      <c r="C124" s="575" t="s">
        <v>44</v>
      </c>
      <c r="D124" s="577">
        <v>13.5</v>
      </c>
      <c r="E124" s="581"/>
      <c r="F124" s="581">
        <f>D124*E124</f>
        <v>0</v>
      </c>
      <c r="G124" s="135"/>
    </row>
    <row r="125" spans="1:7" s="108" customFormat="1" x14ac:dyDescent="0.25">
      <c r="A125" s="583"/>
      <c r="B125" s="588"/>
      <c r="C125" s="583"/>
      <c r="D125" s="608"/>
      <c r="E125" s="581"/>
      <c r="F125" s="581"/>
      <c r="G125" s="135"/>
    </row>
    <row r="126" spans="1:7" s="108" customFormat="1" ht="13" x14ac:dyDescent="0.25">
      <c r="A126" s="583"/>
      <c r="B126" s="606" t="s">
        <v>466</v>
      </c>
      <c r="C126" s="583"/>
      <c r="D126" s="608"/>
      <c r="E126" s="581"/>
      <c r="F126" s="581"/>
      <c r="G126" s="135"/>
    </row>
    <row r="127" spans="1:7" s="108" customFormat="1" x14ac:dyDescent="0.25">
      <c r="A127" s="583"/>
      <c r="B127" s="614"/>
      <c r="C127" s="583"/>
      <c r="D127" s="608"/>
      <c r="E127" s="581"/>
      <c r="F127" s="581"/>
      <c r="G127" s="135"/>
    </row>
    <row r="128" spans="1:7" s="108" customFormat="1" x14ac:dyDescent="0.25">
      <c r="A128" s="583"/>
      <c r="B128" s="587" t="s">
        <v>467</v>
      </c>
      <c r="C128" s="583"/>
      <c r="D128" s="608"/>
      <c r="E128" s="581"/>
      <c r="F128" s="581"/>
      <c r="G128" s="135"/>
    </row>
    <row r="129" spans="1:7" s="108" customFormat="1" x14ac:dyDescent="0.25">
      <c r="A129" s="575" t="s">
        <v>107</v>
      </c>
      <c r="B129" s="596" t="s">
        <v>183</v>
      </c>
      <c r="C129" s="575" t="s">
        <v>44</v>
      </c>
      <c r="D129" s="577">
        <v>46.7</v>
      </c>
      <c r="E129" s="581"/>
      <c r="F129" s="581">
        <f>D129*E129</f>
        <v>0</v>
      </c>
      <c r="G129" s="135"/>
    </row>
    <row r="130" spans="1:7" s="108" customFormat="1" x14ac:dyDescent="0.25">
      <c r="A130" s="609"/>
      <c r="B130" s="615"/>
      <c r="C130" s="583"/>
      <c r="D130" s="608"/>
      <c r="E130" s="581"/>
      <c r="F130" s="581"/>
      <c r="G130" s="135"/>
    </row>
    <row r="131" spans="1:7" s="108" customFormat="1" ht="13" x14ac:dyDescent="0.25">
      <c r="A131" s="609"/>
      <c r="B131" s="584" t="s">
        <v>109</v>
      </c>
      <c r="C131" s="583"/>
      <c r="D131" s="608"/>
      <c r="E131" s="581"/>
      <c r="F131" s="581"/>
      <c r="G131" s="135"/>
    </row>
    <row r="132" spans="1:7" s="108" customFormat="1" ht="13" x14ac:dyDescent="0.25">
      <c r="A132" s="609"/>
      <c r="B132" s="576" t="s">
        <v>220</v>
      </c>
      <c r="C132" s="583"/>
      <c r="D132" s="608"/>
      <c r="E132" s="581"/>
      <c r="F132" s="581"/>
      <c r="G132" s="135"/>
    </row>
    <row r="133" spans="1:7" s="108" customFormat="1" ht="13" x14ac:dyDescent="0.25">
      <c r="A133" s="609"/>
      <c r="B133" s="576"/>
      <c r="C133" s="583"/>
      <c r="D133" s="608"/>
      <c r="E133" s="581"/>
      <c r="F133" s="581"/>
      <c r="G133" s="135"/>
    </row>
    <row r="134" spans="1:7" s="108" customFormat="1" x14ac:dyDescent="0.25">
      <c r="A134" s="609"/>
      <c r="B134" s="597" t="s">
        <v>613</v>
      </c>
      <c r="C134" s="583"/>
      <c r="D134" s="589"/>
      <c r="E134" s="581"/>
      <c r="F134" s="581"/>
      <c r="G134" s="135"/>
    </row>
    <row r="135" spans="1:7" s="108" customFormat="1" x14ac:dyDescent="0.25">
      <c r="A135" s="609" t="s">
        <v>110</v>
      </c>
      <c r="B135" s="614" t="s">
        <v>614</v>
      </c>
      <c r="C135" s="583" t="s">
        <v>36</v>
      </c>
      <c r="D135" s="589">
        <v>0.26</v>
      </c>
      <c r="E135" s="581"/>
      <c r="F135" s="581">
        <f>D135*E135</f>
        <v>0</v>
      </c>
      <c r="G135" s="135"/>
    </row>
    <row r="136" spans="1:7" s="108" customFormat="1" x14ac:dyDescent="0.25">
      <c r="A136" s="609"/>
      <c r="B136" s="614"/>
      <c r="C136" s="583"/>
      <c r="D136" s="589"/>
      <c r="E136" s="581"/>
      <c r="F136" s="581"/>
      <c r="G136" s="135"/>
    </row>
    <row r="137" spans="1:7" s="108" customFormat="1" ht="13" x14ac:dyDescent="0.25">
      <c r="A137" s="583"/>
      <c r="B137" s="584" t="s">
        <v>221</v>
      </c>
      <c r="C137" s="583"/>
      <c r="D137" s="616"/>
      <c r="E137" s="581"/>
      <c r="F137" s="581"/>
      <c r="G137" s="135"/>
    </row>
    <row r="138" spans="1:7" s="108" customFormat="1" x14ac:dyDescent="0.25">
      <c r="A138" s="583"/>
      <c r="B138" s="614"/>
      <c r="C138" s="583"/>
      <c r="D138" s="616"/>
      <c r="E138" s="581"/>
      <c r="F138" s="581"/>
      <c r="G138" s="135"/>
    </row>
    <row r="139" spans="1:7" s="108" customFormat="1" ht="25" x14ac:dyDescent="0.25">
      <c r="A139" s="583"/>
      <c r="B139" s="587" t="s">
        <v>615</v>
      </c>
      <c r="C139" s="583"/>
      <c r="D139" s="616"/>
      <c r="E139" s="581"/>
      <c r="F139" s="581"/>
      <c r="G139" s="135"/>
    </row>
    <row r="140" spans="1:7" s="108" customFormat="1" x14ac:dyDescent="0.25">
      <c r="A140" s="583" t="s">
        <v>616</v>
      </c>
      <c r="B140" s="614" t="s">
        <v>617</v>
      </c>
      <c r="C140" s="583" t="s">
        <v>44</v>
      </c>
      <c r="D140" s="589">
        <v>48.5</v>
      </c>
      <c r="E140" s="581"/>
      <c r="F140" s="581">
        <f>D140*E140</f>
        <v>0</v>
      </c>
      <c r="G140" s="135"/>
    </row>
    <row r="141" spans="1:7" s="108" customFormat="1" x14ac:dyDescent="0.25">
      <c r="A141" s="575"/>
      <c r="B141" s="617"/>
      <c r="C141" s="575"/>
      <c r="D141" s="593"/>
      <c r="E141" s="581"/>
      <c r="F141" s="581"/>
      <c r="G141" s="135"/>
    </row>
    <row r="142" spans="1:7" s="108" customFormat="1" ht="13" x14ac:dyDescent="0.25">
      <c r="A142" s="618"/>
      <c r="B142" s="612" t="s">
        <v>188</v>
      </c>
      <c r="C142" s="618"/>
      <c r="D142" s="619"/>
      <c r="E142" s="581"/>
      <c r="F142" s="581"/>
      <c r="G142" s="135"/>
    </row>
    <row r="143" spans="1:7" s="108" customFormat="1" x14ac:dyDescent="0.25">
      <c r="A143" s="618"/>
      <c r="B143" s="620"/>
      <c r="C143" s="618"/>
      <c r="D143" s="619"/>
      <c r="E143" s="581"/>
      <c r="F143" s="581"/>
      <c r="G143" s="135"/>
    </row>
    <row r="144" spans="1:7" s="108" customFormat="1" ht="13" x14ac:dyDescent="0.25">
      <c r="A144" s="575"/>
      <c r="B144" s="590" t="s">
        <v>618</v>
      </c>
      <c r="C144" s="575"/>
      <c r="D144" s="593"/>
      <c r="E144" s="581"/>
      <c r="F144" s="581"/>
      <c r="G144" s="135"/>
    </row>
    <row r="145" spans="1:7" s="108" customFormat="1" ht="13" x14ac:dyDescent="0.25">
      <c r="A145" s="575"/>
      <c r="B145" s="590"/>
      <c r="C145" s="575"/>
      <c r="D145" s="593"/>
      <c r="E145" s="581"/>
      <c r="F145" s="581"/>
      <c r="G145" s="135"/>
    </row>
    <row r="146" spans="1:7" s="108" customFormat="1" x14ac:dyDescent="0.25">
      <c r="A146" s="575"/>
      <c r="B146" s="587" t="s">
        <v>478</v>
      </c>
      <c r="C146" s="575"/>
      <c r="D146" s="593"/>
      <c r="E146" s="581"/>
      <c r="F146" s="581"/>
      <c r="G146" s="135"/>
    </row>
    <row r="147" spans="1:7" s="108" customFormat="1" x14ac:dyDescent="0.25">
      <c r="A147" s="575" t="s">
        <v>189</v>
      </c>
      <c r="B147" s="579" t="s">
        <v>619</v>
      </c>
      <c r="C147" s="583" t="s">
        <v>44</v>
      </c>
      <c r="D147" s="593">
        <v>48.5</v>
      </c>
      <c r="E147" s="581"/>
      <c r="F147" s="581">
        <f>D147*E147</f>
        <v>0</v>
      </c>
      <c r="G147" s="135"/>
    </row>
    <row r="148" spans="1:7" s="108" customFormat="1" x14ac:dyDescent="0.25">
      <c r="A148" s="575"/>
      <c r="B148" s="579"/>
      <c r="C148" s="575"/>
      <c r="D148" s="593"/>
      <c r="E148" s="581"/>
      <c r="F148" s="581"/>
      <c r="G148" s="135"/>
    </row>
    <row r="149" spans="1:7" s="108" customFormat="1" ht="13" x14ac:dyDescent="0.25">
      <c r="A149" s="618"/>
      <c r="B149" s="621" t="s">
        <v>180</v>
      </c>
      <c r="C149" s="618"/>
      <c r="D149" s="589"/>
      <c r="E149" s="581"/>
      <c r="F149" s="581"/>
      <c r="G149" s="135"/>
    </row>
    <row r="150" spans="1:7" s="108" customFormat="1" x14ac:dyDescent="0.25">
      <c r="A150" s="618"/>
      <c r="B150" s="620"/>
      <c r="C150" s="618"/>
      <c r="D150" s="589"/>
      <c r="E150" s="581"/>
      <c r="F150" s="581"/>
      <c r="G150" s="135"/>
    </row>
    <row r="151" spans="1:7" s="108" customFormat="1" ht="13" x14ac:dyDescent="0.25">
      <c r="A151" s="618"/>
      <c r="B151" s="576" t="s">
        <v>620</v>
      </c>
      <c r="C151" s="618"/>
      <c r="D151" s="589"/>
      <c r="E151" s="581"/>
      <c r="F151" s="581"/>
      <c r="G151" s="135"/>
    </row>
    <row r="152" spans="1:7" s="108" customFormat="1" ht="13" x14ac:dyDescent="0.25">
      <c r="A152" s="618"/>
      <c r="B152" s="621"/>
      <c r="C152" s="618"/>
      <c r="D152" s="589"/>
      <c r="E152" s="581"/>
      <c r="F152" s="581"/>
      <c r="G152" s="135"/>
    </row>
    <row r="153" spans="1:7" s="108" customFormat="1" ht="25" x14ac:dyDescent="0.25">
      <c r="A153" s="594"/>
      <c r="B153" s="622" t="s">
        <v>621</v>
      </c>
      <c r="C153" s="575"/>
      <c r="D153" s="593"/>
      <c r="E153" s="581"/>
      <c r="F153" s="581"/>
      <c r="G153" s="135"/>
    </row>
    <row r="154" spans="1:7" s="108" customFormat="1" x14ac:dyDescent="0.25">
      <c r="A154" s="575" t="s">
        <v>622</v>
      </c>
      <c r="B154" s="623" t="s">
        <v>503</v>
      </c>
      <c r="C154" s="575" t="s">
        <v>44</v>
      </c>
      <c r="D154" s="593">
        <v>77</v>
      </c>
      <c r="E154" s="581"/>
      <c r="F154" s="581">
        <f>D154*E154</f>
        <v>0</v>
      </c>
      <c r="G154" s="135"/>
    </row>
    <row r="155" spans="1:7" s="108" customFormat="1" ht="13" x14ac:dyDescent="0.25">
      <c r="A155" s="618"/>
      <c r="B155" s="621"/>
      <c r="C155" s="618"/>
      <c r="D155" s="589"/>
      <c r="E155" s="581"/>
      <c r="F155" s="581"/>
      <c r="G155" s="135"/>
    </row>
    <row r="156" spans="1:7" s="108" customFormat="1" ht="25" x14ac:dyDescent="0.25">
      <c r="A156" s="594"/>
      <c r="B156" s="622" t="s">
        <v>621</v>
      </c>
      <c r="C156" s="575"/>
      <c r="D156" s="593"/>
      <c r="E156" s="581"/>
      <c r="F156" s="581"/>
      <c r="G156" s="135"/>
    </row>
    <row r="157" spans="1:7" s="108" customFormat="1" x14ac:dyDescent="0.25">
      <c r="A157" s="575" t="s">
        <v>624</v>
      </c>
      <c r="B157" s="579" t="s">
        <v>502</v>
      </c>
      <c r="C157" s="575" t="s">
        <v>44</v>
      </c>
      <c r="D157" s="593">
        <v>35</v>
      </c>
      <c r="E157" s="581"/>
      <c r="F157" s="581">
        <f>D157*E157</f>
        <v>0</v>
      </c>
      <c r="G157" s="135"/>
    </row>
    <row r="158" spans="1:7" x14ac:dyDescent="0.25">
      <c r="A158" s="624"/>
      <c r="B158" s="625"/>
      <c r="C158" s="624"/>
      <c r="D158" s="624"/>
      <c r="E158" s="626"/>
      <c r="F158" s="626"/>
    </row>
    <row r="159" spans="1:7" s="108" customFormat="1" ht="37.5" x14ac:dyDescent="0.25">
      <c r="A159" s="575"/>
      <c r="B159" s="627" t="s">
        <v>625</v>
      </c>
      <c r="C159" s="575"/>
      <c r="D159" s="593"/>
      <c r="E159" s="581"/>
      <c r="F159" s="581"/>
      <c r="G159" s="135"/>
    </row>
    <row r="160" spans="1:7" s="108" customFormat="1" x14ac:dyDescent="0.25">
      <c r="A160" s="575" t="s">
        <v>626</v>
      </c>
      <c r="B160" s="579" t="s">
        <v>627</v>
      </c>
      <c r="C160" s="575" t="s">
        <v>44</v>
      </c>
      <c r="D160" s="593">
        <v>5</v>
      </c>
      <c r="E160" s="581"/>
      <c r="F160" s="581">
        <f>D160*E160</f>
        <v>0</v>
      </c>
      <c r="G160" s="135"/>
    </row>
    <row r="161" spans="1:7" s="108" customFormat="1" x14ac:dyDescent="0.25">
      <c r="A161" s="575"/>
      <c r="B161" s="579"/>
      <c r="C161" s="575"/>
      <c r="D161" s="593"/>
      <c r="E161" s="628"/>
      <c r="F161" s="581"/>
      <c r="G161" s="135"/>
    </row>
    <row r="162" spans="1:7" s="108" customFormat="1" ht="25" x14ac:dyDescent="0.25">
      <c r="A162" s="594"/>
      <c r="B162" s="597" t="s">
        <v>224</v>
      </c>
      <c r="C162" s="575"/>
      <c r="D162" s="593"/>
      <c r="E162" s="629"/>
      <c r="F162" s="581"/>
      <c r="G162" s="135"/>
    </row>
    <row r="163" spans="1:7" s="108" customFormat="1" x14ac:dyDescent="0.25">
      <c r="A163" s="575" t="s">
        <v>225</v>
      </c>
      <c r="B163" s="579" t="s">
        <v>623</v>
      </c>
      <c r="C163" s="575" t="s">
        <v>106</v>
      </c>
      <c r="D163" s="593">
        <v>28</v>
      </c>
      <c r="E163" s="581"/>
      <c r="F163" s="581">
        <f>D163*E163</f>
        <v>0</v>
      </c>
      <c r="G163" s="135"/>
    </row>
    <row r="164" spans="1:7" s="108" customFormat="1" x14ac:dyDescent="0.25">
      <c r="A164" s="575"/>
      <c r="B164" s="579"/>
      <c r="C164" s="575"/>
      <c r="D164" s="593"/>
      <c r="E164" s="629"/>
      <c r="F164" s="581"/>
      <c r="G164" s="135"/>
    </row>
    <row r="165" spans="1:7" s="108" customFormat="1" ht="13" x14ac:dyDescent="0.25">
      <c r="A165" s="583"/>
      <c r="B165" s="584" t="s">
        <v>190</v>
      </c>
      <c r="C165" s="583"/>
      <c r="D165" s="589"/>
      <c r="E165" s="605"/>
      <c r="F165" s="630"/>
      <c r="G165" s="135"/>
    </row>
    <row r="166" spans="1:7" s="108" customFormat="1" x14ac:dyDescent="0.25">
      <c r="A166" s="583"/>
      <c r="B166" s="614"/>
      <c r="C166" s="583"/>
      <c r="D166" s="589"/>
      <c r="E166" s="605"/>
      <c r="F166" s="630"/>
      <c r="G166" s="135"/>
    </row>
    <row r="167" spans="1:7" s="108" customFormat="1" ht="13" x14ac:dyDescent="0.25">
      <c r="A167" s="583"/>
      <c r="B167" s="612" t="s">
        <v>226</v>
      </c>
      <c r="C167" s="583"/>
      <c r="D167" s="616"/>
      <c r="E167" s="605"/>
      <c r="F167" s="630"/>
      <c r="G167" s="135"/>
    </row>
    <row r="168" spans="1:7" s="108" customFormat="1" x14ac:dyDescent="0.25">
      <c r="A168" s="583"/>
      <c r="B168" s="588"/>
      <c r="C168" s="583"/>
      <c r="D168" s="589"/>
      <c r="E168" s="605"/>
      <c r="F168" s="605"/>
      <c r="G168" s="135"/>
    </row>
    <row r="169" spans="1:7" s="108" customFormat="1" ht="13" x14ac:dyDescent="0.25">
      <c r="A169" s="583"/>
      <c r="B169" s="611" t="s">
        <v>227</v>
      </c>
      <c r="C169" s="583"/>
      <c r="D169" s="589"/>
      <c r="E169" s="605"/>
      <c r="F169" s="605"/>
      <c r="G169" s="135"/>
    </row>
    <row r="170" spans="1:7" s="108" customFormat="1" ht="25" x14ac:dyDescent="0.25">
      <c r="A170" s="575"/>
      <c r="B170" s="631" t="s">
        <v>628</v>
      </c>
      <c r="C170" s="583"/>
      <c r="D170" s="589"/>
      <c r="E170" s="605"/>
      <c r="F170" s="605"/>
      <c r="G170" s="135"/>
    </row>
    <row r="171" spans="1:7" s="108" customFormat="1" ht="25" x14ac:dyDescent="0.25">
      <c r="A171" s="575" t="s">
        <v>228</v>
      </c>
      <c r="B171" s="574" t="s">
        <v>508</v>
      </c>
      <c r="C171" s="583" t="s">
        <v>44</v>
      </c>
      <c r="D171" s="589">
        <v>6</v>
      </c>
      <c r="E171" s="581"/>
      <c r="F171" s="581">
        <f>D171*E171</f>
        <v>0</v>
      </c>
      <c r="G171" s="135"/>
    </row>
    <row r="172" spans="1:7" s="108" customFormat="1" x14ac:dyDescent="0.25">
      <c r="A172" s="575"/>
      <c r="B172" s="574"/>
      <c r="C172" s="583"/>
      <c r="D172" s="589"/>
      <c r="E172" s="581"/>
      <c r="F172" s="581"/>
      <c r="G172" s="135"/>
    </row>
    <row r="173" spans="1:7" s="108" customFormat="1" ht="13" thickBot="1" x14ac:dyDescent="0.3">
      <c r="A173" s="575"/>
      <c r="B173" s="574"/>
      <c r="C173" s="583"/>
      <c r="D173" s="589"/>
      <c r="E173" s="581"/>
      <c r="F173" s="581"/>
      <c r="G173" s="135"/>
    </row>
    <row r="174" spans="1:7" s="108" customFormat="1" ht="15.75" customHeight="1" thickTop="1" x14ac:dyDescent="0.25">
      <c r="A174" s="1100" t="s">
        <v>93</v>
      </c>
      <c r="B174" s="1100"/>
      <c r="C174" s="1100"/>
      <c r="D174" s="1100"/>
      <c r="E174" s="1100"/>
      <c r="F174" s="781">
        <f>SUM(F115:F173)</f>
        <v>0</v>
      </c>
      <c r="G174" s="135"/>
    </row>
    <row r="175" spans="1:7" s="108" customFormat="1" ht="13" x14ac:dyDescent="0.25">
      <c r="A175" s="583"/>
      <c r="B175" s="611" t="s">
        <v>229</v>
      </c>
      <c r="C175" s="583"/>
      <c r="D175" s="589"/>
      <c r="E175" s="581"/>
      <c r="F175" s="581"/>
      <c r="G175" s="135"/>
    </row>
    <row r="176" spans="1:7" s="108" customFormat="1" ht="13" x14ac:dyDescent="0.25">
      <c r="A176" s="583"/>
      <c r="B176" s="611"/>
      <c r="C176" s="583"/>
      <c r="D176" s="589"/>
      <c r="E176" s="581"/>
      <c r="F176" s="581"/>
      <c r="G176" s="135"/>
    </row>
    <row r="177" spans="1:7" s="108" customFormat="1" ht="25" x14ac:dyDescent="0.25">
      <c r="A177" s="583"/>
      <c r="B177" s="599" t="s">
        <v>629</v>
      </c>
      <c r="C177" s="583"/>
      <c r="D177" s="589"/>
      <c r="E177" s="581"/>
      <c r="F177" s="581"/>
      <c r="G177" s="135"/>
    </row>
    <row r="178" spans="1:7" s="108" customFormat="1" ht="25" x14ac:dyDescent="0.25">
      <c r="A178" s="583" t="s">
        <v>191</v>
      </c>
      <c r="B178" s="632" t="s">
        <v>231</v>
      </c>
      <c r="C178" s="583" t="s">
        <v>44</v>
      </c>
      <c r="D178" s="589">
        <v>42</v>
      </c>
      <c r="E178" s="581"/>
      <c r="F178" s="581">
        <f>D178*E178</f>
        <v>0</v>
      </c>
      <c r="G178" s="135"/>
    </row>
    <row r="179" spans="1:7" s="108" customFormat="1" x14ac:dyDescent="0.25">
      <c r="A179" s="583"/>
      <c r="B179" s="632"/>
      <c r="C179" s="583"/>
      <c r="D179" s="589"/>
      <c r="E179" s="581"/>
      <c r="F179" s="581"/>
      <c r="G179" s="135"/>
    </row>
    <row r="180" spans="1:7" s="108" customFormat="1" ht="13" x14ac:dyDescent="0.25">
      <c r="A180" s="583"/>
      <c r="B180" s="612" t="s">
        <v>192</v>
      </c>
      <c r="C180" s="583"/>
      <c r="D180" s="616"/>
      <c r="E180" s="581"/>
      <c r="F180" s="581"/>
      <c r="G180" s="135"/>
    </row>
    <row r="181" spans="1:7" s="108" customFormat="1" x14ac:dyDescent="0.25">
      <c r="A181" s="583"/>
      <c r="B181" s="588"/>
      <c r="C181" s="583"/>
      <c r="D181" s="616"/>
      <c r="E181" s="581"/>
      <c r="F181" s="581"/>
      <c r="G181" s="135"/>
    </row>
    <row r="182" spans="1:7" s="108" customFormat="1" ht="13" x14ac:dyDescent="0.25">
      <c r="A182" s="583"/>
      <c r="B182" s="611" t="s">
        <v>229</v>
      </c>
      <c r="C182" s="583"/>
      <c r="D182" s="616"/>
      <c r="E182" s="581"/>
      <c r="F182" s="581"/>
      <c r="G182" s="135"/>
    </row>
    <row r="183" spans="1:7" s="108" customFormat="1" ht="25" x14ac:dyDescent="0.25">
      <c r="A183" s="583"/>
      <c r="B183" s="599" t="s">
        <v>630</v>
      </c>
      <c r="C183" s="583"/>
      <c r="D183" s="616"/>
      <c r="E183" s="581"/>
      <c r="F183" s="581"/>
      <c r="G183" s="135"/>
    </row>
    <row r="184" spans="1:7" s="108" customFormat="1" ht="25" x14ac:dyDescent="0.25">
      <c r="A184" s="583" t="s">
        <v>230</v>
      </c>
      <c r="B184" s="632" t="s">
        <v>231</v>
      </c>
      <c r="C184" s="583" t="s">
        <v>44</v>
      </c>
      <c r="D184" s="589">
        <v>75</v>
      </c>
      <c r="E184" s="581"/>
      <c r="F184" s="581">
        <f>D184*E184</f>
        <v>0</v>
      </c>
      <c r="G184" s="135"/>
    </row>
    <row r="185" spans="1:7" s="108" customFormat="1" x14ac:dyDescent="0.25">
      <c r="A185" s="575"/>
      <c r="B185" s="596"/>
      <c r="C185" s="575"/>
      <c r="D185" s="577"/>
      <c r="E185" s="581"/>
      <c r="F185" s="581"/>
      <c r="G185" s="135"/>
    </row>
    <row r="186" spans="1:7" s="108" customFormat="1" ht="13" x14ac:dyDescent="0.25">
      <c r="A186" s="633"/>
      <c r="B186" s="584" t="s">
        <v>193</v>
      </c>
      <c r="C186" s="583"/>
      <c r="D186" s="589"/>
      <c r="E186" s="581"/>
      <c r="F186" s="581"/>
      <c r="G186" s="135"/>
    </row>
    <row r="187" spans="1:7" s="108" customFormat="1" ht="13" x14ac:dyDescent="0.25">
      <c r="A187" s="583"/>
      <c r="B187" s="612" t="s">
        <v>631</v>
      </c>
      <c r="C187" s="583"/>
      <c r="D187" s="589"/>
      <c r="E187" s="581"/>
      <c r="F187" s="581"/>
      <c r="G187" s="135"/>
    </row>
    <row r="188" spans="1:7" s="108" customFormat="1" ht="13" x14ac:dyDescent="0.25">
      <c r="A188" s="583"/>
      <c r="B188" s="612"/>
      <c r="C188" s="583"/>
      <c r="D188" s="589"/>
      <c r="E188" s="581"/>
      <c r="F188" s="581"/>
      <c r="G188" s="135"/>
    </row>
    <row r="189" spans="1:7" s="108" customFormat="1" ht="13" x14ac:dyDescent="0.25">
      <c r="A189" s="583"/>
      <c r="B189" s="611" t="s">
        <v>194</v>
      </c>
      <c r="C189" s="583"/>
      <c r="D189" s="589"/>
      <c r="E189" s="581"/>
      <c r="F189" s="581"/>
      <c r="G189" s="135"/>
    </row>
    <row r="190" spans="1:7" s="108" customFormat="1" ht="37.5" x14ac:dyDescent="0.25">
      <c r="A190" s="583" t="s">
        <v>181</v>
      </c>
      <c r="B190" s="596" t="s">
        <v>632</v>
      </c>
      <c r="C190" s="583" t="s">
        <v>44</v>
      </c>
      <c r="D190" s="589">
        <v>187</v>
      </c>
      <c r="E190" s="581"/>
      <c r="F190" s="581">
        <f>D190*E190</f>
        <v>0</v>
      </c>
      <c r="G190" s="135"/>
    </row>
    <row r="191" spans="1:7" s="108" customFormat="1" ht="13" x14ac:dyDescent="0.25">
      <c r="A191" s="633"/>
      <c r="B191" s="584"/>
      <c r="C191" s="583"/>
      <c r="D191" s="589"/>
      <c r="E191" s="581"/>
      <c r="F191" s="581"/>
      <c r="G191" s="135"/>
    </row>
    <row r="192" spans="1:7" s="108" customFormat="1" ht="13" x14ac:dyDescent="0.25">
      <c r="A192" s="594"/>
      <c r="B192" s="595" t="s">
        <v>633</v>
      </c>
      <c r="C192" s="575"/>
      <c r="D192" s="593"/>
      <c r="E192" s="581"/>
      <c r="F192" s="581"/>
      <c r="G192" s="135"/>
    </row>
    <row r="193" spans="1:7" s="108" customFormat="1" x14ac:dyDescent="0.25">
      <c r="A193" s="575" t="s">
        <v>634</v>
      </c>
      <c r="B193" s="596" t="s">
        <v>635</v>
      </c>
      <c r="C193" s="575" t="s">
        <v>44</v>
      </c>
      <c r="D193" s="593">
        <v>12</v>
      </c>
      <c r="E193" s="581"/>
      <c r="F193" s="581">
        <f>D193*E193</f>
        <v>0</v>
      </c>
      <c r="G193" s="135"/>
    </row>
    <row r="194" spans="1:7" s="108" customFormat="1" x14ac:dyDescent="0.25">
      <c r="A194" s="583"/>
      <c r="B194" s="632"/>
      <c r="C194" s="583"/>
      <c r="D194" s="589"/>
      <c r="E194" s="581"/>
      <c r="F194" s="581"/>
      <c r="G194" s="135"/>
    </row>
    <row r="195" spans="1:7" s="108" customFormat="1" ht="13" x14ac:dyDescent="0.25">
      <c r="A195" s="633"/>
      <c r="B195" s="584" t="s">
        <v>196</v>
      </c>
      <c r="C195" s="583"/>
      <c r="D195" s="589"/>
      <c r="E195" s="581"/>
      <c r="F195" s="581"/>
      <c r="G195" s="135"/>
    </row>
    <row r="196" spans="1:7" s="108" customFormat="1" ht="13" x14ac:dyDescent="0.25">
      <c r="A196" s="633"/>
      <c r="B196" s="584"/>
      <c r="C196" s="583"/>
      <c r="D196" s="589"/>
      <c r="E196" s="581"/>
      <c r="F196" s="581"/>
      <c r="G196" s="135"/>
    </row>
    <row r="197" spans="1:7" s="108" customFormat="1" ht="13" x14ac:dyDescent="0.25">
      <c r="A197" s="633"/>
      <c r="B197" s="606" t="s">
        <v>517</v>
      </c>
      <c r="C197" s="583"/>
      <c r="D197" s="589"/>
      <c r="E197" s="581"/>
      <c r="F197" s="581"/>
      <c r="G197" s="135"/>
    </row>
    <row r="198" spans="1:7" s="108" customFormat="1" ht="25" x14ac:dyDescent="0.25">
      <c r="A198" s="583"/>
      <c r="B198" s="587" t="s">
        <v>636</v>
      </c>
      <c r="C198" s="583"/>
      <c r="D198" s="589"/>
      <c r="E198" s="581"/>
      <c r="F198" s="581"/>
      <c r="G198" s="135"/>
    </row>
    <row r="199" spans="1:7" s="108" customFormat="1" ht="25" x14ac:dyDescent="0.25">
      <c r="A199" s="583" t="s">
        <v>197</v>
      </c>
      <c r="B199" s="632" t="s">
        <v>520</v>
      </c>
      <c r="C199" s="583" t="s">
        <v>44</v>
      </c>
      <c r="D199" s="589">
        <v>30.5</v>
      </c>
      <c r="E199" s="581"/>
      <c r="F199" s="581">
        <f>D199*E199</f>
        <v>0</v>
      </c>
      <c r="G199" s="135"/>
    </row>
    <row r="200" spans="1:7" s="108" customFormat="1" x14ac:dyDescent="0.25">
      <c r="A200" s="583"/>
      <c r="B200" s="632"/>
      <c r="C200" s="583"/>
      <c r="D200" s="589"/>
      <c r="E200" s="581"/>
      <c r="F200" s="581"/>
      <c r="G200" s="135"/>
    </row>
    <row r="201" spans="1:7" s="108" customFormat="1" ht="13" x14ac:dyDescent="0.25">
      <c r="A201" s="583"/>
      <c r="B201" s="606" t="s">
        <v>235</v>
      </c>
      <c r="C201" s="583"/>
      <c r="D201" s="589"/>
      <c r="E201" s="605"/>
      <c r="F201" s="605"/>
      <c r="G201" s="135"/>
    </row>
    <row r="202" spans="1:7" s="108" customFormat="1" ht="37.5" x14ac:dyDescent="0.25">
      <c r="A202" s="583"/>
      <c r="B202" s="607" t="s">
        <v>523</v>
      </c>
      <c r="C202" s="583"/>
      <c r="D202" s="589"/>
      <c r="E202" s="605"/>
      <c r="F202" s="605"/>
      <c r="G202" s="135"/>
    </row>
    <row r="203" spans="1:7" s="108" customFormat="1" ht="25" x14ac:dyDescent="0.25">
      <c r="A203" s="583" t="s">
        <v>198</v>
      </c>
      <c r="B203" s="632" t="s">
        <v>236</v>
      </c>
      <c r="C203" s="583" t="s">
        <v>44</v>
      </c>
      <c r="D203" s="589">
        <v>30.5</v>
      </c>
      <c r="E203" s="581"/>
      <c r="F203" s="581">
        <f>D203*E203</f>
        <v>0</v>
      </c>
      <c r="G203" s="135"/>
    </row>
    <row r="204" spans="1:7" s="108" customFormat="1" x14ac:dyDescent="0.25">
      <c r="A204" s="575"/>
      <c r="B204" s="574"/>
      <c r="C204" s="583"/>
      <c r="D204" s="589"/>
      <c r="E204" s="581"/>
      <c r="F204" s="581"/>
      <c r="G204" s="135"/>
    </row>
    <row r="205" spans="1:7" s="108" customFormat="1" ht="13" x14ac:dyDescent="0.25">
      <c r="A205" s="634"/>
      <c r="B205" s="612" t="s">
        <v>116</v>
      </c>
      <c r="C205" s="618"/>
      <c r="D205" s="619"/>
      <c r="E205" s="581"/>
      <c r="F205" s="581"/>
      <c r="G205" s="135"/>
    </row>
    <row r="206" spans="1:7" s="108" customFormat="1" ht="13" x14ac:dyDescent="0.25">
      <c r="A206" s="634"/>
      <c r="B206" s="612"/>
      <c r="C206" s="618"/>
      <c r="D206" s="619"/>
      <c r="E206" s="581"/>
      <c r="F206" s="581"/>
      <c r="G206" s="135"/>
    </row>
    <row r="207" spans="1:7" s="108" customFormat="1" ht="13" x14ac:dyDescent="0.25">
      <c r="A207" s="634"/>
      <c r="B207" s="612" t="s">
        <v>637</v>
      </c>
      <c r="C207" s="618"/>
      <c r="D207" s="619"/>
      <c r="E207" s="581"/>
      <c r="F207" s="581"/>
      <c r="G207" s="135"/>
    </row>
    <row r="208" spans="1:7" s="108" customFormat="1" ht="13" x14ac:dyDescent="0.25">
      <c r="A208" s="583"/>
      <c r="B208" s="611"/>
      <c r="C208" s="583"/>
      <c r="D208" s="589"/>
      <c r="E208" s="581"/>
      <c r="F208" s="581"/>
      <c r="G208" s="135"/>
    </row>
    <row r="209" spans="1:7" s="108" customFormat="1" ht="13" x14ac:dyDescent="0.25">
      <c r="A209" s="635"/>
      <c r="B209" s="636" t="s">
        <v>201</v>
      </c>
      <c r="C209" s="635"/>
      <c r="D209" s="637"/>
      <c r="E209" s="581"/>
      <c r="F209" s="581"/>
      <c r="G209" s="135"/>
    </row>
    <row r="210" spans="1:7" s="108" customFormat="1" ht="75" x14ac:dyDescent="0.25">
      <c r="A210" s="635"/>
      <c r="B210" s="597" t="s">
        <v>638</v>
      </c>
      <c r="C210" s="635"/>
      <c r="D210" s="637"/>
      <c r="E210" s="581"/>
      <c r="F210" s="581"/>
      <c r="G210" s="135"/>
    </row>
    <row r="211" spans="1:7" s="108" customFormat="1" x14ac:dyDescent="0.25">
      <c r="A211" s="638" t="s">
        <v>1016</v>
      </c>
      <c r="B211" s="588" t="s">
        <v>639</v>
      </c>
      <c r="C211" s="583" t="s">
        <v>15</v>
      </c>
      <c r="D211" s="585">
        <v>5</v>
      </c>
      <c r="E211" s="598"/>
      <c r="F211" s="581">
        <f>D211*E211</f>
        <v>0</v>
      </c>
      <c r="G211" s="135"/>
    </row>
    <row r="212" spans="1:7" s="108" customFormat="1" ht="13" x14ac:dyDescent="0.25">
      <c r="A212" s="635"/>
      <c r="B212" s="636"/>
      <c r="C212" s="635"/>
      <c r="D212" s="639"/>
      <c r="E212" s="581"/>
      <c r="F212" s="581"/>
      <c r="G212" s="135"/>
    </row>
    <row r="213" spans="1:7" s="108" customFormat="1" ht="50" x14ac:dyDescent="0.25">
      <c r="A213" s="635"/>
      <c r="B213" s="640" t="s">
        <v>640</v>
      </c>
      <c r="C213" s="635"/>
      <c r="D213" s="639"/>
      <c r="E213" s="581"/>
      <c r="F213" s="581"/>
      <c r="G213" s="135"/>
    </row>
    <row r="214" spans="1:7" s="108" customFormat="1" x14ac:dyDescent="0.25">
      <c r="A214" s="638" t="s">
        <v>1017</v>
      </c>
      <c r="B214" s="641" t="s">
        <v>641</v>
      </c>
      <c r="C214" s="583" t="s">
        <v>15</v>
      </c>
      <c r="D214" s="585">
        <v>1</v>
      </c>
      <c r="E214" s="581"/>
      <c r="F214" s="581">
        <f>D214*E214</f>
        <v>0</v>
      </c>
      <c r="G214" s="135"/>
    </row>
    <row r="215" spans="1:7" s="108" customFormat="1" x14ac:dyDescent="0.25">
      <c r="A215" s="583"/>
      <c r="B215" s="614"/>
      <c r="C215" s="583"/>
      <c r="D215" s="585"/>
      <c r="E215" s="581"/>
      <c r="F215" s="581"/>
      <c r="G215" s="135"/>
    </row>
    <row r="216" spans="1:7" s="108" customFormat="1" ht="13" x14ac:dyDescent="0.25">
      <c r="A216" s="635"/>
      <c r="B216" s="636" t="s">
        <v>642</v>
      </c>
      <c r="C216" s="635"/>
      <c r="D216" s="639"/>
      <c r="E216" s="581"/>
      <c r="F216" s="581"/>
      <c r="G216" s="135"/>
    </row>
    <row r="217" spans="1:7" s="108" customFormat="1" ht="39" customHeight="1" x14ac:dyDescent="0.25">
      <c r="A217" s="583"/>
      <c r="B217" s="642" t="s">
        <v>643</v>
      </c>
      <c r="C217" s="583"/>
      <c r="D217" s="585"/>
      <c r="E217" s="581"/>
      <c r="F217" s="581"/>
      <c r="G217" s="135"/>
    </row>
    <row r="218" spans="1:7" s="108" customFormat="1" ht="22.5" customHeight="1" x14ac:dyDescent="0.25">
      <c r="A218" s="638" t="s">
        <v>1018</v>
      </c>
      <c r="B218" s="588" t="s">
        <v>644</v>
      </c>
      <c r="C218" s="583" t="s">
        <v>15</v>
      </c>
      <c r="D218" s="585">
        <v>5</v>
      </c>
      <c r="E218" s="581"/>
      <c r="F218" s="581">
        <f>D218*E218</f>
        <v>0</v>
      </c>
      <c r="G218" s="135"/>
    </row>
    <row r="219" spans="1:7" s="108" customFormat="1" ht="25" x14ac:dyDescent="0.25">
      <c r="A219" s="638" t="s">
        <v>1019</v>
      </c>
      <c r="B219" s="620" t="s">
        <v>645</v>
      </c>
      <c r="C219" s="618" t="s">
        <v>15</v>
      </c>
      <c r="D219" s="643">
        <v>2</v>
      </c>
      <c r="E219" s="581"/>
      <c r="F219" s="581">
        <f>D219*E219</f>
        <v>0</v>
      </c>
      <c r="G219" s="135"/>
    </row>
    <row r="220" spans="1:7" s="108" customFormat="1" ht="13" thickBot="1" x14ac:dyDescent="0.3">
      <c r="A220" s="638"/>
      <c r="B220" s="620"/>
      <c r="C220" s="618"/>
      <c r="D220" s="643"/>
      <c r="E220" s="581"/>
      <c r="F220" s="581"/>
      <c r="G220" s="135"/>
    </row>
    <row r="221" spans="1:7" s="108" customFormat="1" ht="18" customHeight="1" thickTop="1" x14ac:dyDescent="0.25">
      <c r="A221" s="1100" t="s">
        <v>93</v>
      </c>
      <c r="B221" s="1100"/>
      <c r="C221" s="1100"/>
      <c r="D221" s="1100"/>
      <c r="E221" s="1100"/>
      <c r="F221" s="781">
        <f>SUM(F175:F220)</f>
        <v>0</v>
      </c>
      <c r="G221" s="135"/>
    </row>
    <row r="222" spans="1:7" s="108" customFormat="1" ht="13" x14ac:dyDescent="0.25">
      <c r="A222" s="635"/>
      <c r="B222" s="636" t="s">
        <v>195</v>
      </c>
      <c r="C222" s="635"/>
      <c r="D222" s="637"/>
      <c r="E222" s="581"/>
      <c r="F222" s="581"/>
      <c r="G222" s="135"/>
    </row>
    <row r="223" spans="1:7" s="108" customFormat="1" x14ac:dyDescent="0.25">
      <c r="A223" s="635"/>
      <c r="B223" s="644"/>
      <c r="C223" s="635"/>
      <c r="D223" s="637"/>
      <c r="E223" s="581"/>
      <c r="F223" s="581"/>
      <c r="G223" s="135"/>
    </row>
    <row r="224" spans="1:7" s="108" customFormat="1" ht="50" x14ac:dyDescent="0.25">
      <c r="A224" s="638" t="s">
        <v>1020</v>
      </c>
      <c r="B224" s="645" t="s">
        <v>646</v>
      </c>
      <c r="C224" s="583" t="s">
        <v>44</v>
      </c>
      <c r="D224" s="589">
        <v>45</v>
      </c>
      <c r="E224" s="581"/>
      <c r="F224" s="581">
        <f>D224*E224</f>
        <v>0</v>
      </c>
      <c r="G224" s="135"/>
    </row>
    <row r="225" spans="1:7" s="108" customFormat="1" x14ac:dyDescent="0.25">
      <c r="A225" s="583"/>
      <c r="B225" s="646"/>
      <c r="C225" s="583"/>
      <c r="D225" s="589"/>
      <c r="E225" s="581"/>
      <c r="F225" s="581"/>
      <c r="G225" s="135"/>
    </row>
    <row r="226" spans="1:7" s="108" customFormat="1" ht="13" x14ac:dyDescent="0.25">
      <c r="A226" s="583"/>
      <c r="B226" s="612" t="s">
        <v>647</v>
      </c>
      <c r="C226" s="583"/>
      <c r="D226" s="589"/>
      <c r="E226" s="581"/>
      <c r="F226" s="581"/>
      <c r="G226" s="135"/>
    </row>
    <row r="227" spans="1:7" s="108" customFormat="1" ht="13" x14ac:dyDescent="0.25">
      <c r="A227" s="583"/>
      <c r="B227" s="611"/>
      <c r="C227" s="583"/>
      <c r="D227" s="589"/>
      <c r="E227" s="581"/>
      <c r="F227" s="581"/>
      <c r="G227" s="135"/>
    </row>
    <row r="228" spans="1:7" s="108" customFormat="1" ht="25.5" customHeight="1" x14ac:dyDescent="0.25">
      <c r="A228" s="638" t="s">
        <v>1021</v>
      </c>
      <c r="B228" s="579" t="s">
        <v>648</v>
      </c>
      <c r="C228" s="575" t="s">
        <v>241</v>
      </c>
      <c r="D228" s="575">
        <v>1</v>
      </c>
      <c r="E228" s="581"/>
      <c r="F228" s="581">
        <f>D228*E228</f>
        <v>0</v>
      </c>
      <c r="G228" s="135"/>
    </row>
    <row r="229" spans="1:7" s="108" customFormat="1" ht="52.5" customHeight="1" x14ac:dyDescent="0.25">
      <c r="A229" s="638" t="s">
        <v>1022</v>
      </c>
      <c r="B229" s="579" t="s">
        <v>649</v>
      </c>
      <c r="C229" s="575" t="s">
        <v>15</v>
      </c>
      <c r="D229" s="575">
        <v>2</v>
      </c>
      <c r="E229" s="581"/>
      <c r="F229" s="581">
        <f>D229*E229</f>
        <v>0</v>
      </c>
      <c r="G229" s="135"/>
    </row>
    <row r="230" spans="1:7" s="108" customFormat="1" ht="35.25" customHeight="1" x14ac:dyDescent="0.25">
      <c r="A230" s="638" t="s">
        <v>1023</v>
      </c>
      <c r="B230" s="647" t="s">
        <v>650</v>
      </c>
      <c r="C230" s="575" t="s">
        <v>106</v>
      </c>
      <c r="D230" s="593">
        <v>25</v>
      </c>
      <c r="E230" s="581"/>
      <c r="F230" s="581">
        <f>D230*E230</f>
        <v>0</v>
      </c>
      <c r="G230" s="135"/>
    </row>
    <row r="231" spans="1:7" s="108" customFormat="1" ht="66.75" customHeight="1" x14ac:dyDescent="0.25">
      <c r="A231" s="638" t="s">
        <v>1024</v>
      </c>
      <c r="B231" s="648" t="s">
        <v>651</v>
      </c>
      <c r="C231" s="575" t="s">
        <v>241</v>
      </c>
      <c r="D231" s="649">
        <v>1</v>
      </c>
      <c r="E231" s="581"/>
      <c r="F231" s="581">
        <f>D231*E231</f>
        <v>0</v>
      </c>
      <c r="G231" s="135"/>
    </row>
    <row r="232" spans="1:7" s="108" customFormat="1" ht="20.25" customHeight="1" x14ac:dyDescent="0.25">
      <c r="A232" s="638" t="s">
        <v>1026</v>
      </c>
      <c r="B232" s="650" t="s">
        <v>652</v>
      </c>
      <c r="C232" s="651" t="s">
        <v>15</v>
      </c>
      <c r="D232" s="652">
        <v>5</v>
      </c>
      <c r="E232" s="601"/>
      <c r="F232" s="581">
        <f t="shared" ref="F232:F233" si="0">D232*E232</f>
        <v>0</v>
      </c>
      <c r="G232" s="135"/>
    </row>
    <row r="233" spans="1:7" s="108" customFormat="1" ht="20.25" customHeight="1" x14ac:dyDescent="0.25">
      <c r="A233" s="638" t="s">
        <v>1027</v>
      </c>
      <c r="B233" s="650" t="s">
        <v>653</v>
      </c>
      <c r="C233" s="651" t="s">
        <v>15</v>
      </c>
      <c r="D233" s="652">
        <v>1</v>
      </c>
      <c r="E233" s="601"/>
      <c r="F233" s="581">
        <f t="shared" si="0"/>
        <v>0</v>
      </c>
      <c r="G233" s="135"/>
    </row>
    <row r="234" spans="1:7" s="108" customFormat="1" x14ac:dyDescent="0.25">
      <c r="A234" s="583"/>
      <c r="B234" s="579"/>
      <c r="C234" s="575"/>
      <c r="D234" s="593"/>
      <c r="E234" s="581"/>
      <c r="F234" s="581"/>
      <c r="G234" s="135"/>
    </row>
    <row r="235" spans="1:7" s="108" customFormat="1" ht="13" x14ac:dyDescent="0.25">
      <c r="A235" s="583"/>
      <c r="B235" s="612" t="s">
        <v>654</v>
      </c>
      <c r="C235" s="583"/>
      <c r="D235" s="589"/>
      <c r="E235" s="581"/>
      <c r="F235" s="581"/>
      <c r="G235" s="135"/>
    </row>
    <row r="236" spans="1:7" s="108" customFormat="1" ht="45" customHeight="1" x14ac:dyDescent="0.25">
      <c r="A236" s="638" t="s">
        <v>1028</v>
      </c>
      <c r="B236" s="10" t="s">
        <v>655</v>
      </c>
      <c r="C236" s="8" t="s">
        <v>241</v>
      </c>
      <c r="D236" s="8">
        <v>1</v>
      </c>
      <c r="E236" s="581"/>
      <c r="F236" s="581">
        <f t="shared" ref="F236:F239" si="1">D236*E236</f>
        <v>0</v>
      </c>
      <c r="G236" s="135"/>
    </row>
    <row r="237" spans="1:7" s="108" customFormat="1" ht="108.75" customHeight="1" x14ac:dyDescent="0.25">
      <c r="A237" s="638" t="s">
        <v>1029</v>
      </c>
      <c r="B237" s="653" t="s">
        <v>656</v>
      </c>
      <c r="C237" s="8" t="s">
        <v>15</v>
      </c>
      <c r="D237" s="9">
        <v>2</v>
      </c>
      <c r="E237" s="581"/>
      <c r="F237" s="581">
        <f t="shared" si="1"/>
        <v>0</v>
      </c>
      <c r="G237" s="135"/>
    </row>
    <row r="238" spans="1:7" s="108" customFormat="1" ht="45.75" customHeight="1" x14ac:dyDescent="0.25">
      <c r="A238" s="638" t="s">
        <v>1030</v>
      </c>
      <c r="B238" s="654" t="s">
        <v>657</v>
      </c>
      <c r="C238" s="8" t="s">
        <v>15</v>
      </c>
      <c r="D238" s="9">
        <v>1</v>
      </c>
      <c r="E238" s="581"/>
      <c r="F238" s="581">
        <f t="shared" si="1"/>
        <v>0</v>
      </c>
      <c r="G238" s="135"/>
    </row>
    <row r="239" spans="1:7" s="108" customFormat="1" ht="25" x14ac:dyDescent="0.25">
      <c r="A239" s="638" t="s">
        <v>1031</v>
      </c>
      <c r="B239" s="647" t="s">
        <v>658</v>
      </c>
      <c r="C239" s="575" t="s">
        <v>15</v>
      </c>
      <c r="D239" s="655">
        <v>5</v>
      </c>
      <c r="E239" s="581"/>
      <c r="F239" s="581">
        <f t="shared" si="1"/>
        <v>0</v>
      </c>
      <c r="G239" s="135"/>
    </row>
    <row r="240" spans="1:7" s="108" customFormat="1" x14ac:dyDescent="0.25">
      <c r="A240" s="583"/>
      <c r="B240" s="614"/>
      <c r="C240" s="583"/>
      <c r="D240" s="589"/>
      <c r="E240" s="605"/>
      <c r="F240" s="605"/>
      <c r="G240" s="135"/>
    </row>
    <row r="241" spans="1:7" s="108" customFormat="1" ht="13" x14ac:dyDescent="0.25">
      <c r="A241" s="575"/>
      <c r="B241" s="602"/>
      <c r="C241" s="575"/>
      <c r="D241" s="656"/>
      <c r="E241" s="586"/>
      <c r="F241" s="586"/>
      <c r="G241" s="135"/>
    </row>
    <row r="242" spans="1:7" s="108" customFormat="1" ht="22.5" customHeight="1" x14ac:dyDescent="0.25">
      <c r="A242" s="594"/>
      <c r="B242" s="636" t="s">
        <v>660</v>
      </c>
      <c r="C242" s="575"/>
      <c r="D242" s="603"/>
      <c r="E242" s="581"/>
      <c r="F242" s="581"/>
      <c r="G242" s="135"/>
    </row>
    <row r="243" spans="1:7" s="108" customFormat="1" ht="30.75" customHeight="1" x14ac:dyDescent="0.25">
      <c r="A243" s="638" t="s">
        <v>1032</v>
      </c>
      <c r="B243" s="657" t="s">
        <v>996</v>
      </c>
      <c r="C243" s="575" t="s">
        <v>241</v>
      </c>
      <c r="D243" s="575">
        <v>0</v>
      </c>
      <c r="E243" s="581"/>
      <c r="F243" s="581">
        <f>D243*E243</f>
        <v>0</v>
      </c>
      <c r="G243" s="135"/>
    </row>
    <row r="244" spans="1:7" s="108" customFormat="1" ht="43.5" customHeight="1" x14ac:dyDescent="0.25">
      <c r="A244" s="638" t="s">
        <v>1033</v>
      </c>
      <c r="B244" s="644" t="s">
        <v>662</v>
      </c>
      <c r="C244" s="618" t="s">
        <v>241</v>
      </c>
      <c r="D244" s="658">
        <v>0</v>
      </c>
      <c r="E244" s="581"/>
      <c r="F244" s="581">
        <f>D244*E244</f>
        <v>0</v>
      </c>
      <c r="G244" s="135"/>
    </row>
    <row r="245" spans="1:7" s="108" customFormat="1" x14ac:dyDescent="0.25">
      <c r="A245" s="638"/>
      <c r="B245" s="644"/>
      <c r="C245" s="635"/>
      <c r="D245" s="660"/>
      <c r="E245" s="7"/>
      <c r="F245" s="581"/>
      <c r="G245" s="135"/>
    </row>
    <row r="246" spans="1:7" s="108" customFormat="1" x14ac:dyDescent="0.25">
      <c r="A246" s="638"/>
      <c r="B246" s="644"/>
      <c r="C246" s="635"/>
      <c r="D246" s="660"/>
      <c r="E246" s="7"/>
      <c r="F246" s="581"/>
      <c r="G246" s="135"/>
    </row>
    <row r="247" spans="1:7" s="108" customFormat="1" x14ac:dyDescent="0.25">
      <c r="A247" s="638"/>
      <c r="B247" s="644"/>
      <c r="C247" s="635"/>
      <c r="D247" s="660"/>
      <c r="E247" s="7"/>
      <c r="F247" s="581"/>
      <c r="G247" s="135"/>
    </row>
    <row r="248" spans="1:7" s="108" customFormat="1" x14ac:dyDescent="0.25">
      <c r="A248" s="638"/>
      <c r="B248" s="644"/>
      <c r="C248" s="635"/>
      <c r="D248" s="660"/>
      <c r="E248" s="7"/>
      <c r="F248" s="581"/>
      <c r="G248" s="135"/>
    </row>
    <row r="249" spans="1:7" s="108" customFormat="1" x14ac:dyDescent="0.25">
      <c r="A249" s="638"/>
      <c r="B249" s="644"/>
      <c r="C249" s="635"/>
      <c r="D249" s="660"/>
      <c r="E249" s="7"/>
      <c r="F249" s="581"/>
      <c r="G249" s="135"/>
    </row>
    <row r="250" spans="1:7" s="108" customFormat="1" x14ac:dyDescent="0.25">
      <c r="A250" s="638"/>
      <c r="B250" s="644"/>
      <c r="C250" s="635"/>
      <c r="D250" s="660"/>
      <c r="E250" s="7"/>
      <c r="F250" s="581"/>
      <c r="G250" s="135"/>
    </row>
    <row r="251" spans="1:7" s="108" customFormat="1" x14ac:dyDescent="0.25">
      <c r="A251" s="638"/>
      <c r="B251" s="644"/>
      <c r="C251" s="635"/>
      <c r="D251" s="660"/>
      <c r="E251" s="7"/>
      <c r="F251" s="581"/>
      <c r="G251" s="135"/>
    </row>
    <row r="252" spans="1:7" s="108" customFormat="1" x14ac:dyDescent="0.25">
      <c r="A252" s="638"/>
      <c r="B252" s="644"/>
      <c r="C252" s="635"/>
      <c r="D252" s="660"/>
      <c r="E252" s="7"/>
      <c r="F252" s="581"/>
      <c r="G252" s="135"/>
    </row>
    <row r="253" spans="1:7" s="108" customFormat="1" x14ac:dyDescent="0.25">
      <c r="A253" s="638"/>
      <c r="B253" s="644"/>
      <c r="C253" s="635"/>
      <c r="D253" s="660"/>
      <c r="E253" s="7"/>
      <c r="F253" s="581"/>
      <c r="G253" s="135"/>
    </row>
    <row r="254" spans="1:7" s="108" customFormat="1" x14ac:dyDescent="0.25">
      <c r="A254" s="638"/>
      <c r="B254" s="644"/>
      <c r="C254" s="635"/>
      <c r="D254" s="660"/>
      <c r="E254" s="7"/>
      <c r="F254" s="581"/>
      <c r="G254" s="135"/>
    </row>
    <row r="255" spans="1:7" s="108" customFormat="1" x14ac:dyDescent="0.25">
      <c r="A255" s="638"/>
      <c r="B255" s="644"/>
      <c r="C255" s="635"/>
      <c r="D255" s="660"/>
      <c r="E255" s="7"/>
      <c r="F255" s="581"/>
      <c r="G255" s="135"/>
    </row>
    <row r="256" spans="1:7" s="108" customFormat="1" x14ac:dyDescent="0.25">
      <c r="A256" s="638"/>
      <c r="B256" s="644"/>
      <c r="C256" s="635"/>
      <c r="D256" s="660"/>
      <c r="E256" s="7"/>
      <c r="F256" s="581"/>
      <c r="G256" s="135"/>
    </row>
    <row r="257" spans="1:7" s="108" customFormat="1" ht="13" thickBot="1" x14ac:dyDescent="0.3">
      <c r="A257" s="638"/>
      <c r="B257" s="644"/>
      <c r="C257" s="635"/>
      <c r="D257" s="660"/>
      <c r="E257" s="7"/>
      <c r="F257" s="581"/>
      <c r="G257" s="135"/>
    </row>
    <row r="258" spans="1:7" s="108" customFormat="1" ht="18.75" customHeight="1" thickTop="1" x14ac:dyDescent="0.25">
      <c r="A258" s="1100" t="s">
        <v>93</v>
      </c>
      <c r="B258" s="1100"/>
      <c r="C258" s="1100"/>
      <c r="D258" s="1100"/>
      <c r="E258" s="1100"/>
      <c r="F258" s="781">
        <f>SUM(F221:F257)</f>
        <v>0</v>
      </c>
      <c r="G258" s="135"/>
    </row>
    <row r="259" spans="1:7" s="108" customFormat="1" x14ac:dyDescent="0.25">
      <c r="A259" s="638"/>
      <c r="B259" s="644"/>
      <c r="C259" s="635"/>
      <c r="D259" s="660"/>
      <c r="E259" s="7"/>
      <c r="F259" s="581"/>
      <c r="G259" s="135"/>
    </row>
    <row r="260" spans="1:7" s="108" customFormat="1" x14ac:dyDescent="0.25">
      <c r="A260" s="638"/>
      <c r="B260" s="644"/>
      <c r="C260" s="635"/>
      <c r="D260" s="660"/>
      <c r="E260" s="7"/>
      <c r="F260" s="581"/>
      <c r="G260" s="135"/>
    </row>
    <row r="261" spans="1:7" x14ac:dyDescent="0.25">
      <c r="A261" s="661"/>
      <c r="B261" s="662"/>
      <c r="C261" s="661"/>
      <c r="D261" s="663"/>
      <c r="E261" s="664"/>
      <c r="F261" s="665"/>
    </row>
    <row r="262" spans="1:7" x14ac:dyDescent="0.25">
      <c r="A262" s="661"/>
      <c r="B262" s="662"/>
      <c r="C262" s="661"/>
      <c r="D262" s="663"/>
      <c r="E262" s="664"/>
      <c r="F262" s="665"/>
    </row>
    <row r="263" spans="1:7" ht="13" x14ac:dyDescent="0.25">
      <c r="A263" s="661"/>
      <c r="B263" s="253" t="s">
        <v>261</v>
      </c>
      <c r="C263" s="248"/>
      <c r="D263" s="250"/>
      <c r="E263" s="251"/>
      <c r="F263" s="251"/>
    </row>
    <row r="264" spans="1:7" x14ac:dyDescent="0.25">
      <c r="A264" s="661"/>
      <c r="B264" s="254"/>
      <c r="C264" s="248"/>
      <c r="D264" s="250"/>
      <c r="E264" s="251"/>
      <c r="F264" s="255"/>
    </row>
    <row r="265" spans="1:7" x14ac:dyDescent="0.25">
      <c r="A265" s="661"/>
      <c r="B265" s="256" t="s">
        <v>1219</v>
      </c>
      <c r="C265" s="248"/>
      <c r="D265" s="250"/>
      <c r="E265" s="251"/>
      <c r="F265" s="255">
        <f>+F56</f>
        <v>0</v>
      </c>
    </row>
    <row r="266" spans="1:7" x14ac:dyDescent="0.25">
      <c r="A266" s="661"/>
      <c r="B266" s="256"/>
      <c r="C266" s="248"/>
      <c r="D266" s="250"/>
      <c r="E266" s="251"/>
      <c r="F266" s="255"/>
    </row>
    <row r="267" spans="1:7" x14ac:dyDescent="0.25">
      <c r="A267" s="661"/>
      <c r="B267" s="256" t="s">
        <v>1220</v>
      </c>
      <c r="C267" s="248"/>
      <c r="D267" s="250"/>
      <c r="E267" s="251"/>
      <c r="F267" s="255">
        <f>+F114</f>
        <v>0</v>
      </c>
    </row>
    <row r="268" spans="1:7" x14ac:dyDescent="0.25">
      <c r="A268" s="661"/>
      <c r="B268" s="256"/>
      <c r="C268" s="248"/>
      <c r="D268" s="250"/>
      <c r="E268" s="251"/>
      <c r="F268" s="255"/>
    </row>
    <row r="269" spans="1:7" x14ac:dyDescent="0.25">
      <c r="A269" s="661"/>
      <c r="B269" s="256" t="s">
        <v>1221</v>
      </c>
      <c r="C269" s="248"/>
      <c r="D269" s="250"/>
      <c r="E269" s="251"/>
      <c r="F269" s="255">
        <f>+F174</f>
        <v>0</v>
      </c>
    </row>
    <row r="270" spans="1:7" x14ac:dyDescent="0.25">
      <c r="A270" s="661"/>
      <c r="B270" s="256"/>
      <c r="C270" s="248"/>
      <c r="D270" s="250"/>
      <c r="E270" s="251"/>
      <c r="F270" s="255"/>
    </row>
    <row r="271" spans="1:7" x14ac:dyDescent="0.25">
      <c r="A271" s="661"/>
      <c r="B271" s="256" t="s">
        <v>1222</v>
      </c>
      <c r="C271" s="248"/>
      <c r="D271" s="250"/>
      <c r="E271" s="251"/>
      <c r="F271" s="255">
        <f>+F221</f>
        <v>0</v>
      </c>
    </row>
    <row r="272" spans="1:7" x14ac:dyDescent="0.25">
      <c r="A272" s="661"/>
      <c r="B272" s="256"/>
      <c r="C272" s="248"/>
      <c r="D272" s="250"/>
      <c r="E272" s="251"/>
      <c r="F272" s="255"/>
    </row>
    <row r="273" spans="1:6" x14ac:dyDescent="0.25">
      <c r="A273" s="661"/>
      <c r="B273" s="256" t="s">
        <v>1223</v>
      </c>
      <c r="C273" s="248"/>
      <c r="D273" s="250"/>
      <c r="E273" s="251"/>
      <c r="F273" s="255">
        <f>+F258</f>
        <v>0</v>
      </c>
    </row>
    <row r="274" spans="1:6" x14ac:dyDescent="0.25">
      <c r="A274" s="661"/>
      <c r="B274" s="256"/>
      <c r="C274" s="248"/>
      <c r="D274" s="250"/>
      <c r="E274" s="251"/>
      <c r="F274" s="255"/>
    </row>
    <row r="275" spans="1:6" x14ac:dyDescent="0.25">
      <c r="A275" s="661"/>
      <c r="B275" s="256"/>
      <c r="C275" s="248"/>
      <c r="D275" s="250"/>
      <c r="E275" s="251"/>
      <c r="F275" s="255"/>
    </row>
    <row r="276" spans="1:6" x14ac:dyDescent="0.25">
      <c r="A276" s="661"/>
      <c r="B276" s="256"/>
      <c r="C276" s="248"/>
      <c r="D276" s="250"/>
      <c r="E276" s="251"/>
      <c r="F276" s="255"/>
    </row>
    <row r="277" spans="1:6" x14ac:dyDescent="0.25">
      <c r="A277" s="661"/>
      <c r="B277" s="256"/>
      <c r="C277" s="248"/>
      <c r="D277" s="250"/>
      <c r="E277" s="251"/>
      <c r="F277" s="255"/>
    </row>
    <row r="278" spans="1:6" ht="13" x14ac:dyDescent="0.25">
      <c r="A278" s="661"/>
      <c r="B278" s="666"/>
      <c r="C278" s="248"/>
      <c r="D278" s="250"/>
      <c r="E278" s="251"/>
      <c r="F278" s="255"/>
    </row>
    <row r="279" spans="1:6" x14ac:dyDescent="0.25">
      <c r="A279" s="661"/>
      <c r="B279" s="256"/>
      <c r="C279" s="248"/>
      <c r="D279" s="250"/>
      <c r="E279" s="251"/>
      <c r="F279" s="255"/>
    </row>
    <row r="280" spans="1:6" x14ac:dyDescent="0.25">
      <c r="A280" s="661"/>
      <c r="B280" s="256"/>
      <c r="C280" s="248"/>
      <c r="D280" s="250"/>
      <c r="E280" s="251"/>
      <c r="F280" s="255"/>
    </row>
    <row r="281" spans="1:6" x14ac:dyDescent="0.25">
      <c r="A281" s="661"/>
      <c r="B281" s="256"/>
      <c r="C281" s="248"/>
      <c r="D281" s="250"/>
      <c r="E281" s="251"/>
      <c r="F281" s="255"/>
    </row>
    <row r="282" spans="1:6" x14ac:dyDescent="0.25">
      <c r="A282" s="661"/>
      <c r="B282" s="256"/>
      <c r="C282" s="248"/>
      <c r="D282" s="250"/>
      <c r="E282" s="251"/>
      <c r="F282" s="255"/>
    </row>
    <row r="283" spans="1:6" x14ac:dyDescent="0.25">
      <c r="A283" s="661"/>
      <c r="B283" s="256"/>
      <c r="C283" s="248"/>
      <c r="D283" s="250"/>
      <c r="E283" s="251"/>
      <c r="F283" s="255"/>
    </row>
    <row r="284" spans="1:6" x14ac:dyDescent="0.25">
      <c r="A284" s="661"/>
      <c r="B284" s="256"/>
      <c r="C284" s="248"/>
      <c r="D284" s="250"/>
      <c r="E284" s="251"/>
      <c r="F284" s="255"/>
    </row>
    <row r="285" spans="1:6" x14ac:dyDescent="0.25">
      <c r="A285" s="661"/>
      <c r="B285" s="256"/>
      <c r="C285" s="248"/>
      <c r="D285" s="250"/>
      <c r="E285" s="251"/>
      <c r="F285" s="255"/>
    </row>
    <row r="286" spans="1:6" x14ac:dyDescent="0.25">
      <c r="A286" s="661"/>
      <c r="B286" s="256"/>
      <c r="C286" s="248"/>
      <c r="D286" s="250"/>
      <c r="E286" s="251"/>
      <c r="F286" s="255"/>
    </row>
    <row r="287" spans="1:6" x14ac:dyDescent="0.25">
      <c r="A287" s="661"/>
      <c r="B287" s="256"/>
      <c r="C287" s="248"/>
      <c r="D287" s="250"/>
      <c r="E287" s="251"/>
      <c r="F287" s="255"/>
    </row>
    <row r="288" spans="1:6" x14ac:dyDescent="0.25">
      <c r="A288" s="661"/>
      <c r="B288" s="256"/>
      <c r="C288" s="248"/>
      <c r="D288" s="250"/>
      <c r="E288" s="251"/>
      <c r="F288" s="255"/>
    </row>
    <row r="289" spans="1:6" x14ac:dyDescent="0.25">
      <c r="A289" s="661"/>
      <c r="B289" s="256"/>
      <c r="C289" s="248"/>
      <c r="D289" s="250"/>
      <c r="E289" s="251"/>
      <c r="F289" s="255"/>
    </row>
    <row r="290" spans="1:6" x14ac:dyDescent="0.25">
      <c r="A290" s="661"/>
      <c r="B290" s="256"/>
      <c r="C290" s="248"/>
      <c r="D290" s="250"/>
      <c r="E290" s="251"/>
      <c r="F290" s="255"/>
    </row>
    <row r="291" spans="1:6" x14ac:dyDescent="0.25">
      <c r="A291" s="661"/>
      <c r="B291" s="256"/>
      <c r="C291" s="248"/>
      <c r="D291" s="250"/>
      <c r="E291" s="251"/>
      <c r="F291" s="255"/>
    </row>
    <row r="292" spans="1:6" x14ac:dyDescent="0.25">
      <c r="A292" s="661"/>
      <c r="B292" s="256"/>
      <c r="C292" s="248"/>
      <c r="D292" s="250"/>
      <c r="E292" s="251"/>
      <c r="F292" s="255"/>
    </row>
    <row r="293" spans="1:6" x14ac:dyDescent="0.25">
      <c r="A293" s="661"/>
      <c r="B293" s="256"/>
      <c r="C293" s="248"/>
      <c r="D293" s="250"/>
      <c r="E293" s="251"/>
      <c r="F293" s="255"/>
    </row>
    <row r="294" spans="1:6" x14ac:dyDescent="0.25">
      <c r="A294" s="661"/>
      <c r="B294" s="256"/>
      <c r="C294" s="248"/>
      <c r="D294" s="250"/>
      <c r="E294" s="251"/>
      <c r="F294" s="255"/>
    </row>
    <row r="295" spans="1:6" x14ac:dyDescent="0.25">
      <c r="A295" s="661"/>
      <c r="B295" s="256"/>
      <c r="C295" s="248"/>
      <c r="D295" s="250"/>
      <c r="E295" s="251"/>
      <c r="F295" s="255"/>
    </row>
    <row r="296" spans="1:6" x14ac:dyDescent="0.25">
      <c r="A296" s="661"/>
      <c r="B296" s="256"/>
      <c r="C296" s="248"/>
      <c r="D296" s="250"/>
      <c r="E296" s="251"/>
      <c r="F296" s="255"/>
    </row>
    <row r="297" spans="1:6" x14ac:dyDescent="0.25">
      <c r="A297" s="661"/>
      <c r="B297" s="256"/>
      <c r="C297" s="248"/>
      <c r="D297" s="250"/>
      <c r="E297" s="251"/>
      <c r="F297" s="255"/>
    </row>
    <row r="298" spans="1:6" x14ac:dyDescent="0.25">
      <c r="A298" s="661"/>
      <c r="B298" s="256"/>
      <c r="C298" s="248"/>
      <c r="D298" s="250"/>
      <c r="E298" s="251"/>
      <c r="F298" s="255"/>
    </row>
    <row r="299" spans="1:6" x14ac:dyDescent="0.25">
      <c r="A299" s="661"/>
      <c r="B299" s="256"/>
      <c r="C299" s="248"/>
      <c r="D299" s="250"/>
      <c r="E299" s="251"/>
      <c r="F299" s="255"/>
    </row>
    <row r="300" spans="1:6" x14ac:dyDescent="0.25">
      <c r="A300" s="661"/>
      <c r="B300" s="256"/>
      <c r="C300" s="248"/>
      <c r="D300" s="250"/>
      <c r="E300" s="251"/>
      <c r="F300" s="255"/>
    </row>
    <row r="301" spans="1:6" x14ac:dyDescent="0.25">
      <c r="A301" s="661"/>
      <c r="B301" s="256"/>
      <c r="C301" s="248"/>
      <c r="D301" s="250"/>
      <c r="E301" s="251"/>
      <c r="F301" s="255"/>
    </row>
    <row r="302" spans="1:6" x14ac:dyDescent="0.25">
      <c r="A302" s="661"/>
      <c r="B302" s="256"/>
      <c r="C302" s="248"/>
      <c r="D302" s="250"/>
      <c r="E302" s="251"/>
      <c r="F302" s="255"/>
    </row>
    <row r="303" spans="1:6" x14ac:dyDescent="0.25">
      <c r="A303" s="661"/>
      <c r="B303" s="256"/>
      <c r="C303" s="248"/>
      <c r="D303" s="250"/>
      <c r="E303" s="251"/>
      <c r="F303" s="255"/>
    </row>
    <row r="304" spans="1:6" x14ac:dyDescent="0.25">
      <c r="A304" s="661"/>
      <c r="B304" s="256"/>
      <c r="C304" s="248"/>
      <c r="D304" s="250"/>
      <c r="E304" s="251"/>
      <c r="F304" s="255"/>
    </row>
    <row r="305" spans="1:6" x14ac:dyDescent="0.25">
      <c r="A305" s="661"/>
      <c r="B305" s="256"/>
      <c r="C305" s="248"/>
      <c r="D305" s="250"/>
      <c r="E305" s="251"/>
      <c r="F305" s="255"/>
    </row>
    <row r="306" spans="1:6" x14ac:dyDescent="0.25">
      <c r="A306" s="661"/>
      <c r="B306" s="256"/>
      <c r="C306" s="248"/>
      <c r="D306" s="250"/>
      <c r="E306" s="251"/>
      <c r="F306" s="255"/>
    </row>
    <row r="307" spans="1:6" x14ac:dyDescent="0.25">
      <c r="A307" s="661"/>
      <c r="B307" s="256"/>
      <c r="C307" s="248"/>
      <c r="D307" s="250"/>
      <c r="E307" s="251"/>
      <c r="F307" s="255"/>
    </row>
    <row r="308" spans="1:6" x14ac:dyDescent="0.25">
      <c r="A308" s="661"/>
      <c r="B308" s="256"/>
      <c r="C308" s="248"/>
      <c r="D308" s="250"/>
      <c r="E308" s="251"/>
      <c r="F308" s="255"/>
    </row>
    <row r="309" spans="1:6" x14ac:dyDescent="0.25">
      <c r="A309" s="661"/>
      <c r="B309" s="256"/>
      <c r="C309" s="248"/>
      <c r="D309" s="250"/>
      <c r="E309" s="251"/>
      <c r="F309" s="255"/>
    </row>
    <row r="310" spans="1:6" x14ac:dyDescent="0.25">
      <c r="A310" s="661"/>
      <c r="B310" s="256"/>
      <c r="C310" s="248"/>
      <c r="D310" s="250"/>
      <c r="E310" s="251"/>
      <c r="F310" s="255"/>
    </row>
    <row r="311" spans="1:6" x14ac:dyDescent="0.25">
      <c r="A311" s="661"/>
      <c r="B311" s="256"/>
      <c r="C311" s="248"/>
      <c r="D311" s="250"/>
      <c r="E311" s="251"/>
      <c r="F311" s="255"/>
    </row>
    <row r="312" spans="1:6" x14ac:dyDescent="0.25">
      <c r="A312" s="661"/>
      <c r="B312" s="243"/>
      <c r="C312" s="248"/>
      <c r="D312" s="250"/>
      <c r="E312" s="251"/>
      <c r="F312" s="255"/>
    </row>
    <row r="313" spans="1:6" x14ac:dyDescent="0.25">
      <c r="A313" s="661"/>
      <c r="B313" s="662"/>
      <c r="C313" s="661"/>
      <c r="D313" s="663"/>
      <c r="E313" s="664"/>
      <c r="F313" s="665"/>
    </row>
    <row r="314" spans="1:6" x14ac:dyDescent="0.25">
      <c r="A314" s="661"/>
      <c r="B314" s="662"/>
      <c r="C314" s="661"/>
      <c r="D314" s="663"/>
      <c r="E314" s="664"/>
      <c r="F314" s="665"/>
    </row>
    <row r="315" spans="1:6" x14ac:dyDescent="0.25">
      <c r="A315" s="661"/>
      <c r="B315" s="662"/>
      <c r="C315" s="661"/>
      <c r="D315" s="663"/>
      <c r="E315" s="664"/>
      <c r="F315" s="665"/>
    </row>
    <row r="316" spans="1:6" x14ac:dyDescent="0.25">
      <c r="A316" s="661"/>
      <c r="B316" s="662"/>
      <c r="C316" s="661"/>
      <c r="D316" s="663"/>
      <c r="E316" s="664"/>
      <c r="F316" s="665"/>
    </row>
    <row r="317" spans="1:6" x14ac:dyDescent="0.25">
      <c r="A317" s="661"/>
      <c r="B317" s="662"/>
      <c r="C317" s="661"/>
      <c r="D317" s="663"/>
      <c r="E317" s="664"/>
      <c r="F317" s="665"/>
    </row>
    <row r="318" spans="1:6" x14ac:dyDescent="0.25">
      <c r="A318" s="661"/>
      <c r="B318" s="662"/>
      <c r="C318" s="661"/>
      <c r="D318" s="663"/>
      <c r="E318" s="664"/>
      <c r="F318" s="665"/>
    </row>
    <row r="319" spans="1:6" x14ac:dyDescent="0.25">
      <c r="A319" s="661"/>
      <c r="B319" s="662"/>
      <c r="C319" s="661"/>
      <c r="D319" s="663"/>
      <c r="E319" s="664"/>
      <c r="F319" s="665"/>
    </row>
    <row r="320" spans="1:6" x14ac:dyDescent="0.25">
      <c r="A320" s="661"/>
      <c r="B320" s="662"/>
      <c r="C320" s="661"/>
      <c r="D320" s="663"/>
      <c r="E320" s="664"/>
      <c r="F320" s="665"/>
    </row>
    <row r="321" spans="1:6" x14ac:dyDescent="0.25">
      <c r="A321" s="661"/>
      <c r="B321" s="662"/>
      <c r="C321" s="661"/>
      <c r="D321" s="663"/>
      <c r="E321" s="664"/>
      <c r="F321" s="665"/>
    </row>
    <row r="322" spans="1:6" x14ac:dyDescent="0.25">
      <c r="A322" s="661"/>
      <c r="B322" s="662"/>
      <c r="C322" s="661"/>
      <c r="D322" s="663"/>
      <c r="E322" s="664"/>
      <c r="F322" s="665"/>
    </row>
    <row r="323" spans="1:6" x14ac:dyDescent="0.25">
      <c r="A323" s="661"/>
      <c r="B323" s="662"/>
      <c r="C323" s="661"/>
      <c r="D323" s="663"/>
      <c r="E323" s="664"/>
      <c r="F323" s="665"/>
    </row>
    <row r="324" spans="1:6" x14ac:dyDescent="0.25">
      <c r="A324" s="661"/>
      <c r="B324" s="667"/>
      <c r="C324" s="668"/>
      <c r="D324" s="663"/>
      <c r="E324" s="664"/>
      <c r="F324" s="665"/>
    </row>
    <row r="325" spans="1:6" ht="14" x14ac:dyDescent="0.25">
      <c r="A325" s="661"/>
      <c r="B325" s="669"/>
      <c r="C325" s="661"/>
      <c r="D325" s="663"/>
      <c r="E325" s="664"/>
      <c r="F325" s="665"/>
    </row>
    <row r="326" spans="1:6" ht="14" x14ac:dyDescent="0.25">
      <c r="A326" s="661"/>
      <c r="B326" s="669"/>
      <c r="C326" s="668"/>
      <c r="D326" s="663"/>
      <c r="E326" s="664"/>
      <c r="F326" s="665"/>
    </row>
    <row r="327" spans="1:6" ht="13" thickBot="1" x14ac:dyDescent="0.3">
      <c r="A327" s="661"/>
      <c r="B327" s="670"/>
      <c r="C327" s="661"/>
      <c r="D327" s="663"/>
      <c r="E327" s="664"/>
      <c r="F327" s="914"/>
    </row>
    <row r="328" spans="1:6" ht="13.5" thickTop="1" x14ac:dyDescent="0.25">
      <c r="A328" s="1119" t="s">
        <v>243</v>
      </c>
      <c r="B328" s="1120"/>
      <c r="C328" s="1120"/>
      <c r="D328" s="1120"/>
      <c r="E328" s="1120"/>
      <c r="F328" s="915">
        <f>SUM(F260:F299)</f>
        <v>0</v>
      </c>
    </row>
  </sheetData>
  <mergeCells count="9">
    <mergeCell ref="A1:F1"/>
    <mergeCell ref="A328:E328"/>
    <mergeCell ref="A2:F2"/>
    <mergeCell ref="A56:E56"/>
    <mergeCell ref="A114:E114"/>
    <mergeCell ref="A258:E258"/>
    <mergeCell ref="A174:E174"/>
    <mergeCell ref="A221:E221"/>
    <mergeCell ref="A3:F3"/>
  </mergeCells>
  <pageMargins left="0.70866141732283505" right="0.47244094488188998" top="0.74803149606299202" bottom="0.511811023622047" header="0.31496062992126" footer="0.31496062992126"/>
  <pageSetup paperSize="9" scale="77" fitToHeight="13" orientation="portrait" r:id="rId1"/>
  <headerFooter>
    <oddFooter>&amp;CALA-ORA. Bill Nr. 14.1 Pg &amp;P of &amp;N</oddFooter>
  </headerFooter>
  <rowBreaks count="5" manualBreakCount="5">
    <brk id="56" max="5" man="1"/>
    <brk id="114" max="5" man="1"/>
    <brk id="174" max="5" man="1"/>
    <brk id="221" max="5" man="1"/>
    <brk id="258"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2"/>
  <sheetViews>
    <sheetView view="pageBreakPreview" zoomScale="90" zoomScaleNormal="75" zoomScaleSheetLayoutView="90" workbookViewId="0">
      <pane ySplit="5" topLeftCell="A238" activePane="bottomLeft" state="frozen"/>
      <selection activeCell="A3" sqref="A3:E3"/>
      <selection pane="bottomLeft" activeCell="B241" sqref="B241"/>
    </sheetView>
  </sheetViews>
  <sheetFormatPr defaultColWidth="9.54296875" defaultRowHeight="12.5" x14ac:dyDescent="0.25"/>
  <cols>
    <col min="1" max="1" width="9.26953125" style="294" customWidth="1"/>
    <col min="2" max="2" width="61.7265625" style="295" customWidth="1"/>
    <col min="3" max="3" width="7.7265625" style="294" customWidth="1"/>
    <col min="4" max="4" width="10.81640625" style="294" customWidth="1"/>
    <col min="5" max="5" width="14.453125" style="296" customWidth="1"/>
    <col min="6" max="6" width="14.26953125" style="296" customWidth="1"/>
    <col min="7" max="7" width="16.54296875" style="297" bestFit="1" customWidth="1"/>
    <col min="8" max="8" width="15" style="298" bestFit="1" customWidth="1"/>
    <col min="9" max="9" width="46" style="299" customWidth="1"/>
    <col min="10" max="10" width="13.453125" style="299" bestFit="1" customWidth="1"/>
    <col min="11" max="255" width="9.54296875" style="299"/>
    <col min="256" max="256" width="6.7265625" style="299" customWidth="1"/>
    <col min="257" max="257" width="9.54296875" style="299"/>
    <col min="258" max="258" width="86.1796875" style="299" customWidth="1"/>
    <col min="259" max="259" width="7.1796875" style="299" customWidth="1"/>
    <col min="260" max="260" width="7.54296875" style="299" bestFit="1" customWidth="1"/>
    <col min="261" max="261" width="15.81640625" style="299" customWidth="1"/>
    <col min="262" max="262" width="17.26953125" style="299" customWidth="1"/>
    <col min="263" max="263" width="16.54296875" style="299" bestFit="1" customWidth="1"/>
    <col min="264" max="264" width="15" style="299" bestFit="1" customWidth="1"/>
    <col min="265" max="265" width="46" style="299" customWidth="1"/>
    <col min="266" max="266" width="13.453125" style="299" bestFit="1" customWidth="1"/>
    <col min="267" max="511" width="9.54296875" style="299"/>
    <col min="512" max="512" width="6.7265625" style="299" customWidth="1"/>
    <col min="513" max="513" width="9.54296875" style="299"/>
    <col min="514" max="514" width="86.1796875" style="299" customWidth="1"/>
    <col min="515" max="515" width="7.1796875" style="299" customWidth="1"/>
    <col min="516" max="516" width="7.54296875" style="299" bestFit="1" customWidth="1"/>
    <col min="517" max="517" width="15.81640625" style="299" customWidth="1"/>
    <col min="518" max="518" width="17.26953125" style="299" customWidth="1"/>
    <col min="519" max="519" width="16.54296875" style="299" bestFit="1" customWidth="1"/>
    <col min="520" max="520" width="15" style="299" bestFit="1" customWidth="1"/>
    <col min="521" max="521" width="46" style="299" customWidth="1"/>
    <col min="522" max="522" width="13.453125" style="299" bestFit="1" customWidth="1"/>
    <col min="523" max="767" width="9.54296875" style="299"/>
    <col min="768" max="768" width="6.7265625" style="299" customWidth="1"/>
    <col min="769" max="769" width="9.54296875" style="299"/>
    <col min="770" max="770" width="86.1796875" style="299" customWidth="1"/>
    <col min="771" max="771" width="7.1796875" style="299" customWidth="1"/>
    <col min="772" max="772" width="7.54296875" style="299" bestFit="1" customWidth="1"/>
    <col min="773" max="773" width="15.81640625" style="299" customWidth="1"/>
    <col min="774" max="774" width="17.26953125" style="299" customWidth="1"/>
    <col min="775" max="775" width="16.54296875" style="299" bestFit="1" customWidth="1"/>
    <col min="776" max="776" width="15" style="299" bestFit="1" customWidth="1"/>
    <col min="777" max="777" width="46" style="299" customWidth="1"/>
    <col min="778" max="778" width="13.453125" style="299" bestFit="1" customWidth="1"/>
    <col min="779" max="1023" width="9.54296875" style="299"/>
    <col min="1024" max="1024" width="6.7265625" style="299" customWidth="1"/>
    <col min="1025" max="1025" width="9.54296875" style="299"/>
    <col min="1026" max="1026" width="86.1796875" style="299" customWidth="1"/>
    <col min="1027" max="1027" width="7.1796875" style="299" customWidth="1"/>
    <col min="1028" max="1028" width="7.54296875" style="299" bestFit="1" customWidth="1"/>
    <col min="1029" max="1029" width="15.81640625" style="299" customWidth="1"/>
    <col min="1030" max="1030" width="17.26953125" style="299" customWidth="1"/>
    <col min="1031" max="1031" width="16.54296875" style="299" bestFit="1" customWidth="1"/>
    <col min="1032" max="1032" width="15" style="299" bestFit="1" customWidth="1"/>
    <col min="1033" max="1033" width="46" style="299" customWidth="1"/>
    <col min="1034" max="1034" width="13.453125" style="299" bestFit="1" customWidth="1"/>
    <col min="1035" max="1279" width="9.54296875" style="299"/>
    <col min="1280" max="1280" width="6.7265625" style="299" customWidth="1"/>
    <col min="1281" max="1281" width="9.54296875" style="299"/>
    <col min="1282" max="1282" width="86.1796875" style="299" customWidth="1"/>
    <col min="1283" max="1283" width="7.1796875" style="299" customWidth="1"/>
    <col min="1284" max="1284" width="7.54296875" style="299" bestFit="1" customWidth="1"/>
    <col min="1285" max="1285" width="15.81640625" style="299" customWidth="1"/>
    <col min="1286" max="1286" width="17.26953125" style="299" customWidth="1"/>
    <col min="1287" max="1287" width="16.54296875" style="299" bestFit="1" customWidth="1"/>
    <col min="1288" max="1288" width="15" style="299" bestFit="1" customWidth="1"/>
    <col min="1289" max="1289" width="46" style="299" customWidth="1"/>
    <col min="1290" max="1290" width="13.453125" style="299" bestFit="1" customWidth="1"/>
    <col min="1291" max="1535" width="9.54296875" style="299"/>
    <col min="1536" max="1536" width="6.7265625" style="299" customWidth="1"/>
    <col min="1537" max="1537" width="9.54296875" style="299"/>
    <col min="1538" max="1538" width="86.1796875" style="299" customWidth="1"/>
    <col min="1539" max="1539" width="7.1796875" style="299" customWidth="1"/>
    <col min="1540" max="1540" width="7.54296875" style="299" bestFit="1" customWidth="1"/>
    <col min="1541" max="1541" width="15.81640625" style="299" customWidth="1"/>
    <col min="1542" max="1542" width="17.26953125" style="299" customWidth="1"/>
    <col min="1543" max="1543" width="16.54296875" style="299" bestFit="1" customWidth="1"/>
    <col min="1544" max="1544" width="15" style="299" bestFit="1" customWidth="1"/>
    <col min="1545" max="1545" width="46" style="299" customWidth="1"/>
    <col min="1546" max="1546" width="13.453125" style="299" bestFit="1" customWidth="1"/>
    <col min="1547" max="1791" width="9.54296875" style="299"/>
    <col min="1792" max="1792" width="6.7265625" style="299" customWidth="1"/>
    <col min="1793" max="1793" width="9.54296875" style="299"/>
    <col min="1794" max="1794" width="86.1796875" style="299" customWidth="1"/>
    <col min="1795" max="1795" width="7.1796875" style="299" customWidth="1"/>
    <col min="1796" max="1796" width="7.54296875" style="299" bestFit="1" customWidth="1"/>
    <col min="1797" max="1797" width="15.81640625" style="299" customWidth="1"/>
    <col min="1798" max="1798" width="17.26953125" style="299" customWidth="1"/>
    <col min="1799" max="1799" width="16.54296875" style="299" bestFit="1" customWidth="1"/>
    <col min="1800" max="1800" width="15" style="299" bestFit="1" customWidth="1"/>
    <col min="1801" max="1801" width="46" style="299" customWidth="1"/>
    <col min="1802" max="1802" width="13.453125" style="299" bestFit="1" customWidth="1"/>
    <col min="1803" max="2047" width="9.54296875" style="299"/>
    <col min="2048" max="2048" width="6.7265625" style="299" customWidth="1"/>
    <col min="2049" max="2049" width="9.54296875" style="299"/>
    <col min="2050" max="2050" width="86.1796875" style="299" customWidth="1"/>
    <col min="2051" max="2051" width="7.1796875" style="299" customWidth="1"/>
    <col min="2052" max="2052" width="7.54296875" style="299" bestFit="1" customWidth="1"/>
    <col min="2053" max="2053" width="15.81640625" style="299" customWidth="1"/>
    <col min="2054" max="2054" width="17.26953125" style="299" customWidth="1"/>
    <col min="2055" max="2055" width="16.54296875" style="299" bestFit="1" customWidth="1"/>
    <col min="2056" max="2056" width="15" style="299" bestFit="1" customWidth="1"/>
    <col min="2057" max="2057" width="46" style="299" customWidth="1"/>
    <col min="2058" max="2058" width="13.453125" style="299" bestFit="1" customWidth="1"/>
    <col min="2059" max="2303" width="9.54296875" style="299"/>
    <col min="2304" max="2304" width="6.7265625" style="299" customWidth="1"/>
    <col min="2305" max="2305" width="9.54296875" style="299"/>
    <col min="2306" max="2306" width="86.1796875" style="299" customWidth="1"/>
    <col min="2307" max="2307" width="7.1796875" style="299" customWidth="1"/>
    <col min="2308" max="2308" width="7.54296875" style="299" bestFit="1" customWidth="1"/>
    <col min="2309" max="2309" width="15.81640625" style="299" customWidth="1"/>
    <col min="2310" max="2310" width="17.26953125" style="299" customWidth="1"/>
    <col min="2311" max="2311" width="16.54296875" style="299" bestFit="1" customWidth="1"/>
    <col min="2312" max="2312" width="15" style="299" bestFit="1" customWidth="1"/>
    <col min="2313" max="2313" width="46" style="299" customWidth="1"/>
    <col min="2314" max="2314" width="13.453125" style="299" bestFit="1" customWidth="1"/>
    <col min="2315" max="2559" width="9.54296875" style="299"/>
    <col min="2560" max="2560" width="6.7265625" style="299" customWidth="1"/>
    <col min="2561" max="2561" width="9.54296875" style="299"/>
    <col min="2562" max="2562" width="86.1796875" style="299" customWidth="1"/>
    <col min="2563" max="2563" width="7.1796875" style="299" customWidth="1"/>
    <col min="2564" max="2564" width="7.54296875" style="299" bestFit="1" customWidth="1"/>
    <col min="2565" max="2565" width="15.81640625" style="299" customWidth="1"/>
    <col min="2566" max="2566" width="17.26953125" style="299" customWidth="1"/>
    <col min="2567" max="2567" width="16.54296875" style="299" bestFit="1" customWidth="1"/>
    <col min="2568" max="2568" width="15" style="299" bestFit="1" customWidth="1"/>
    <col min="2569" max="2569" width="46" style="299" customWidth="1"/>
    <col min="2570" max="2570" width="13.453125" style="299" bestFit="1" customWidth="1"/>
    <col min="2571" max="2815" width="9.54296875" style="299"/>
    <col min="2816" max="2816" width="6.7265625" style="299" customWidth="1"/>
    <col min="2817" max="2817" width="9.54296875" style="299"/>
    <col min="2818" max="2818" width="86.1796875" style="299" customWidth="1"/>
    <col min="2819" max="2819" width="7.1796875" style="299" customWidth="1"/>
    <col min="2820" max="2820" width="7.54296875" style="299" bestFit="1" customWidth="1"/>
    <col min="2821" max="2821" width="15.81640625" style="299" customWidth="1"/>
    <col min="2822" max="2822" width="17.26953125" style="299" customWidth="1"/>
    <col min="2823" max="2823" width="16.54296875" style="299" bestFit="1" customWidth="1"/>
    <col min="2824" max="2824" width="15" style="299" bestFit="1" customWidth="1"/>
    <col min="2825" max="2825" width="46" style="299" customWidth="1"/>
    <col min="2826" max="2826" width="13.453125" style="299" bestFit="1" customWidth="1"/>
    <col min="2827" max="3071" width="9.54296875" style="299"/>
    <col min="3072" max="3072" width="6.7265625" style="299" customWidth="1"/>
    <col min="3073" max="3073" width="9.54296875" style="299"/>
    <col min="3074" max="3074" width="86.1796875" style="299" customWidth="1"/>
    <col min="3075" max="3075" width="7.1796875" style="299" customWidth="1"/>
    <col min="3076" max="3076" width="7.54296875" style="299" bestFit="1" customWidth="1"/>
    <col min="3077" max="3077" width="15.81640625" style="299" customWidth="1"/>
    <col min="3078" max="3078" width="17.26953125" style="299" customWidth="1"/>
    <col min="3079" max="3079" width="16.54296875" style="299" bestFit="1" customWidth="1"/>
    <col min="3080" max="3080" width="15" style="299" bestFit="1" customWidth="1"/>
    <col min="3081" max="3081" width="46" style="299" customWidth="1"/>
    <col min="3082" max="3082" width="13.453125" style="299" bestFit="1" customWidth="1"/>
    <col min="3083" max="3327" width="9.54296875" style="299"/>
    <col min="3328" max="3328" width="6.7265625" style="299" customWidth="1"/>
    <col min="3329" max="3329" width="9.54296875" style="299"/>
    <col min="3330" max="3330" width="86.1796875" style="299" customWidth="1"/>
    <col min="3331" max="3331" width="7.1796875" style="299" customWidth="1"/>
    <col min="3332" max="3332" width="7.54296875" style="299" bestFit="1" customWidth="1"/>
    <col min="3333" max="3333" width="15.81640625" style="299" customWidth="1"/>
    <col min="3334" max="3334" width="17.26953125" style="299" customWidth="1"/>
    <col min="3335" max="3335" width="16.54296875" style="299" bestFit="1" customWidth="1"/>
    <col min="3336" max="3336" width="15" style="299" bestFit="1" customWidth="1"/>
    <col min="3337" max="3337" width="46" style="299" customWidth="1"/>
    <col min="3338" max="3338" width="13.453125" style="299" bestFit="1" customWidth="1"/>
    <col min="3339" max="3583" width="9.54296875" style="299"/>
    <col min="3584" max="3584" width="6.7265625" style="299" customWidth="1"/>
    <col min="3585" max="3585" width="9.54296875" style="299"/>
    <col min="3586" max="3586" width="86.1796875" style="299" customWidth="1"/>
    <col min="3587" max="3587" width="7.1796875" style="299" customWidth="1"/>
    <col min="3588" max="3588" width="7.54296875" style="299" bestFit="1" customWidth="1"/>
    <col min="3589" max="3589" width="15.81640625" style="299" customWidth="1"/>
    <col min="3590" max="3590" width="17.26953125" style="299" customWidth="1"/>
    <col min="3591" max="3591" width="16.54296875" style="299" bestFit="1" customWidth="1"/>
    <col min="3592" max="3592" width="15" style="299" bestFit="1" customWidth="1"/>
    <col min="3593" max="3593" width="46" style="299" customWidth="1"/>
    <col min="3594" max="3594" width="13.453125" style="299" bestFit="1" customWidth="1"/>
    <col min="3595" max="3839" width="9.54296875" style="299"/>
    <col min="3840" max="3840" width="6.7265625" style="299" customWidth="1"/>
    <col min="3841" max="3841" width="9.54296875" style="299"/>
    <col min="3842" max="3842" width="86.1796875" style="299" customWidth="1"/>
    <col min="3843" max="3843" width="7.1796875" style="299" customWidth="1"/>
    <col min="3844" max="3844" width="7.54296875" style="299" bestFit="1" customWidth="1"/>
    <col min="3845" max="3845" width="15.81640625" style="299" customWidth="1"/>
    <col min="3846" max="3846" width="17.26953125" style="299" customWidth="1"/>
    <col min="3847" max="3847" width="16.54296875" style="299" bestFit="1" customWidth="1"/>
    <col min="3848" max="3848" width="15" style="299" bestFit="1" customWidth="1"/>
    <col min="3849" max="3849" width="46" style="299" customWidth="1"/>
    <col min="3850" max="3850" width="13.453125" style="299" bestFit="1" customWidth="1"/>
    <col min="3851" max="4095" width="9.54296875" style="299"/>
    <col min="4096" max="4096" width="6.7265625" style="299" customWidth="1"/>
    <col min="4097" max="4097" width="9.54296875" style="299"/>
    <col min="4098" max="4098" width="86.1796875" style="299" customWidth="1"/>
    <col min="4099" max="4099" width="7.1796875" style="299" customWidth="1"/>
    <col min="4100" max="4100" width="7.54296875" style="299" bestFit="1" customWidth="1"/>
    <col min="4101" max="4101" width="15.81640625" style="299" customWidth="1"/>
    <col min="4102" max="4102" width="17.26953125" style="299" customWidth="1"/>
    <col min="4103" max="4103" width="16.54296875" style="299" bestFit="1" customWidth="1"/>
    <col min="4104" max="4104" width="15" style="299" bestFit="1" customWidth="1"/>
    <col min="4105" max="4105" width="46" style="299" customWidth="1"/>
    <col min="4106" max="4106" width="13.453125" style="299" bestFit="1" customWidth="1"/>
    <col min="4107" max="4351" width="9.54296875" style="299"/>
    <col min="4352" max="4352" width="6.7265625" style="299" customWidth="1"/>
    <col min="4353" max="4353" width="9.54296875" style="299"/>
    <col min="4354" max="4354" width="86.1796875" style="299" customWidth="1"/>
    <col min="4355" max="4355" width="7.1796875" style="299" customWidth="1"/>
    <col min="4356" max="4356" width="7.54296875" style="299" bestFit="1" customWidth="1"/>
    <col min="4357" max="4357" width="15.81640625" style="299" customWidth="1"/>
    <col min="4358" max="4358" width="17.26953125" style="299" customWidth="1"/>
    <col min="4359" max="4359" width="16.54296875" style="299" bestFit="1" customWidth="1"/>
    <col min="4360" max="4360" width="15" style="299" bestFit="1" customWidth="1"/>
    <col min="4361" max="4361" width="46" style="299" customWidth="1"/>
    <col min="4362" max="4362" width="13.453125" style="299" bestFit="1" customWidth="1"/>
    <col min="4363" max="4607" width="9.54296875" style="299"/>
    <col min="4608" max="4608" width="6.7265625" style="299" customWidth="1"/>
    <col min="4609" max="4609" width="9.54296875" style="299"/>
    <col min="4610" max="4610" width="86.1796875" style="299" customWidth="1"/>
    <col min="4611" max="4611" width="7.1796875" style="299" customWidth="1"/>
    <col min="4612" max="4612" width="7.54296875" style="299" bestFit="1" customWidth="1"/>
    <col min="4613" max="4613" width="15.81640625" style="299" customWidth="1"/>
    <col min="4614" max="4614" width="17.26953125" style="299" customWidth="1"/>
    <col min="4615" max="4615" width="16.54296875" style="299" bestFit="1" customWidth="1"/>
    <col min="4616" max="4616" width="15" style="299" bestFit="1" customWidth="1"/>
    <col min="4617" max="4617" width="46" style="299" customWidth="1"/>
    <col min="4618" max="4618" width="13.453125" style="299" bestFit="1" customWidth="1"/>
    <col min="4619" max="4863" width="9.54296875" style="299"/>
    <col min="4864" max="4864" width="6.7265625" style="299" customWidth="1"/>
    <col min="4865" max="4865" width="9.54296875" style="299"/>
    <col min="4866" max="4866" width="86.1796875" style="299" customWidth="1"/>
    <col min="4867" max="4867" width="7.1796875" style="299" customWidth="1"/>
    <col min="4868" max="4868" width="7.54296875" style="299" bestFit="1" customWidth="1"/>
    <col min="4869" max="4869" width="15.81640625" style="299" customWidth="1"/>
    <col min="4870" max="4870" width="17.26953125" style="299" customWidth="1"/>
    <col min="4871" max="4871" width="16.54296875" style="299" bestFit="1" customWidth="1"/>
    <col min="4872" max="4872" width="15" style="299" bestFit="1" customWidth="1"/>
    <col min="4873" max="4873" width="46" style="299" customWidth="1"/>
    <col min="4874" max="4874" width="13.453125" style="299" bestFit="1" customWidth="1"/>
    <col min="4875" max="5119" width="9.54296875" style="299"/>
    <col min="5120" max="5120" width="6.7265625" style="299" customWidth="1"/>
    <col min="5121" max="5121" width="9.54296875" style="299"/>
    <col min="5122" max="5122" width="86.1796875" style="299" customWidth="1"/>
    <col min="5123" max="5123" width="7.1796875" style="299" customWidth="1"/>
    <col min="5124" max="5124" width="7.54296875" style="299" bestFit="1" customWidth="1"/>
    <col min="5125" max="5125" width="15.81640625" style="299" customWidth="1"/>
    <col min="5126" max="5126" width="17.26953125" style="299" customWidth="1"/>
    <col min="5127" max="5127" width="16.54296875" style="299" bestFit="1" customWidth="1"/>
    <col min="5128" max="5128" width="15" style="299" bestFit="1" customWidth="1"/>
    <col min="5129" max="5129" width="46" style="299" customWidth="1"/>
    <col min="5130" max="5130" width="13.453125" style="299" bestFit="1" customWidth="1"/>
    <col min="5131" max="5375" width="9.54296875" style="299"/>
    <col min="5376" max="5376" width="6.7265625" style="299" customWidth="1"/>
    <col min="5377" max="5377" width="9.54296875" style="299"/>
    <col min="5378" max="5378" width="86.1796875" style="299" customWidth="1"/>
    <col min="5379" max="5379" width="7.1796875" style="299" customWidth="1"/>
    <col min="5380" max="5380" width="7.54296875" style="299" bestFit="1" customWidth="1"/>
    <col min="5381" max="5381" width="15.81640625" style="299" customWidth="1"/>
    <col min="5382" max="5382" width="17.26953125" style="299" customWidth="1"/>
    <col min="5383" max="5383" width="16.54296875" style="299" bestFit="1" customWidth="1"/>
    <col min="5384" max="5384" width="15" style="299" bestFit="1" customWidth="1"/>
    <col min="5385" max="5385" width="46" style="299" customWidth="1"/>
    <col min="5386" max="5386" width="13.453125" style="299" bestFit="1" customWidth="1"/>
    <col min="5387" max="5631" width="9.54296875" style="299"/>
    <col min="5632" max="5632" width="6.7265625" style="299" customWidth="1"/>
    <col min="5633" max="5633" width="9.54296875" style="299"/>
    <col min="5634" max="5634" width="86.1796875" style="299" customWidth="1"/>
    <col min="5635" max="5635" width="7.1796875" style="299" customWidth="1"/>
    <col min="5636" max="5636" width="7.54296875" style="299" bestFit="1" customWidth="1"/>
    <col min="5637" max="5637" width="15.81640625" style="299" customWidth="1"/>
    <col min="5638" max="5638" width="17.26953125" style="299" customWidth="1"/>
    <col min="5639" max="5639" width="16.54296875" style="299" bestFit="1" customWidth="1"/>
    <col min="5640" max="5640" width="15" style="299" bestFit="1" customWidth="1"/>
    <col min="5641" max="5641" width="46" style="299" customWidth="1"/>
    <col min="5642" max="5642" width="13.453125" style="299" bestFit="1" customWidth="1"/>
    <col min="5643" max="5887" width="9.54296875" style="299"/>
    <col min="5888" max="5888" width="6.7265625" style="299" customWidth="1"/>
    <col min="5889" max="5889" width="9.54296875" style="299"/>
    <col min="5890" max="5890" width="86.1796875" style="299" customWidth="1"/>
    <col min="5891" max="5891" width="7.1796875" style="299" customWidth="1"/>
    <col min="5892" max="5892" width="7.54296875" style="299" bestFit="1" customWidth="1"/>
    <col min="5893" max="5893" width="15.81640625" style="299" customWidth="1"/>
    <col min="5894" max="5894" width="17.26953125" style="299" customWidth="1"/>
    <col min="5895" max="5895" width="16.54296875" style="299" bestFit="1" customWidth="1"/>
    <col min="5896" max="5896" width="15" style="299" bestFit="1" customWidth="1"/>
    <col min="5897" max="5897" width="46" style="299" customWidth="1"/>
    <col min="5898" max="5898" width="13.453125" style="299" bestFit="1" customWidth="1"/>
    <col min="5899" max="6143" width="9.54296875" style="299"/>
    <col min="6144" max="6144" width="6.7265625" style="299" customWidth="1"/>
    <col min="6145" max="6145" width="9.54296875" style="299"/>
    <col min="6146" max="6146" width="86.1796875" style="299" customWidth="1"/>
    <col min="6147" max="6147" width="7.1796875" style="299" customWidth="1"/>
    <col min="6148" max="6148" width="7.54296875" style="299" bestFit="1" customWidth="1"/>
    <col min="6149" max="6149" width="15.81640625" style="299" customWidth="1"/>
    <col min="6150" max="6150" width="17.26953125" style="299" customWidth="1"/>
    <col min="6151" max="6151" width="16.54296875" style="299" bestFit="1" customWidth="1"/>
    <col min="6152" max="6152" width="15" style="299" bestFit="1" customWidth="1"/>
    <col min="6153" max="6153" width="46" style="299" customWidth="1"/>
    <col min="6154" max="6154" width="13.453125" style="299" bestFit="1" customWidth="1"/>
    <col min="6155" max="6399" width="9.54296875" style="299"/>
    <col min="6400" max="6400" width="6.7265625" style="299" customWidth="1"/>
    <col min="6401" max="6401" width="9.54296875" style="299"/>
    <col min="6402" max="6402" width="86.1796875" style="299" customWidth="1"/>
    <col min="6403" max="6403" width="7.1796875" style="299" customWidth="1"/>
    <col min="6404" max="6404" width="7.54296875" style="299" bestFit="1" customWidth="1"/>
    <col min="6405" max="6405" width="15.81640625" style="299" customWidth="1"/>
    <col min="6406" max="6406" width="17.26953125" style="299" customWidth="1"/>
    <col min="6407" max="6407" width="16.54296875" style="299" bestFit="1" customWidth="1"/>
    <col min="6408" max="6408" width="15" style="299" bestFit="1" customWidth="1"/>
    <col min="6409" max="6409" width="46" style="299" customWidth="1"/>
    <col min="6410" max="6410" width="13.453125" style="299" bestFit="1" customWidth="1"/>
    <col min="6411" max="6655" width="9.54296875" style="299"/>
    <col min="6656" max="6656" width="6.7265625" style="299" customWidth="1"/>
    <col min="6657" max="6657" width="9.54296875" style="299"/>
    <col min="6658" max="6658" width="86.1796875" style="299" customWidth="1"/>
    <col min="6659" max="6659" width="7.1796875" style="299" customWidth="1"/>
    <col min="6660" max="6660" width="7.54296875" style="299" bestFit="1" customWidth="1"/>
    <col min="6661" max="6661" width="15.81640625" style="299" customWidth="1"/>
    <col min="6662" max="6662" width="17.26953125" style="299" customWidth="1"/>
    <col min="6663" max="6663" width="16.54296875" style="299" bestFit="1" customWidth="1"/>
    <col min="6664" max="6664" width="15" style="299" bestFit="1" customWidth="1"/>
    <col min="6665" max="6665" width="46" style="299" customWidth="1"/>
    <col min="6666" max="6666" width="13.453125" style="299" bestFit="1" customWidth="1"/>
    <col min="6667" max="6911" width="9.54296875" style="299"/>
    <col min="6912" max="6912" width="6.7265625" style="299" customWidth="1"/>
    <col min="6913" max="6913" width="9.54296875" style="299"/>
    <col min="6914" max="6914" width="86.1796875" style="299" customWidth="1"/>
    <col min="6915" max="6915" width="7.1796875" style="299" customWidth="1"/>
    <col min="6916" max="6916" width="7.54296875" style="299" bestFit="1" customWidth="1"/>
    <col min="6917" max="6917" width="15.81640625" style="299" customWidth="1"/>
    <col min="6918" max="6918" width="17.26953125" style="299" customWidth="1"/>
    <col min="6919" max="6919" width="16.54296875" style="299" bestFit="1" customWidth="1"/>
    <col min="6920" max="6920" width="15" style="299" bestFit="1" customWidth="1"/>
    <col min="6921" max="6921" width="46" style="299" customWidth="1"/>
    <col min="6922" max="6922" width="13.453125" style="299" bestFit="1" customWidth="1"/>
    <col min="6923" max="7167" width="9.54296875" style="299"/>
    <col min="7168" max="7168" width="6.7265625" style="299" customWidth="1"/>
    <col min="7169" max="7169" width="9.54296875" style="299"/>
    <col min="7170" max="7170" width="86.1796875" style="299" customWidth="1"/>
    <col min="7171" max="7171" width="7.1796875" style="299" customWidth="1"/>
    <col min="7172" max="7172" width="7.54296875" style="299" bestFit="1" customWidth="1"/>
    <col min="7173" max="7173" width="15.81640625" style="299" customWidth="1"/>
    <col min="7174" max="7174" width="17.26953125" style="299" customWidth="1"/>
    <col min="7175" max="7175" width="16.54296875" style="299" bestFit="1" customWidth="1"/>
    <col min="7176" max="7176" width="15" style="299" bestFit="1" customWidth="1"/>
    <col min="7177" max="7177" width="46" style="299" customWidth="1"/>
    <col min="7178" max="7178" width="13.453125" style="299" bestFit="1" customWidth="1"/>
    <col min="7179" max="7423" width="9.54296875" style="299"/>
    <col min="7424" max="7424" width="6.7265625" style="299" customWidth="1"/>
    <col min="7425" max="7425" width="9.54296875" style="299"/>
    <col min="7426" max="7426" width="86.1796875" style="299" customWidth="1"/>
    <col min="7427" max="7427" width="7.1796875" style="299" customWidth="1"/>
    <col min="7428" max="7428" width="7.54296875" style="299" bestFit="1" customWidth="1"/>
    <col min="7429" max="7429" width="15.81640625" style="299" customWidth="1"/>
    <col min="7430" max="7430" width="17.26953125" style="299" customWidth="1"/>
    <col min="7431" max="7431" width="16.54296875" style="299" bestFit="1" customWidth="1"/>
    <col min="7432" max="7432" width="15" style="299" bestFit="1" customWidth="1"/>
    <col min="7433" max="7433" width="46" style="299" customWidth="1"/>
    <col min="7434" max="7434" width="13.453125" style="299" bestFit="1" customWidth="1"/>
    <col min="7435" max="7679" width="9.54296875" style="299"/>
    <col min="7680" max="7680" width="6.7265625" style="299" customWidth="1"/>
    <col min="7681" max="7681" width="9.54296875" style="299"/>
    <col min="7682" max="7682" width="86.1796875" style="299" customWidth="1"/>
    <col min="7683" max="7683" width="7.1796875" style="299" customWidth="1"/>
    <col min="7684" max="7684" width="7.54296875" style="299" bestFit="1" customWidth="1"/>
    <col min="7685" max="7685" width="15.81640625" style="299" customWidth="1"/>
    <col min="7686" max="7686" width="17.26953125" style="299" customWidth="1"/>
    <col min="7687" max="7687" width="16.54296875" style="299" bestFit="1" customWidth="1"/>
    <col min="7688" max="7688" width="15" style="299" bestFit="1" customWidth="1"/>
    <col min="7689" max="7689" width="46" style="299" customWidth="1"/>
    <col min="7690" max="7690" width="13.453125" style="299" bestFit="1" customWidth="1"/>
    <col min="7691" max="7935" width="9.54296875" style="299"/>
    <col min="7936" max="7936" width="6.7265625" style="299" customWidth="1"/>
    <col min="7937" max="7937" width="9.54296875" style="299"/>
    <col min="7938" max="7938" width="86.1796875" style="299" customWidth="1"/>
    <col min="7939" max="7939" width="7.1796875" style="299" customWidth="1"/>
    <col min="7940" max="7940" width="7.54296875" style="299" bestFit="1" customWidth="1"/>
    <col min="7941" max="7941" width="15.81640625" style="299" customWidth="1"/>
    <col min="7942" max="7942" width="17.26953125" style="299" customWidth="1"/>
    <col min="7943" max="7943" width="16.54296875" style="299" bestFit="1" customWidth="1"/>
    <col min="7944" max="7944" width="15" style="299" bestFit="1" customWidth="1"/>
    <col min="7945" max="7945" width="46" style="299" customWidth="1"/>
    <col min="7946" max="7946" width="13.453125" style="299" bestFit="1" customWidth="1"/>
    <col min="7947" max="8191" width="9.54296875" style="299"/>
    <col min="8192" max="8192" width="6.7265625" style="299" customWidth="1"/>
    <col min="8193" max="8193" width="9.54296875" style="299"/>
    <col min="8194" max="8194" width="86.1796875" style="299" customWidth="1"/>
    <col min="8195" max="8195" width="7.1796875" style="299" customWidth="1"/>
    <col min="8196" max="8196" width="7.54296875" style="299" bestFit="1" customWidth="1"/>
    <col min="8197" max="8197" width="15.81640625" style="299" customWidth="1"/>
    <col min="8198" max="8198" width="17.26953125" style="299" customWidth="1"/>
    <col min="8199" max="8199" width="16.54296875" style="299" bestFit="1" customWidth="1"/>
    <col min="8200" max="8200" width="15" style="299" bestFit="1" customWidth="1"/>
    <col min="8201" max="8201" width="46" style="299" customWidth="1"/>
    <col min="8202" max="8202" width="13.453125" style="299" bestFit="1" customWidth="1"/>
    <col min="8203" max="8447" width="9.54296875" style="299"/>
    <col min="8448" max="8448" width="6.7265625" style="299" customWidth="1"/>
    <col min="8449" max="8449" width="9.54296875" style="299"/>
    <col min="8450" max="8450" width="86.1796875" style="299" customWidth="1"/>
    <col min="8451" max="8451" width="7.1796875" style="299" customWidth="1"/>
    <col min="8452" max="8452" width="7.54296875" style="299" bestFit="1" customWidth="1"/>
    <col min="8453" max="8453" width="15.81640625" style="299" customWidth="1"/>
    <col min="8454" max="8454" width="17.26953125" style="299" customWidth="1"/>
    <col min="8455" max="8455" width="16.54296875" style="299" bestFit="1" customWidth="1"/>
    <col min="8456" max="8456" width="15" style="299" bestFit="1" customWidth="1"/>
    <col min="8457" max="8457" width="46" style="299" customWidth="1"/>
    <col min="8458" max="8458" width="13.453125" style="299" bestFit="1" customWidth="1"/>
    <col min="8459" max="8703" width="9.54296875" style="299"/>
    <col min="8704" max="8704" width="6.7265625" style="299" customWidth="1"/>
    <col min="8705" max="8705" width="9.54296875" style="299"/>
    <col min="8706" max="8706" width="86.1796875" style="299" customWidth="1"/>
    <col min="8707" max="8707" width="7.1796875" style="299" customWidth="1"/>
    <col min="8708" max="8708" width="7.54296875" style="299" bestFit="1" customWidth="1"/>
    <col min="8709" max="8709" width="15.81640625" style="299" customWidth="1"/>
    <col min="8710" max="8710" width="17.26953125" style="299" customWidth="1"/>
    <col min="8711" max="8711" width="16.54296875" style="299" bestFit="1" customWidth="1"/>
    <col min="8712" max="8712" width="15" style="299" bestFit="1" customWidth="1"/>
    <col min="8713" max="8713" width="46" style="299" customWidth="1"/>
    <col min="8714" max="8714" width="13.453125" style="299" bestFit="1" customWidth="1"/>
    <col min="8715" max="8959" width="9.54296875" style="299"/>
    <col min="8960" max="8960" width="6.7265625" style="299" customWidth="1"/>
    <col min="8961" max="8961" width="9.54296875" style="299"/>
    <col min="8962" max="8962" width="86.1796875" style="299" customWidth="1"/>
    <col min="8963" max="8963" width="7.1796875" style="299" customWidth="1"/>
    <col min="8964" max="8964" width="7.54296875" style="299" bestFit="1" customWidth="1"/>
    <col min="8965" max="8965" width="15.81640625" style="299" customWidth="1"/>
    <col min="8966" max="8966" width="17.26953125" style="299" customWidth="1"/>
    <col min="8967" max="8967" width="16.54296875" style="299" bestFit="1" customWidth="1"/>
    <col min="8968" max="8968" width="15" style="299" bestFit="1" customWidth="1"/>
    <col min="8969" max="8969" width="46" style="299" customWidth="1"/>
    <col min="8970" max="8970" width="13.453125" style="299" bestFit="1" customWidth="1"/>
    <col min="8971" max="9215" width="9.54296875" style="299"/>
    <col min="9216" max="9216" width="6.7265625" style="299" customWidth="1"/>
    <col min="9217" max="9217" width="9.54296875" style="299"/>
    <col min="9218" max="9218" width="86.1796875" style="299" customWidth="1"/>
    <col min="9219" max="9219" width="7.1796875" style="299" customWidth="1"/>
    <col min="9220" max="9220" width="7.54296875" style="299" bestFit="1" customWidth="1"/>
    <col min="9221" max="9221" width="15.81640625" style="299" customWidth="1"/>
    <col min="9222" max="9222" width="17.26953125" style="299" customWidth="1"/>
    <col min="9223" max="9223" width="16.54296875" style="299" bestFit="1" customWidth="1"/>
    <col min="9224" max="9224" width="15" style="299" bestFit="1" customWidth="1"/>
    <col min="9225" max="9225" width="46" style="299" customWidth="1"/>
    <col min="9226" max="9226" width="13.453125" style="299" bestFit="1" customWidth="1"/>
    <col min="9227" max="9471" width="9.54296875" style="299"/>
    <col min="9472" max="9472" width="6.7265625" style="299" customWidth="1"/>
    <col min="9473" max="9473" width="9.54296875" style="299"/>
    <col min="9474" max="9474" width="86.1796875" style="299" customWidth="1"/>
    <col min="9475" max="9475" width="7.1796875" style="299" customWidth="1"/>
    <col min="9476" max="9476" width="7.54296875" style="299" bestFit="1" customWidth="1"/>
    <col min="9477" max="9477" width="15.81640625" style="299" customWidth="1"/>
    <col min="9478" max="9478" width="17.26953125" style="299" customWidth="1"/>
    <col min="9479" max="9479" width="16.54296875" style="299" bestFit="1" customWidth="1"/>
    <col min="9480" max="9480" width="15" style="299" bestFit="1" customWidth="1"/>
    <col min="9481" max="9481" width="46" style="299" customWidth="1"/>
    <col min="9482" max="9482" width="13.453125" style="299" bestFit="1" customWidth="1"/>
    <col min="9483" max="9727" width="9.54296875" style="299"/>
    <col min="9728" max="9728" width="6.7265625" style="299" customWidth="1"/>
    <col min="9729" max="9729" width="9.54296875" style="299"/>
    <col min="9730" max="9730" width="86.1796875" style="299" customWidth="1"/>
    <col min="9731" max="9731" width="7.1796875" style="299" customWidth="1"/>
    <col min="9732" max="9732" width="7.54296875" style="299" bestFit="1" customWidth="1"/>
    <col min="9733" max="9733" width="15.81640625" style="299" customWidth="1"/>
    <col min="9734" max="9734" width="17.26953125" style="299" customWidth="1"/>
    <col min="9735" max="9735" width="16.54296875" style="299" bestFit="1" customWidth="1"/>
    <col min="9736" max="9736" width="15" style="299" bestFit="1" customWidth="1"/>
    <col min="9737" max="9737" width="46" style="299" customWidth="1"/>
    <col min="9738" max="9738" width="13.453125" style="299" bestFit="1" customWidth="1"/>
    <col min="9739" max="9983" width="9.54296875" style="299"/>
    <col min="9984" max="9984" width="6.7265625" style="299" customWidth="1"/>
    <col min="9985" max="9985" width="9.54296875" style="299"/>
    <col min="9986" max="9986" width="86.1796875" style="299" customWidth="1"/>
    <col min="9987" max="9987" width="7.1796875" style="299" customWidth="1"/>
    <col min="9988" max="9988" width="7.54296875" style="299" bestFit="1" customWidth="1"/>
    <col min="9989" max="9989" width="15.81640625" style="299" customWidth="1"/>
    <col min="9990" max="9990" width="17.26953125" style="299" customWidth="1"/>
    <col min="9991" max="9991" width="16.54296875" style="299" bestFit="1" customWidth="1"/>
    <col min="9992" max="9992" width="15" style="299" bestFit="1" customWidth="1"/>
    <col min="9993" max="9993" width="46" style="299" customWidth="1"/>
    <col min="9994" max="9994" width="13.453125" style="299" bestFit="1" customWidth="1"/>
    <col min="9995" max="10239" width="9.54296875" style="299"/>
    <col min="10240" max="10240" width="6.7265625" style="299" customWidth="1"/>
    <col min="10241" max="10241" width="9.54296875" style="299"/>
    <col min="10242" max="10242" width="86.1796875" style="299" customWidth="1"/>
    <col min="10243" max="10243" width="7.1796875" style="299" customWidth="1"/>
    <col min="10244" max="10244" width="7.54296875" style="299" bestFit="1" customWidth="1"/>
    <col min="10245" max="10245" width="15.81640625" style="299" customWidth="1"/>
    <col min="10246" max="10246" width="17.26953125" style="299" customWidth="1"/>
    <col min="10247" max="10247" width="16.54296875" style="299" bestFit="1" customWidth="1"/>
    <col min="10248" max="10248" width="15" style="299" bestFit="1" customWidth="1"/>
    <col min="10249" max="10249" width="46" style="299" customWidth="1"/>
    <col min="10250" max="10250" width="13.453125" style="299" bestFit="1" customWidth="1"/>
    <col min="10251" max="10495" width="9.54296875" style="299"/>
    <col min="10496" max="10496" width="6.7265625" style="299" customWidth="1"/>
    <col min="10497" max="10497" width="9.54296875" style="299"/>
    <col min="10498" max="10498" width="86.1796875" style="299" customWidth="1"/>
    <col min="10499" max="10499" width="7.1796875" style="299" customWidth="1"/>
    <col min="10500" max="10500" width="7.54296875" style="299" bestFit="1" customWidth="1"/>
    <col min="10501" max="10501" width="15.81640625" style="299" customWidth="1"/>
    <col min="10502" max="10502" width="17.26953125" style="299" customWidth="1"/>
    <col min="10503" max="10503" width="16.54296875" style="299" bestFit="1" customWidth="1"/>
    <col min="10504" max="10504" width="15" style="299" bestFit="1" customWidth="1"/>
    <col min="10505" max="10505" width="46" style="299" customWidth="1"/>
    <col min="10506" max="10506" width="13.453125" style="299" bestFit="1" customWidth="1"/>
    <col min="10507" max="10751" width="9.54296875" style="299"/>
    <col min="10752" max="10752" width="6.7265625" style="299" customWidth="1"/>
    <col min="10753" max="10753" width="9.54296875" style="299"/>
    <col min="10754" max="10754" width="86.1796875" style="299" customWidth="1"/>
    <col min="10755" max="10755" width="7.1796875" style="299" customWidth="1"/>
    <col min="10756" max="10756" width="7.54296875" style="299" bestFit="1" customWidth="1"/>
    <col min="10757" max="10757" width="15.81640625" style="299" customWidth="1"/>
    <col min="10758" max="10758" width="17.26953125" style="299" customWidth="1"/>
    <col min="10759" max="10759" width="16.54296875" style="299" bestFit="1" customWidth="1"/>
    <col min="10760" max="10760" width="15" style="299" bestFit="1" customWidth="1"/>
    <col min="10761" max="10761" width="46" style="299" customWidth="1"/>
    <col min="10762" max="10762" width="13.453125" style="299" bestFit="1" customWidth="1"/>
    <col min="10763" max="11007" width="9.54296875" style="299"/>
    <col min="11008" max="11008" width="6.7265625" style="299" customWidth="1"/>
    <col min="11009" max="11009" width="9.54296875" style="299"/>
    <col min="11010" max="11010" width="86.1796875" style="299" customWidth="1"/>
    <col min="11011" max="11011" width="7.1796875" style="299" customWidth="1"/>
    <col min="11012" max="11012" width="7.54296875" style="299" bestFit="1" customWidth="1"/>
    <col min="11013" max="11013" width="15.81640625" style="299" customWidth="1"/>
    <col min="11014" max="11014" width="17.26953125" style="299" customWidth="1"/>
    <col min="11015" max="11015" width="16.54296875" style="299" bestFit="1" customWidth="1"/>
    <col min="11016" max="11016" width="15" style="299" bestFit="1" customWidth="1"/>
    <col min="11017" max="11017" width="46" style="299" customWidth="1"/>
    <col min="11018" max="11018" width="13.453125" style="299" bestFit="1" customWidth="1"/>
    <col min="11019" max="11263" width="9.54296875" style="299"/>
    <col min="11264" max="11264" width="6.7265625" style="299" customWidth="1"/>
    <col min="11265" max="11265" width="9.54296875" style="299"/>
    <col min="11266" max="11266" width="86.1796875" style="299" customWidth="1"/>
    <col min="11267" max="11267" width="7.1796875" style="299" customWidth="1"/>
    <col min="11268" max="11268" width="7.54296875" style="299" bestFit="1" customWidth="1"/>
    <col min="11269" max="11269" width="15.81640625" style="299" customWidth="1"/>
    <col min="11270" max="11270" width="17.26953125" style="299" customWidth="1"/>
    <col min="11271" max="11271" width="16.54296875" style="299" bestFit="1" customWidth="1"/>
    <col min="11272" max="11272" width="15" style="299" bestFit="1" customWidth="1"/>
    <col min="11273" max="11273" width="46" style="299" customWidth="1"/>
    <col min="11274" max="11274" width="13.453125" style="299" bestFit="1" customWidth="1"/>
    <col min="11275" max="11519" width="9.54296875" style="299"/>
    <col min="11520" max="11520" width="6.7265625" style="299" customWidth="1"/>
    <col min="11521" max="11521" width="9.54296875" style="299"/>
    <col min="11522" max="11522" width="86.1796875" style="299" customWidth="1"/>
    <col min="11523" max="11523" width="7.1796875" style="299" customWidth="1"/>
    <col min="11524" max="11524" width="7.54296875" style="299" bestFit="1" customWidth="1"/>
    <col min="11525" max="11525" width="15.81640625" style="299" customWidth="1"/>
    <col min="11526" max="11526" width="17.26953125" style="299" customWidth="1"/>
    <col min="11527" max="11527" width="16.54296875" style="299" bestFit="1" customWidth="1"/>
    <col min="11528" max="11528" width="15" style="299" bestFit="1" customWidth="1"/>
    <col min="11529" max="11529" width="46" style="299" customWidth="1"/>
    <col min="11530" max="11530" width="13.453125" style="299" bestFit="1" customWidth="1"/>
    <col min="11531" max="11775" width="9.54296875" style="299"/>
    <col min="11776" max="11776" width="6.7265625" style="299" customWidth="1"/>
    <col min="11777" max="11777" width="9.54296875" style="299"/>
    <col min="11778" max="11778" width="86.1796875" style="299" customWidth="1"/>
    <col min="11779" max="11779" width="7.1796875" style="299" customWidth="1"/>
    <col min="11780" max="11780" width="7.54296875" style="299" bestFit="1" customWidth="1"/>
    <col min="11781" max="11781" width="15.81640625" style="299" customWidth="1"/>
    <col min="11782" max="11782" width="17.26953125" style="299" customWidth="1"/>
    <col min="11783" max="11783" width="16.54296875" style="299" bestFit="1" customWidth="1"/>
    <col min="11784" max="11784" width="15" style="299" bestFit="1" customWidth="1"/>
    <col min="11785" max="11785" width="46" style="299" customWidth="1"/>
    <col min="11786" max="11786" width="13.453125" style="299" bestFit="1" customWidth="1"/>
    <col min="11787" max="12031" width="9.54296875" style="299"/>
    <col min="12032" max="12032" width="6.7265625" style="299" customWidth="1"/>
    <col min="12033" max="12033" width="9.54296875" style="299"/>
    <col min="12034" max="12034" width="86.1796875" style="299" customWidth="1"/>
    <col min="12035" max="12035" width="7.1796875" style="299" customWidth="1"/>
    <col min="12036" max="12036" width="7.54296875" style="299" bestFit="1" customWidth="1"/>
    <col min="12037" max="12037" width="15.81640625" style="299" customWidth="1"/>
    <col min="12038" max="12038" width="17.26953125" style="299" customWidth="1"/>
    <col min="12039" max="12039" width="16.54296875" style="299" bestFit="1" customWidth="1"/>
    <col min="12040" max="12040" width="15" style="299" bestFit="1" customWidth="1"/>
    <col min="12041" max="12041" width="46" style="299" customWidth="1"/>
    <col min="12042" max="12042" width="13.453125" style="299" bestFit="1" customWidth="1"/>
    <col min="12043" max="12287" width="9.54296875" style="299"/>
    <col min="12288" max="12288" width="6.7265625" style="299" customWidth="1"/>
    <col min="12289" max="12289" width="9.54296875" style="299"/>
    <col min="12290" max="12290" width="86.1796875" style="299" customWidth="1"/>
    <col min="12291" max="12291" width="7.1796875" style="299" customWidth="1"/>
    <col min="12292" max="12292" width="7.54296875" style="299" bestFit="1" customWidth="1"/>
    <col min="12293" max="12293" width="15.81640625" style="299" customWidth="1"/>
    <col min="12294" max="12294" width="17.26953125" style="299" customWidth="1"/>
    <col min="12295" max="12295" width="16.54296875" style="299" bestFit="1" customWidth="1"/>
    <col min="12296" max="12296" width="15" style="299" bestFit="1" customWidth="1"/>
    <col min="12297" max="12297" width="46" style="299" customWidth="1"/>
    <col min="12298" max="12298" width="13.453125" style="299" bestFit="1" customWidth="1"/>
    <col min="12299" max="12543" width="9.54296875" style="299"/>
    <col min="12544" max="12544" width="6.7265625" style="299" customWidth="1"/>
    <col min="12545" max="12545" width="9.54296875" style="299"/>
    <col min="12546" max="12546" width="86.1796875" style="299" customWidth="1"/>
    <col min="12547" max="12547" width="7.1796875" style="299" customWidth="1"/>
    <col min="12548" max="12548" width="7.54296875" style="299" bestFit="1" customWidth="1"/>
    <col min="12549" max="12549" width="15.81640625" style="299" customWidth="1"/>
    <col min="12550" max="12550" width="17.26953125" style="299" customWidth="1"/>
    <col min="12551" max="12551" width="16.54296875" style="299" bestFit="1" customWidth="1"/>
    <col min="12552" max="12552" width="15" style="299" bestFit="1" customWidth="1"/>
    <col min="12553" max="12553" width="46" style="299" customWidth="1"/>
    <col min="12554" max="12554" width="13.453125" style="299" bestFit="1" customWidth="1"/>
    <col min="12555" max="12799" width="9.54296875" style="299"/>
    <col min="12800" max="12800" width="6.7265625" style="299" customWidth="1"/>
    <col min="12801" max="12801" width="9.54296875" style="299"/>
    <col min="12802" max="12802" width="86.1796875" style="299" customWidth="1"/>
    <col min="12803" max="12803" width="7.1796875" style="299" customWidth="1"/>
    <col min="12804" max="12804" width="7.54296875" style="299" bestFit="1" customWidth="1"/>
    <col min="12805" max="12805" width="15.81640625" style="299" customWidth="1"/>
    <col min="12806" max="12806" width="17.26953125" style="299" customWidth="1"/>
    <col min="12807" max="12807" width="16.54296875" style="299" bestFit="1" customWidth="1"/>
    <col min="12808" max="12808" width="15" style="299" bestFit="1" customWidth="1"/>
    <col min="12809" max="12809" width="46" style="299" customWidth="1"/>
    <col min="12810" max="12810" width="13.453125" style="299" bestFit="1" customWidth="1"/>
    <col min="12811" max="13055" width="9.54296875" style="299"/>
    <col min="13056" max="13056" width="6.7265625" style="299" customWidth="1"/>
    <col min="13057" max="13057" width="9.54296875" style="299"/>
    <col min="13058" max="13058" width="86.1796875" style="299" customWidth="1"/>
    <col min="13059" max="13059" width="7.1796875" style="299" customWidth="1"/>
    <col min="13060" max="13060" width="7.54296875" style="299" bestFit="1" customWidth="1"/>
    <col min="13061" max="13061" width="15.81640625" style="299" customWidth="1"/>
    <col min="13062" max="13062" width="17.26953125" style="299" customWidth="1"/>
    <col min="13063" max="13063" width="16.54296875" style="299" bestFit="1" customWidth="1"/>
    <col min="13064" max="13064" width="15" style="299" bestFit="1" customWidth="1"/>
    <col min="13065" max="13065" width="46" style="299" customWidth="1"/>
    <col min="13066" max="13066" width="13.453125" style="299" bestFit="1" customWidth="1"/>
    <col min="13067" max="13311" width="9.54296875" style="299"/>
    <col min="13312" max="13312" width="6.7265625" style="299" customWidth="1"/>
    <col min="13313" max="13313" width="9.54296875" style="299"/>
    <col min="13314" max="13314" width="86.1796875" style="299" customWidth="1"/>
    <col min="13315" max="13315" width="7.1796875" style="299" customWidth="1"/>
    <col min="13316" max="13316" width="7.54296875" style="299" bestFit="1" customWidth="1"/>
    <col min="13317" max="13317" width="15.81640625" style="299" customWidth="1"/>
    <col min="13318" max="13318" width="17.26953125" style="299" customWidth="1"/>
    <col min="13319" max="13319" width="16.54296875" style="299" bestFit="1" customWidth="1"/>
    <col min="13320" max="13320" width="15" style="299" bestFit="1" customWidth="1"/>
    <col min="13321" max="13321" width="46" style="299" customWidth="1"/>
    <col min="13322" max="13322" width="13.453125" style="299" bestFit="1" customWidth="1"/>
    <col min="13323" max="13567" width="9.54296875" style="299"/>
    <col min="13568" max="13568" width="6.7265625" style="299" customWidth="1"/>
    <col min="13569" max="13569" width="9.54296875" style="299"/>
    <col min="13570" max="13570" width="86.1796875" style="299" customWidth="1"/>
    <col min="13571" max="13571" width="7.1796875" style="299" customWidth="1"/>
    <col min="13572" max="13572" width="7.54296875" style="299" bestFit="1" customWidth="1"/>
    <col min="13573" max="13573" width="15.81640625" style="299" customWidth="1"/>
    <col min="13574" max="13574" width="17.26953125" style="299" customWidth="1"/>
    <col min="13575" max="13575" width="16.54296875" style="299" bestFit="1" customWidth="1"/>
    <col min="13576" max="13576" width="15" style="299" bestFit="1" customWidth="1"/>
    <col min="13577" max="13577" width="46" style="299" customWidth="1"/>
    <col min="13578" max="13578" width="13.453125" style="299" bestFit="1" customWidth="1"/>
    <col min="13579" max="13823" width="9.54296875" style="299"/>
    <col min="13824" max="13824" width="6.7265625" style="299" customWidth="1"/>
    <col min="13825" max="13825" width="9.54296875" style="299"/>
    <col min="13826" max="13826" width="86.1796875" style="299" customWidth="1"/>
    <col min="13827" max="13827" width="7.1796875" style="299" customWidth="1"/>
    <col min="13828" max="13828" width="7.54296875" style="299" bestFit="1" customWidth="1"/>
    <col min="13829" max="13829" width="15.81640625" style="299" customWidth="1"/>
    <col min="13830" max="13830" width="17.26953125" style="299" customWidth="1"/>
    <col min="13831" max="13831" width="16.54296875" style="299" bestFit="1" customWidth="1"/>
    <col min="13832" max="13832" width="15" style="299" bestFit="1" customWidth="1"/>
    <col min="13833" max="13833" width="46" style="299" customWidth="1"/>
    <col min="13834" max="13834" width="13.453125" style="299" bestFit="1" customWidth="1"/>
    <col min="13835" max="14079" width="9.54296875" style="299"/>
    <col min="14080" max="14080" width="6.7265625" style="299" customWidth="1"/>
    <col min="14081" max="14081" width="9.54296875" style="299"/>
    <col min="14082" max="14082" width="86.1796875" style="299" customWidth="1"/>
    <col min="14083" max="14083" width="7.1796875" style="299" customWidth="1"/>
    <col min="14084" max="14084" width="7.54296875" style="299" bestFit="1" customWidth="1"/>
    <col min="14085" max="14085" width="15.81640625" style="299" customWidth="1"/>
    <col min="14086" max="14086" width="17.26953125" style="299" customWidth="1"/>
    <col min="14087" max="14087" width="16.54296875" style="299" bestFit="1" customWidth="1"/>
    <col min="14088" max="14088" width="15" style="299" bestFit="1" customWidth="1"/>
    <col min="14089" max="14089" width="46" style="299" customWidth="1"/>
    <col min="14090" max="14090" width="13.453125" style="299" bestFit="1" customWidth="1"/>
    <col min="14091" max="14335" width="9.54296875" style="299"/>
    <col min="14336" max="14336" width="6.7265625" style="299" customWidth="1"/>
    <col min="14337" max="14337" width="9.54296875" style="299"/>
    <col min="14338" max="14338" width="86.1796875" style="299" customWidth="1"/>
    <col min="14339" max="14339" width="7.1796875" style="299" customWidth="1"/>
    <col min="14340" max="14340" width="7.54296875" style="299" bestFit="1" customWidth="1"/>
    <col min="14341" max="14341" width="15.81640625" style="299" customWidth="1"/>
    <col min="14342" max="14342" width="17.26953125" style="299" customWidth="1"/>
    <col min="14343" max="14343" width="16.54296875" style="299" bestFit="1" customWidth="1"/>
    <col min="14344" max="14344" width="15" style="299" bestFit="1" customWidth="1"/>
    <col min="14345" max="14345" width="46" style="299" customWidth="1"/>
    <col min="14346" max="14346" width="13.453125" style="299" bestFit="1" customWidth="1"/>
    <col min="14347" max="14591" width="9.54296875" style="299"/>
    <col min="14592" max="14592" width="6.7265625" style="299" customWidth="1"/>
    <col min="14593" max="14593" width="9.54296875" style="299"/>
    <col min="14594" max="14594" width="86.1796875" style="299" customWidth="1"/>
    <col min="14595" max="14595" width="7.1796875" style="299" customWidth="1"/>
    <col min="14596" max="14596" width="7.54296875" style="299" bestFit="1" customWidth="1"/>
    <col min="14597" max="14597" width="15.81640625" style="299" customWidth="1"/>
    <col min="14598" max="14598" width="17.26953125" style="299" customWidth="1"/>
    <col min="14599" max="14599" width="16.54296875" style="299" bestFit="1" customWidth="1"/>
    <col min="14600" max="14600" width="15" style="299" bestFit="1" customWidth="1"/>
    <col min="14601" max="14601" width="46" style="299" customWidth="1"/>
    <col min="14602" max="14602" width="13.453125" style="299" bestFit="1" customWidth="1"/>
    <col min="14603" max="14847" width="9.54296875" style="299"/>
    <col min="14848" max="14848" width="6.7265625" style="299" customWidth="1"/>
    <col min="14849" max="14849" width="9.54296875" style="299"/>
    <col min="14850" max="14850" width="86.1796875" style="299" customWidth="1"/>
    <col min="14851" max="14851" width="7.1796875" style="299" customWidth="1"/>
    <col min="14852" max="14852" width="7.54296875" style="299" bestFit="1" customWidth="1"/>
    <col min="14853" max="14853" width="15.81640625" style="299" customWidth="1"/>
    <col min="14854" max="14854" width="17.26953125" style="299" customWidth="1"/>
    <col min="14855" max="14855" width="16.54296875" style="299" bestFit="1" customWidth="1"/>
    <col min="14856" max="14856" width="15" style="299" bestFit="1" customWidth="1"/>
    <col min="14857" max="14857" width="46" style="299" customWidth="1"/>
    <col min="14858" max="14858" width="13.453125" style="299" bestFit="1" customWidth="1"/>
    <col min="14859" max="15103" width="9.54296875" style="299"/>
    <col min="15104" max="15104" width="6.7265625" style="299" customWidth="1"/>
    <col min="15105" max="15105" width="9.54296875" style="299"/>
    <col min="15106" max="15106" width="86.1796875" style="299" customWidth="1"/>
    <col min="15107" max="15107" width="7.1796875" style="299" customWidth="1"/>
    <col min="15108" max="15108" width="7.54296875" style="299" bestFit="1" customWidth="1"/>
    <col min="15109" max="15109" width="15.81640625" style="299" customWidth="1"/>
    <col min="15110" max="15110" width="17.26953125" style="299" customWidth="1"/>
    <col min="15111" max="15111" width="16.54296875" style="299" bestFit="1" customWidth="1"/>
    <col min="15112" max="15112" width="15" style="299" bestFit="1" customWidth="1"/>
    <col min="15113" max="15113" width="46" style="299" customWidth="1"/>
    <col min="15114" max="15114" width="13.453125" style="299" bestFit="1" customWidth="1"/>
    <col min="15115" max="15359" width="9.54296875" style="299"/>
    <col min="15360" max="15360" width="6.7265625" style="299" customWidth="1"/>
    <col min="15361" max="15361" width="9.54296875" style="299"/>
    <col min="15362" max="15362" width="86.1796875" style="299" customWidth="1"/>
    <col min="15363" max="15363" width="7.1796875" style="299" customWidth="1"/>
    <col min="15364" max="15364" width="7.54296875" style="299" bestFit="1" customWidth="1"/>
    <col min="15365" max="15365" width="15.81640625" style="299" customWidth="1"/>
    <col min="15366" max="15366" width="17.26953125" style="299" customWidth="1"/>
    <col min="15367" max="15367" width="16.54296875" style="299" bestFit="1" customWidth="1"/>
    <col min="15368" max="15368" width="15" style="299" bestFit="1" customWidth="1"/>
    <col min="15369" max="15369" width="46" style="299" customWidth="1"/>
    <col min="15370" max="15370" width="13.453125" style="299" bestFit="1" customWidth="1"/>
    <col min="15371" max="15615" width="9.54296875" style="299"/>
    <col min="15616" max="15616" width="6.7265625" style="299" customWidth="1"/>
    <col min="15617" max="15617" width="9.54296875" style="299"/>
    <col min="15618" max="15618" width="86.1796875" style="299" customWidth="1"/>
    <col min="15619" max="15619" width="7.1796875" style="299" customWidth="1"/>
    <col min="15620" max="15620" width="7.54296875" style="299" bestFit="1" customWidth="1"/>
    <col min="15621" max="15621" width="15.81640625" style="299" customWidth="1"/>
    <col min="15622" max="15622" width="17.26953125" style="299" customWidth="1"/>
    <col min="15623" max="15623" width="16.54296875" style="299" bestFit="1" customWidth="1"/>
    <col min="15624" max="15624" width="15" style="299" bestFit="1" customWidth="1"/>
    <col min="15625" max="15625" width="46" style="299" customWidth="1"/>
    <col min="15626" max="15626" width="13.453125" style="299" bestFit="1" customWidth="1"/>
    <col min="15627" max="15871" width="9.54296875" style="299"/>
    <col min="15872" max="15872" width="6.7265625" style="299" customWidth="1"/>
    <col min="15873" max="15873" width="9.54296875" style="299"/>
    <col min="15874" max="15874" width="86.1796875" style="299" customWidth="1"/>
    <col min="15875" max="15875" width="7.1796875" style="299" customWidth="1"/>
    <col min="15876" max="15876" width="7.54296875" style="299" bestFit="1" customWidth="1"/>
    <col min="15877" max="15877" width="15.81640625" style="299" customWidth="1"/>
    <col min="15878" max="15878" width="17.26953125" style="299" customWidth="1"/>
    <col min="15879" max="15879" width="16.54296875" style="299" bestFit="1" customWidth="1"/>
    <col min="15880" max="15880" width="15" style="299" bestFit="1" customWidth="1"/>
    <col min="15881" max="15881" width="46" style="299" customWidth="1"/>
    <col min="15882" max="15882" width="13.453125" style="299" bestFit="1" customWidth="1"/>
    <col min="15883" max="16127" width="9.54296875" style="299"/>
    <col min="16128" max="16128" width="6.7265625" style="299" customWidth="1"/>
    <col min="16129" max="16129" width="9.54296875" style="299"/>
    <col min="16130" max="16130" width="86.1796875" style="299" customWidth="1"/>
    <col min="16131" max="16131" width="7.1796875" style="299" customWidth="1"/>
    <col min="16132" max="16132" width="7.54296875" style="299" bestFit="1" customWidth="1"/>
    <col min="16133" max="16133" width="15.81640625" style="299" customWidth="1"/>
    <col min="16134" max="16134" width="17.26953125" style="299" customWidth="1"/>
    <col min="16135" max="16135" width="16.54296875" style="299" bestFit="1" customWidth="1"/>
    <col min="16136" max="16136" width="15" style="299" bestFit="1" customWidth="1"/>
    <col min="16137" max="16137" width="46" style="299" customWidth="1"/>
    <col min="16138" max="16138" width="13.453125" style="299" bestFit="1" customWidth="1"/>
    <col min="16139" max="16384" width="9.54296875" style="299"/>
  </cols>
  <sheetData>
    <row r="1" spans="1:7" s="307" customFormat="1" ht="13" x14ac:dyDescent="0.25">
      <c r="A1" s="1098" t="s">
        <v>0</v>
      </c>
      <c r="B1" s="1098"/>
      <c r="C1" s="1098"/>
      <c r="D1" s="1098"/>
      <c r="E1" s="1098"/>
      <c r="F1" s="1098"/>
      <c r="G1" s="306"/>
    </row>
    <row r="2" spans="1:7" s="270" customFormat="1" ht="13" x14ac:dyDescent="0.25">
      <c r="A2" s="1098" t="s">
        <v>1348</v>
      </c>
      <c r="B2" s="1098"/>
      <c r="C2" s="1098"/>
      <c r="D2" s="1098"/>
      <c r="E2" s="1098"/>
      <c r="F2" s="1098"/>
      <c r="G2" s="269"/>
    </row>
    <row r="3" spans="1:7" s="270" customFormat="1" ht="13" x14ac:dyDescent="0.25">
      <c r="A3" s="1088" t="s">
        <v>1214</v>
      </c>
      <c r="B3" s="1088"/>
      <c r="C3" s="1088"/>
      <c r="D3" s="1088"/>
      <c r="E3" s="1088"/>
      <c r="F3" s="1088"/>
      <c r="G3" s="269"/>
    </row>
    <row r="4" spans="1:7" s="270" customFormat="1" ht="13" x14ac:dyDescent="0.25">
      <c r="A4" s="119" t="s">
        <v>1315</v>
      </c>
      <c r="B4" s="272"/>
      <c r="C4" s="273"/>
      <c r="D4" s="273"/>
      <c r="E4" s="274"/>
      <c r="F4" s="275"/>
      <c r="G4" s="269"/>
    </row>
    <row r="5" spans="1:7" s="270" customFormat="1" ht="13" x14ac:dyDescent="0.25">
      <c r="A5" s="276" t="s">
        <v>249</v>
      </c>
      <c r="B5" s="276" t="s">
        <v>250</v>
      </c>
      <c r="C5" s="276" t="s">
        <v>251</v>
      </c>
      <c r="D5" s="276" t="s">
        <v>252</v>
      </c>
      <c r="E5" s="276" t="s">
        <v>253</v>
      </c>
      <c r="F5" s="276" t="s">
        <v>254</v>
      </c>
      <c r="G5" s="269"/>
    </row>
    <row r="6" spans="1:7" s="263" customFormat="1" ht="13.5" customHeight="1" x14ac:dyDescent="0.25">
      <c r="A6" s="671"/>
      <c r="B6" s="672" t="s">
        <v>80</v>
      </c>
      <c r="C6" s="673"/>
      <c r="D6" s="674"/>
      <c r="E6" s="675"/>
      <c r="F6" s="676"/>
      <c r="G6" s="265"/>
    </row>
    <row r="7" spans="1:7" s="263" customFormat="1" ht="37.5" x14ac:dyDescent="0.25">
      <c r="A7" s="673"/>
      <c r="B7" s="677" t="s">
        <v>1000</v>
      </c>
      <c r="C7" s="673"/>
      <c r="D7" s="674"/>
      <c r="E7" s="675"/>
      <c r="F7" s="676"/>
      <c r="G7" s="265"/>
    </row>
    <row r="8" spans="1:7" s="263" customFormat="1" ht="13" x14ac:dyDescent="0.25">
      <c r="A8" s="673"/>
      <c r="B8" s="677"/>
      <c r="C8" s="673"/>
      <c r="D8" s="674"/>
      <c r="E8" s="675"/>
      <c r="F8" s="676"/>
      <c r="G8" s="265"/>
    </row>
    <row r="9" spans="1:7" s="263" customFormat="1" ht="13" x14ac:dyDescent="0.25">
      <c r="A9" s="413"/>
      <c r="B9" s="678" t="s">
        <v>135</v>
      </c>
      <c r="C9" s="413"/>
      <c r="D9" s="679"/>
      <c r="E9" s="680"/>
      <c r="F9" s="676"/>
      <c r="G9" s="265"/>
    </row>
    <row r="10" spans="1:7" s="263" customFormat="1" x14ac:dyDescent="0.25">
      <c r="A10" s="413"/>
      <c r="B10" s="681"/>
      <c r="C10" s="413"/>
      <c r="D10" s="679"/>
      <c r="E10" s="680"/>
      <c r="F10" s="676"/>
      <c r="G10" s="265"/>
    </row>
    <row r="11" spans="1:7" s="263" customFormat="1" ht="13" x14ac:dyDescent="0.25">
      <c r="A11" s="413"/>
      <c r="B11" s="678" t="s">
        <v>117</v>
      </c>
      <c r="C11" s="413"/>
      <c r="D11" s="679"/>
      <c r="E11" s="680"/>
      <c r="F11" s="676"/>
      <c r="G11" s="265"/>
    </row>
    <row r="12" spans="1:7" s="263" customFormat="1" x14ac:dyDescent="0.25">
      <c r="A12" s="413" t="s">
        <v>118</v>
      </c>
      <c r="B12" s="681" t="s">
        <v>583</v>
      </c>
      <c r="C12" s="413" t="s">
        <v>263</v>
      </c>
      <c r="D12" s="682">
        <v>7.0000000000000001E-3</v>
      </c>
      <c r="E12" s="284"/>
      <c r="F12" s="284">
        <f>D12*E12</f>
        <v>0</v>
      </c>
      <c r="G12" s="265"/>
    </row>
    <row r="13" spans="1:7" s="263" customFormat="1" x14ac:dyDescent="0.25">
      <c r="A13" s="413"/>
      <c r="B13" s="681"/>
      <c r="C13" s="413"/>
      <c r="D13" s="679"/>
      <c r="E13" s="683"/>
      <c r="F13" s="684"/>
      <c r="G13" s="265"/>
    </row>
    <row r="14" spans="1:7" s="263" customFormat="1" ht="13" x14ac:dyDescent="0.25">
      <c r="A14" s="685"/>
      <c r="B14" s="686" t="s">
        <v>119</v>
      </c>
      <c r="C14" s="685"/>
      <c r="D14" s="687"/>
      <c r="E14" s="688"/>
      <c r="F14" s="688"/>
      <c r="G14" s="265"/>
    </row>
    <row r="15" spans="1:7" s="263" customFormat="1" ht="25" x14ac:dyDescent="0.25">
      <c r="A15" s="685"/>
      <c r="B15" s="689" t="s">
        <v>136</v>
      </c>
      <c r="C15" s="685"/>
      <c r="D15" s="687"/>
      <c r="E15" s="688"/>
      <c r="F15" s="688"/>
      <c r="G15" s="265"/>
    </row>
    <row r="16" spans="1:7" s="263" customFormat="1" x14ac:dyDescent="0.25">
      <c r="A16" s="685" t="s">
        <v>120</v>
      </c>
      <c r="B16" s="690" t="s">
        <v>121</v>
      </c>
      <c r="C16" s="685" t="s">
        <v>15</v>
      </c>
      <c r="D16" s="687">
        <v>1</v>
      </c>
      <c r="E16" s="284"/>
      <c r="F16" s="284">
        <f>D16*E16</f>
        <v>0</v>
      </c>
      <c r="G16" s="265"/>
    </row>
    <row r="17" spans="1:7" s="263" customFormat="1" x14ac:dyDescent="0.25">
      <c r="A17" s="685"/>
      <c r="B17" s="691"/>
      <c r="C17" s="685"/>
      <c r="D17" s="687"/>
      <c r="E17" s="284"/>
      <c r="F17" s="284"/>
      <c r="G17" s="265"/>
    </row>
    <row r="18" spans="1:7" s="263" customFormat="1" ht="13" x14ac:dyDescent="0.25">
      <c r="A18" s="685"/>
      <c r="B18" s="686" t="s">
        <v>122</v>
      </c>
      <c r="C18" s="685"/>
      <c r="D18" s="687"/>
      <c r="E18" s="284"/>
      <c r="F18" s="284"/>
      <c r="G18" s="265"/>
    </row>
    <row r="19" spans="1:7" s="263" customFormat="1" ht="25" x14ac:dyDescent="0.25">
      <c r="A19" s="685"/>
      <c r="B19" s="689" t="s">
        <v>123</v>
      </c>
      <c r="C19" s="685"/>
      <c r="D19" s="692"/>
      <c r="E19" s="284"/>
      <c r="F19" s="284"/>
      <c r="G19" s="265"/>
    </row>
    <row r="20" spans="1:7" s="263" customFormat="1" x14ac:dyDescent="0.25">
      <c r="A20" s="685" t="s">
        <v>124</v>
      </c>
      <c r="B20" s="690" t="s">
        <v>125</v>
      </c>
      <c r="C20" s="685" t="s">
        <v>15</v>
      </c>
      <c r="D20" s="687">
        <v>1</v>
      </c>
      <c r="E20" s="284"/>
      <c r="F20" s="284">
        <f>D20*E20</f>
        <v>0</v>
      </c>
      <c r="G20" s="265"/>
    </row>
    <row r="21" spans="1:7" s="263" customFormat="1" ht="13" x14ac:dyDescent="0.25">
      <c r="A21" s="673"/>
      <c r="B21" s="671"/>
      <c r="C21" s="673"/>
      <c r="D21" s="693"/>
      <c r="E21" s="284"/>
      <c r="F21" s="284"/>
      <c r="G21" s="265"/>
    </row>
    <row r="22" spans="1:7" s="263" customFormat="1" ht="13" x14ac:dyDescent="0.25">
      <c r="A22" s="681"/>
      <c r="B22" s="678" t="s">
        <v>81</v>
      </c>
      <c r="C22" s="413"/>
      <c r="D22" s="694"/>
      <c r="E22" s="284"/>
      <c r="F22" s="284"/>
      <c r="G22" s="265"/>
    </row>
    <row r="23" spans="1:7" s="263" customFormat="1" x14ac:dyDescent="0.25">
      <c r="A23" s="681"/>
      <c r="B23" s="681"/>
      <c r="C23" s="413"/>
      <c r="D23" s="694"/>
      <c r="E23" s="284"/>
      <c r="F23" s="284"/>
      <c r="G23" s="265"/>
    </row>
    <row r="24" spans="1:7" s="263" customFormat="1" ht="13" x14ac:dyDescent="0.25">
      <c r="A24" s="413"/>
      <c r="B24" s="678" t="s">
        <v>211</v>
      </c>
      <c r="C24" s="413"/>
      <c r="D24" s="694"/>
      <c r="E24" s="284"/>
      <c r="F24" s="284"/>
      <c r="G24" s="265"/>
    </row>
    <row r="25" spans="1:7" s="263" customFormat="1" ht="13" x14ac:dyDescent="0.25">
      <c r="A25" s="413"/>
      <c r="B25" s="678"/>
      <c r="C25" s="413"/>
      <c r="D25" s="694"/>
      <c r="E25" s="284"/>
      <c r="F25" s="284"/>
      <c r="G25" s="265"/>
    </row>
    <row r="26" spans="1:7" s="263" customFormat="1" ht="13" x14ac:dyDescent="0.25">
      <c r="A26" s="695"/>
      <c r="B26" s="672" t="s">
        <v>139</v>
      </c>
      <c r="C26" s="413"/>
      <c r="D26" s="694"/>
      <c r="E26" s="284"/>
      <c r="F26" s="284"/>
      <c r="G26" s="265"/>
    </row>
    <row r="27" spans="1:7" s="263" customFormat="1" x14ac:dyDescent="0.25">
      <c r="A27" s="413" t="s">
        <v>420</v>
      </c>
      <c r="B27" s="696" t="s">
        <v>584</v>
      </c>
      <c r="C27" s="413" t="s">
        <v>38</v>
      </c>
      <c r="D27" s="694">
        <v>9.4499999999999993</v>
      </c>
      <c r="E27" s="284"/>
      <c r="F27" s="284">
        <f>D27*E27</f>
        <v>0</v>
      </c>
      <c r="G27" s="265"/>
    </row>
    <row r="28" spans="1:7" s="263" customFormat="1" ht="13" x14ac:dyDescent="0.25">
      <c r="A28" s="413"/>
      <c r="B28" s="678"/>
      <c r="C28" s="413"/>
      <c r="D28" s="694"/>
      <c r="E28" s="284"/>
      <c r="F28" s="284"/>
      <c r="G28" s="265"/>
    </row>
    <row r="29" spans="1:7" s="263" customFormat="1" ht="13" x14ac:dyDescent="0.25">
      <c r="A29" s="413"/>
      <c r="B29" s="671" t="s">
        <v>422</v>
      </c>
      <c r="C29" s="413"/>
      <c r="D29" s="694"/>
      <c r="E29" s="284"/>
      <c r="F29" s="284"/>
      <c r="G29" s="265"/>
    </row>
    <row r="30" spans="1:7" s="263" customFormat="1" ht="25" x14ac:dyDescent="0.25">
      <c r="A30" s="413"/>
      <c r="B30" s="697" t="s">
        <v>585</v>
      </c>
      <c r="C30" s="413"/>
      <c r="D30" s="694"/>
      <c r="E30" s="284"/>
      <c r="F30" s="284"/>
      <c r="G30" s="265"/>
    </row>
    <row r="31" spans="1:7" s="263" customFormat="1" ht="20.25" customHeight="1" x14ac:dyDescent="0.25">
      <c r="A31" s="413" t="s">
        <v>424</v>
      </c>
      <c r="B31" s="681" t="s">
        <v>586</v>
      </c>
      <c r="C31" s="413" t="s">
        <v>38</v>
      </c>
      <c r="D31" s="679">
        <v>2</v>
      </c>
      <c r="E31" s="698"/>
      <c r="F31" s="284">
        <f>D31*E31</f>
        <v>0</v>
      </c>
      <c r="G31" s="265"/>
    </row>
    <row r="32" spans="1:7" s="263" customFormat="1" ht="20.25" customHeight="1" x14ac:dyDescent="0.25">
      <c r="A32" s="413" t="s">
        <v>212</v>
      </c>
      <c r="B32" s="696" t="s">
        <v>587</v>
      </c>
      <c r="C32" s="413" t="s">
        <v>38</v>
      </c>
      <c r="D32" s="679">
        <v>4</v>
      </c>
      <c r="E32" s="698"/>
      <c r="F32" s="284">
        <f>D32*E32</f>
        <v>0</v>
      </c>
      <c r="G32" s="265"/>
    </row>
    <row r="33" spans="1:7" s="263" customFormat="1" ht="20.25" customHeight="1" x14ac:dyDescent="0.25">
      <c r="A33" s="413" t="s">
        <v>82</v>
      </c>
      <c r="B33" s="696" t="s">
        <v>588</v>
      </c>
      <c r="C33" s="413" t="s">
        <v>38</v>
      </c>
      <c r="D33" s="679">
        <v>18</v>
      </c>
      <c r="E33" s="698"/>
      <c r="F33" s="284">
        <f>D33*E33</f>
        <v>0</v>
      </c>
      <c r="G33" s="265"/>
    </row>
    <row r="34" spans="1:7" s="263" customFormat="1" ht="20.25" customHeight="1" x14ac:dyDescent="0.25">
      <c r="A34" s="413" t="s">
        <v>589</v>
      </c>
      <c r="B34" s="696" t="s">
        <v>590</v>
      </c>
      <c r="C34" s="413" t="s">
        <v>38</v>
      </c>
      <c r="D34" s="679">
        <v>20.5</v>
      </c>
      <c r="E34" s="698"/>
      <c r="F34" s="284">
        <f>D34*E34</f>
        <v>0</v>
      </c>
      <c r="G34" s="265"/>
    </row>
    <row r="35" spans="1:7" s="263" customFormat="1" x14ac:dyDescent="0.25">
      <c r="A35" s="413"/>
      <c r="B35" s="696"/>
      <c r="C35" s="413"/>
      <c r="D35" s="679"/>
      <c r="E35" s="284"/>
      <c r="F35" s="284"/>
      <c r="G35" s="265"/>
    </row>
    <row r="36" spans="1:7" s="263" customFormat="1" ht="13" x14ac:dyDescent="0.25">
      <c r="A36" s="413"/>
      <c r="B36" s="671" t="s">
        <v>427</v>
      </c>
      <c r="C36" s="413"/>
      <c r="D36" s="679"/>
      <c r="E36" s="284"/>
      <c r="F36" s="284"/>
      <c r="G36" s="265"/>
    </row>
    <row r="37" spans="1:7" s="263" customFormat="1" ht="25" x14ac:dyDescent="0.25">
      <c r="A37" s="413"/>
      <c r="B37" s="699" t="s">
        <v>428</v>
      </c>
      <c r="C37" s="413"/>
      <c r="D37" s="679"/>
      <c r="E37" s="284"/>
      <c r="F37" s="284"/>
      <c r="G37" s="265"/>
    </row>
    <row r="38" spans="1:7" s="263" customFormat="1" ht="21" customHeight="1" x14ac:dyDescent="0.25">
      <c r="A38" s="413" t="s">
        <v>429</v>
      </c>
      <c r="B38" s="696" t="s">
        <v>426</v>
      </c>
      <c r="C38" s="413" t="s">
        <v>38</v>
      </c>
      <c r="D38" s="679">
        <v>1</v>
      </c>
      <c r="E38" s="698"/>
      <c r="F38" s="284">
        <f>D38*E38</f>
        <v>0</v>
      </c>
      <c r="G38" s="265"/>
    </row>
    <row r="39" spans="1:7" s="263" customFormat="1" ht="21" customHeight="1" x14ac:dyDescent="0.25">
      <c r="A39" s="413" t="s">
        <v>83</v>
      </c>
      <c r="B39" s="696" t="s">
        <v>588</v>
      </c>
      <c r="C39" s="413" t="s">
        <v>38</v>
      </c>
      <c r="D39" s="679">
        <v>1</v>
      </c>
      <c r="E39" s="698"/>
      <c r="F39" s="284">
        <f>D39*E39</f>
        <v>0</v>
      </c>
      <c r="G39" s="265"/>
    </row>
    <row r="40" spans="1:7" s="263" customFormat="1" ht="21" customHeight="1" x14ac:dyDescent="0.25">
      <c r="A40" s="413" t="s">
        <v>591</v>
      </c>
      <c r="B40" s="696" t="s">
        <v>590</v>
      </c>
      <c r="C40" s="413" t="s">
        <v>38</v>
      </c>
      <c r="D40" s="679">
        <v>1</v>
      </c>
      <c r="E40" s="698"/>
      <c r="F40" s="284">
        <f>D40*E40</f>
        <v>0</v>
      </c>
      <c r="G40" s="265"/>
    </row>
    <row r="41" spans="1:7" s="263" customFormat="1" x14ac:dyDescent="0.25">
      <c r="A41" s="413"/>
      <c r="B41" s="696"/>
      <c r="C41" s="413"/>
      <c r="D41" s="694"/>
      <c r="E41" s="284"/>
      <c r="F41" s="284"/>
      <c r="G41" s="265"/>
    </row>
    <row r="42" spans="1:7" s="263" customFormat="1" ht="13" x14ac:dyDescent="0.25">
      <c r="A42" s="413"/>
      <c r="B42" s="700" t="s">
        <v>255</v>
      </c>
      <c r="C42" s="413"/>
      <c r="D42" s="694"/>
      <c r="E42" s="284"/>
      <c r="F42" s="283"/>
      <c r="G42" s="265"/>
    </row>
    <row r="43" spans="1:7" s="263" customFormat="1" x14ac:dyDescent="0.25">
      <c r="A43" s="413"/>
      <c r="B43" s="696"/>
      <c r="C43" s="413"/>
      <c r="D43" s="694"/>
      <c r="E43" s="284"/>
      <c r="F43" s="283"/>
      <c r="G43" s="265"/>
    </row>
    <row r="44" spans="1:7" s="263" customFormat="1" ht="13" x14ac:dyDescent="0.25">
      <c r="A44" s="413"/>
      <c r="B44" s="672" t="s">
        <v>446</v>
      </c>
      <c r="C44" s="413"/>
      <c r="D44" s="694"/>
      <c r="E44" s="284"/>
      <c r="F44" s="283"/>
      <c r="G44" s="265"/>
    </row>
    <row r="45" spans="1:7" s="263" customFormat="1" x14ac:dyDescent="0.25">
      <c r="A45" s="413"/>
      <c r="B45" s="696"/>
      <c r="C45" s="413"/>
      <c r="D45" s="694"/>
      <c r="E45" s="284"/>
      <c r="F45" s="283"/>
      <c r="G45" s="265"/>
    </row>
    <row r="46" spans="1:7" s="263" customFormat="1" ht="25" x14ac:dyDescent="0.25">
      <c r="A46" s="413"/>
      <c r="B46" s="697" t="s">
        <v>592</v>
      </c>
      <c r="C46" s="413"/>
      <c r="D46" s="694"/>
      <c r="E46" s="284"/>
      <c r="F46" s="283"/>
      <c r="G46" s="265"/>
    </row>
    <row r="47" spans="1:7" s="263" customFormat="1" ht="33.75" customHeight="1" x14ac:dyDescent="0.25">
      <c r="A47" s="411" t="s">
        <v>593</v>
      </c>
      <c r="B47" s="696" t="s">
        <v>433</v>
      </c>
      <c r="C47" s="413" t="s">
        <v>44</v>
      </c>
      <c r="D47" s="694">
        <v>48</v>
      </c>
      <c r="E47" s="284"/>
      <c r="F47" s="284">
        <f>D47*E47</f>
        <v>0</v>
      </c>
      <c r="G47" s="265"/>
    </row>
    <row r="48" spans="1:7" s="263" customFormat="1" ht="25" x14ac:dyDescent="0.25">
      <c r="A48" s="411" t="s">
        <v>594</v>
      </c>
      <c r="B48" s="696" t="s">
        <v>434</v>
      </c>
      <c r="C48" s="413" t="s">
        <v>44</v>
      </c>
      <c r="D48" s="694">
        <v>6.5</v>
      </c>
      <c r="E48" s="284"/>
      <c r="F48" s="284">
        <f>D48*E48</f>
        <v>0</v>
      </c>
      <c r="G48" s="265"/>
    </row>
    <row r="49" spans="1:7" s="263" customFormat="1" x14ac:dyDescent="0.25">
      <c r="A49" s="413"/>
      <c r="B49" s="696"/>
      <c r="C49" s="701"/>
      <c r="D49" s="694"/>
      <c r="E49" s="284"/>
      <c r="F49" s="284"/>
      <c r="G49" s="265"/>
    </row>
    <row r="50" spans="1:7" s="263" customFormat="1" ht="13" x14ac:dyDescent="0.25">
      <c r="A50" s="413"/>
      <c r="B50" s="672" t="s">
        <v>431</v>
      </c>
      <c r="C50" s="413"/>
      <c r="D50" s="694"/>
      <c r="E50" s="284"/>
      <c r="F50" s="284"/>
      <c r="G50" s="265"/>
    </row>
    <row r="51" spans="1:7" s="263" customFormat="1" ht="25" x14ac:dyDescent="0.25">
      <c r="A51" s="413"/>
      <c r="B51" s="699" t="s">
        <v>432</v>
      </c>
      <c r="C51" s="413"/>
      <c r="D51" s="694"/>
      <c r="E51" s="284"/>
      <c r="F51" s="284"/>
      <c r="G51" s="265"/>
    </row>
    <row r="52" spans="1:7" s="263" customFormat="1" ht="25" x14ac:dyDescent="0.25">
      <c r="A52" s="411" t="s">
        <v>208</v>
      </c>
      <c r="B52" s="696" t="s">
        <v>433</v>
      </c>
      <c r="C52" s="413" t="s">
        <v>44</v>
      </c>
      <c r="D52" s="694">
        <v>34.5</v>
      </c>
      <c r="E52" s="284"/>
      <c r="F52" s="284">
        <f>D52*E52</f>
        <v>0</v>
      </c>
      <c r="G52" s="265"/>
    </row>
    <row r="53" spans="1:7" s="263" customFormat="1" ht="25" x14ac:dyDescent="0.25">
      <c r="A53" s="411" t="s">
        <v>206</v>
      </c>
      <c r="B53" s="696" t="s">
        <v>434</v>
      </c>
      <c r="C53" s="413" t="s">
        <v>44</v>
      </c>
      <c r="D53" s="694">
        <v>6</v>
      </c>
      <c r="E53" s="284"/>
      <c r="F53" s="284">
        <f>D53*E53</f>
        <v>0</v>
      </c>
      <c r="G53" s="265"/>
    </row>
    <row r="54" spans="1:7" s="263" customFormat="1" x14ac:dyDescent="0.25">
      <c r="A54" s="411"/>
      <c r="B54" s="696"/>
      <c r="C54" s="413"/>
      <c r="D54" s="694"/>
      <c r="E54" s="284"/>
      <c r="F54" s="284"/>
      <c r="G54" s="265"/>
    </row>
    <row r="55" spans="1:7" s="263" customFormat="1" x14ac:dyDescent="0.25">
      <c r="A55" s="411"/>
      <c r="B55" s="696"/>
      <c r="C55" s="413"/>
      <c r="D55" s="694"/>
      <c r="E55" s="284"/>
      <c r="F55" s="284"/>
      <c r="G55" s="265"/>
    </row>
    <row r="56" spans="1:7" s="263" customFormat="1" x14ac:dyDescent="0.25">
      <c r="A56" s="411"/>
      <c r="B56" s="696"/>
      <c r="C56" s="413"/>
      <c r="D56" s="694"/>
      <c r="E56" s="284"/>
      <c r="F56" s="284"/>
      <c r="G56" s="265"/>
    </row>
    <row r="57" spans="1:7" s="263" customFormat="1" x14ac:dyDescent="0.25">
      <c r="A57" s="411"/>
      <c r="B57" s="696"/>
      <c r="C57" s="413"/>
      <c r="D57" s="694"/>
      <c r="E57" s="284"/>
      <c r="F57" s="284"/>
      <c r="G57" s="265"/>
    </row>
    <row r="58" spans="1:7" s="263" customFormat="1" ht="13" thickBot="1" x14ac:dyDescent="0.3">
      <c r="A58" s="411"/>
      <c r="B58" s="696"/>
      <c r="C58" s="413"/>
      <c r="D58" s="694"/>
      <c r="E58" s="284"/>
      <c r="F58" s="284"/>
      <c r="G58" s="265"/>
    </row>
    <row r="59" spans="1:7" s="263" customFormat="1" ht="18.75" customHeight="1" thickTop="1" x14ac:dyDescent="0.25">
      <c r="A59" s="1100" t="s">
        <v>93</v>
      </c>
      <c r="B59" s="1100"/>
      <c r="C59" s="1100"/>
      <c r="D59" s="1100"/>
      <c r="E59" s="1100"/>
      <c r="F59" s="781">
        <f>SUM(F7:F58)</f>
        <v>0</v>
      </c>
      <c r="G59" s="265"/>
    </row>
    <row r="60" spans="1:7" s="263" customFormat="1" ht="13" x14ac:dyDescent="0.25">
      <c r="A60" s="413"/>
      <c r="B60" s="672" t="s">
        <v>84</v>
      </c>
      <c r="C60" s="701"/>
      <c r="D60" s="694"/>
      <c r="E60" s="284"/>
      <c r="F60" s="284"/>
      <c r="G60" s="265"/>
    </row>
    <row r="61" spans="1:7" s="263" customFormat="1" ht="25" x14ac:dyDescent="0.25">
      <c r="A61" s="413"/>
      <c r="B61" s="697" t="s">
        <v>595</v>
      </c>
      <c r="C61" s="413"/>
      <c r="D61" s="694"/>
      <c r="E61" s="284"/>
      <c r="F61" s="284"/>
      <c r="G61" s="265"/>
    </row>
    <row r="62" spans="1:7" s="263" customFormat="1" x14ac:dyDescent="0.25">
      <c r="A62" s="413" t="s">
        <v>213</v>
      </c>
      <c r="B62" s="677" t="s">
        <v>436</v>
      </c>
      <c r="C62" s="413" t="s">
        <v>38</v>
      </c>
      <c r="D62" s="694">
        <f>D34+D33</f>
        <v>38.5</v>
      </c>
      <c r="E62" s="284"/>
      <c r="F62" s="284">
        <f>D62*E62</f>
        <v>0</v>
      </c>
      <c r="G62" s="265"/>
    </row>
    <row r="63" spans="1:7" s="263" customFormat="1" x14ac:dyDescent="0.25">
      <c r="A63" s="413" t="s">
        <v>437</v>
      </c>
      <c r="B63" s="696" t="s">
        <v>427</v>
      </c>
      <c r="C63" s="413" t="s">
        <v>38</v>
      </c>
      <c r="D63" s="694">
        <v>3</v>
      </c>
      <c r="E63" s="284"/>
      <c r="F63" s="284">
        <f>D63*E63</f>
        <v>0</v>
      </c>
      <c r="G63" s="265"/>
    </row>
    <row r="64" spans="1:7" s="263" customFormat="1" x14ac:dyDescent="0.25">
      <c r="A64" s="413"/>
      <c r="B64" s="696"/>
      <c r="C64" s="413"/>
      <c r="D64" s="694"/>
      <c r="E64" s="702"/>
      <c r="F64" s="284"/>
      <c r="G64" s="265"/>
    </row>
    <row r="65" spans="1:7" s="263" customFormat="1" ht="13" x14ac:dyDescent="0.25">
      <c r="A65" s="685"/>
      <c r="B65" s="686" t="s">
        <v>596</v>
      </c>
      <c r="C65" s="685"/>
      <c r="D65" s="703"/>
      <c r="E65" s="704"/>
      <c r="F65" s="284"/>
      <c r="G65" s="265"/>
    </row>
    <row r="66" spans="1:7" s="263" customFormat="1" x14ac:dyDescent="0.25">
      <c r="A66" s="685"/>
      <c r="B66" s="690"/>
      <c r="C66" s="685"/>
      <c r="D66" s="703"/>
      <c r="E66" s="704"/>
      <c r="F66" s="284"/>
      <c r="G66" s="265"/>
    </row>
    <row r="67" spans="1:7" s="263" customFormat="1" ht="13" x14ac:dyDescent="0.25">
      <c r="A67" s="685"/>
      <c r="B67" s="686" t="s">
        <v>597</v>
      </c>
      <c r="C67" s="685"/>
      <c r="D67" s="703"/>
      <c r="E67" s="704"/>
      <c r="F67" s="284"/>
      <c r="G67" s="265"/>
    </row>
    <row r="68" spans="1:7" s="263" customFormat="1" ht="25" x14ac:dyDescent="0.25">
      <c r="A68" s="685"/>
      <c r="B68" s="705" t="s">
        <v>598</v>
      </c>
      <c r="C68" s="685"/>
      <c r="D68" s="703"/>
      <c r="E68" s="704"/>
      <c r="F68" s="284"/>
      <c r="G68" s="265"/>
    </row>
    <row r="69" spans="1:7" s="263" customFormat="1" ht="25" x14ac:dyDescent="0.25">
      <c r="A69" s="685" t="s">
        <v>209</v>
      </c>
      <c r="B69" s="690" t="s">
        <v>599</v>
      </c>
      <c r="C69" s="685" t="s">
        <v>38</v>
      </c>
      <c r="D69" s="706">
        <v>4.8</v>
      </c>
      <c r="E69" s="284"/>
      <c r="F69" s="284">
        <f>D69*E69</f>
        <v>0</v>
      </c>
      <c r="G69" s="265"/>
    </row>
    <row r="70" spans="1:7" s="263" customFormat="1" ht="25" x14ac:dyDescent="0.25">
      <c r="A70" s="685" t="s">
        <v>185</v>
      </c>
      <c r="B70" s="690" t="s">
        <v>600</v>
      </c>
      <c r="C70" s="685" t="s">
        <v>38</v>
      </c>
      <c r="D70" s="706">
        <v>3.8</v>
      </c>
      <c r="E70" s="284"/>
      <c r="F70" s="284">
        <f>D70*E70</f>
        <v>0</v>
      </c>
      <c r="G70" s="265"/>
    </row>
    <row r="71" spans="1:7" s="263" customFormat="1" x14ac:dyDescent="0.25">
      <c r="A71" s="685"/>
      <c r="B71" s="690"/>
      <c r="C71" s="685"/>
      <c r="D71" s="706"/>
      <c r="E71" s="704"/>
      <c r="F71" s="284"/>
      <c r="G71" s="265"/>
    </row>
    <row r="72" spans="1:7" s="263" customFormat="1" ht="13" x14ac:dyDescent="0.25">
      <c r="A72" s="681"/>
      <c r="B72" s="678" t="s">
        <v>451</v>
      </c>
      <c r="C72" s="413"/>
      <c r="D72" s="679"/>
      <c r="E72" s="284"/>
      <c r="F72" s="284"/>
      <c r="G72" s="265"/>
    </row>
    <row r="73" spans="1:7" s="263" customFormat="1" ht="25" x14ac:dyDescent="0.25">
      <c r="A73" s="413" t="s">
        <v>601</v>
      </c>
      <c r="B73" s="677" t="s">
        <v>602</v>
      </c>
      <c r="C73" s="413" t="s">
        <v>44</v>
      </c>
      <c r="D73" s="679">
        <v>48.5</v>
      </c>
      <c r="E73" s="284"/>
      <c r="F73" s="284">
        <f>D73*E73</f>
        <v>0</v>
      </c>
      <c r="G73" s="265"/>
    </row>
    <row r="74" spans="1:7" s="263" customFormat="1" x14ac:dyDescent="0.25">
      <c r="A74" s="685"/>
      <c r="B74" s="690"/>
      <c r="C74" s="685"/>
      <c r="D74" s="706"/>
      <c r="E74" s="704"/>
      <c r="F74" s="704"/>
      <c r="G74" s="265"/>
    </row>
    <row r="75" spans="1:7" s="263" customFormat="1" ht="13" x14ac:dyDescent="0.25">
      <c r="A75" s="413"/>
      <c r="B75" s="700" t="s">
        <v>88</v>
      </c>
      <c r="C75" s="413"/>
      <c r="D75" s="679"/>
      <c r="E75" s="284"/>
      <c r="F75" s="284"/>
      <c r="G75" s="265"/>
    </row>
    <row r="76" spans="1:7" s="263" customFormat="1" x14ac:dyDescent="0.25">
      <c r="A76" s="413"/>
      <c r="B76" s="696"/>
      <c r="C76" s="413"/>
      <c r="D76" s="679"/>
      <c r="E76" s="284"/>
      <c r="F76" s="284"/>
      <c r="G76" s="265"/>
    </row>
    <row r="77" spans="1:7" s="263" customFormat="1" ht="13" x14ac:dyDescent="0.25">
      <c r="A77" s="413"/>
      <c r="B77" s="700" t="s">
        <v>89</v>
      </c>
      <c r="C77" s="413"/>
      <c r="D77" s="679"/>
      <c r="E77" s="284"/>
      <c r="F77" s="284"/>
      <c r="G77" s="265"/>
    </row>
    <row r="78" spans="1:7" s="263" customFormat="1" x14ac:dyDescent="0.25">
      <c r="A78" s="413"/>
      <c r="B78" s="696"/>
      <c r="C78" s="413"/>
      <c r="D78" s="679"/>
      <c r="E78" s="284"/>
      <c r="F78" s="284"/>
      <c r="G78" s="265"/>
    </row>
    <row r="79" spans="1:7" s="263" customFormat="1" ht="13" x14ac:dyDescent="0.25">
      <c r="A79" s="413"/>
      <c r="B79" s="672" t="s">
        <v>215</v>
      </c>
      <c r="C79" s="413"/>
      <c r="D79" s="679"/>
      <c r="E79" s="284"/>
      <c r="F79" s="284"/>
      <c r="G79" s="265"/>
    </row>
    <row r="80" spans="1:7" s="263" customFormat="1" ht="13" x14ac:dyDescent="0.25">
      <c r="A80" s="413"/>
      <c r="B80" s="672"/>
      <c r="C80" s="413"/>
      <c r="D80" s="679"/>
      <c r="E80" s="284"/>
      <c r="F80" s="284"/>
      <c r="G80" s="265"/>
    </row>
    <row r="81" spans="1:7" s="263" customFormat="1" ht="13" x14ac:dyDescent="0.25">
      <c r="A81" s="413"/>
      <c r="B81" s="671" t="s">
        <v>90</v>
      </c>
      <c r="C81" s="413"/>
      <c r="D81" s="679"/>
      <c r="E81" s="284"/>
      <c r="F81" s="284"/>
      <c r="G81" s="265"/>
    </row>
    <row r="82" spans="1:7" s="263" customFormat="1" x14ac:dyDescent="0.25">
      <c r="A82" s="413"/>
      <c r="B82" s="696"/>
      <c r="C82" s="413"/>
      <c r="D82" s="679"/>
      <c r="E82" s="284"/>
      <c r="F82" s="284"/>
      <c r="G82" s="265"/>
    </row>
    <row r="83" spans="1:7" s="263" customFormat="1" ht="25" x14ac:dyDescent="0.25">
      <c r="A83" s="413"/>
      <c r="B83" s="697" t="s">
        <v>603</v>
      </c>
      <c r="C83" s="413"/>
      <c r="D83" s="679"/>
      <c r="E83" s="284"/>
      <c r="F83" s="284"/>
      <c r="G83" s="265"/>
    </row>
    <row r="84" spans="1:7" s="263" customFormat="1" x14ac:dyDescent="0.25">
      <c r="A84" s="413" t="s">
        <v>787</v>
      </c>
      <c r="B84" s="696" t="s">
        <v>92</v>
      </c>
      <c r="C84" s="413" t="s">
        <v>38</v>
      </c>
      <c r="D84" s="679">
        <v>0.5</v>
      </c>
      <c r="E84" s="284"/>
      <c r="F84" s="284">
        <f>D84*E84</f>
        <v>0</v>
      </c>
      <c r="G84" s="265"/>
    </row>
    <row r="85" spans="1:7" s="263" customFormat="1" x14ac:dyDescent="0.25">
      <c r="A85" s="413"/>
      <c r="B85" s="681"/>
      <c r="C85" s="413"/>
      <c r="D85" s="679"/>
      <c r="E85" s="284"/>
      <c r="F85" s="284"/>
      <c r="G85" s="265"/>
    </row>
    <row r="86" spans="1:7" s="263" customFormat="1" ht="13" x14ac:dyDescent="0.25">
      <c r="A86" s="413"/>
      <c r="B86" s="671" t="s">
        <v>94</v>
      </c>
      <c r="C86" s="413"/>
      <c r="D86" s="679"/>
      <c r="E86" s="283"/>
      <c r="F86" s="283"/>
      <c r="G86" s="265"/>
    </row>
    <row r="87" spans="1:7" s="263" customFormat="1" x14ac:dyDescent="0.25">
      <c r="A87" s="413"/>
      <c r="B87" s="696"/>
      <c r="C87" s="413"/>
      <c r="D87" s="679"/>
      <c r="E87" s="283"/>
      <c r="F87" s="283"/>
      <c r="G87" s="265"/>
    </row>
    <row r="88" spans="1:7" s="263" customFormat="1" ht="25" x14ac:dyDescent="0.25">
      <c r="A88" s="413"/>
      <c r="B88" s="697" t="s">
        <v>455</v>
      </c>
      <c r="C88" s="413"/>
      <c r="D88" s="679"/>
      <c r="E88" s="283"/>
      <c r="F88" s="283"/>
      <c r="G88" s="265"/>
    </row>
    <row r="89" spans="1:7" s="263" customFormat="1" x14ac:dyDescent="0.25">
      <c r="A89" s="413" t="s">
        <v>244</v>
      </c>
      <c r="B89" s="696" t="s">
        <v>92</v>
      </c>
      <c r="C89" s="413" t="s">
        <v>38</v>
      </c>
      <c r="D89" s="679"/>
      <c r="E89" s="283"/>
      <c r="F89" s="283">
        <f>D89*E89</f>
        <v>0</v>
      </c>
      <c r="G89" s="265"/>
    </row>
    <row r="90" spans="1:7" s="263" customFormat="1" x14ac:dyDescent="0.25">
      <c r="A90" s="413"/>
      <c r="B90" s="681"/>
      <c r="C90" s="413"/>
      <c r="D90" s="679"/>
      <c r="E90" s="284"/>
      <c r="F90" s="284"/>
      <c r="G90" s="265"/>
    </row>
    <row r="91" spans="1:7" s="263" customFormat="1" ht="13" x14ac:dyDescent="0.25">
      <c r="A91" s="413"/>
      <c r="B91" s="671" t="s">
        <v>96</v>
      </c>
      <c r="C91" s="413"/>
      <c r="D91" s="679"/>
      <c r="E91" s="283"/>
      <c r="F91" s="283"/>
      <c r="G91" s="265"/>
    </row>
    <row r="92" spans="1:7" s="263" customFormat="1" x14ac:dyDescent="0.25">
      <c r="A92" s="413"/>
      <c r="B92" s="696"/>
      <c r="C92" s="413"/>
      <c r="D92" s="679"/>
      <c r="E92" s="283"/>
      <c r="F92" s="283"/>
      <c r="G92" s="265"/>
    </row>
    <row r="93" spans="1:7" s="263" customFormat="1" ht="25" x14ac:dyDescent="0.25">
      <c r="A93" s="413"/>
      <c r="B93" s="697" t="s">
        <v>455</v>
      </c>
      <c r="C93" s="413"/>
      <c r="D93" s="679"/>
      <c r="E93" s="283"/>
      <c r="F93" s="283"/>
      <c r="G93" s="265"/>
    </row>
    <row r="94" spans="1:7" s="263" customFormat="1" x14ac:dyDescent="0.25">
      <c r="A94" s="413" t="s">
        <v>245</v>
      </c>
      <c r="B94" s="696" t="s">
        <v>92</v>
      </c>
      <c r="C94" s="413" t="s">
        <v>38</v>
      </c>
      <c r="D94" s="679">
        <f>D104+D106+D111+D119</f>
        <v>12.399999999999999</v>
      </c>
      <c r="E94" s="283"/>
      <c r="F94" s="283">
        <f>D94*E94</f>
        <v>0</v>
      </c>
      <c r="G94" s="265"/>
    </row>
    <row r="95" spans="1:7" s="263" customFormat="1" x14ac:dyDescent="0.25">
      <c r="A95" s="413"/>
      <c r="B95" s="681"/>
      <c r="C95" s="413"/>
      <c r="D95" s="679"/>
      <c r="E95" s="283"/>
      <c r="F95" s="283"/>
      <c r="G95" s="265"/>
    </row>
    <row r="96" spans="1:7" s="263" customFormat="1" ht="13" x14ac:dyDescent="0.25">
      <c r="A96" s="413"/>
      <c r="B96" s="678" t="s">
        <v>216</v>
      </c>
      <c r="C96" s="413"/>
      <c r="D96" s="679"/>
      <c r="E96" s="284"/>
      <c r="F96" s="284"/>
      <c r="G96" s="265"/>
    </row>
    <row r="97" spans="1:7" s="263" customFormat="1" x14ac:dyDescent="0.25">
      <c r="A97" s="413"/>
      <c r="B97" s="681"/>
      <c r="C97" s="413"/>
      <c r="D97" s="679"/>
      <c r="E97" s="284"/>
      <c r="F97" s="284"/>
      <c r="G97" s="265"/>
    </row>
    <row r="98" spans="1:7" s="263" customFormat="1" ht="13" x14ac:dyDescent="0.25">
      <c r="A98" s="413"/>
      <c r="B98" s="671" t="s">
        <v>98</v>
      </c>
      <c r="C98" s="413"/>
      <c r="D98" s="679"/>
      <c r="E98" s="284"/>
      <c r="F98" s="284"/>
      <c r="G98" s="265"/>
    </row>
    <row r="99" spans="1:7" s="263" customFormat="1" ht="25" x14ac:dyDescent="0.25">
      <c r="A99" s="413"/>
      <c r="B99" s="699" t="s">
        <v>995</v>
      </c>
      <c r="C99" s="413"/>
      <c r="D99" s="679"/>
      <c r="E99" s="284"/>
      <c r="F99" s="284"/>
      <c r="G99" s="265"/>
    </row>
    <row r="100" spans="1:7" s="263" customFormat="1" x14ac:dyDescent="0.25">
      <c r="A100" s="411" t="s">
        <v>99</v>
      </c>
      <c r="B100" s="696" t="s">
        <v>100</v>
      </c>
      <c r="C100" s="413" t="s">
        <v>38</v>
      </c>
      <c r="D100" s="679">
        <v>0.5</v>
      </c>
      <c r="E100" s="284"/>
      <c r="F100" s="284">
        <f>D100*E100</f>
        <v>0</v>
      </c>
      <c r="G100" s="265"/>
    </row>
    <row r="101" spans="1:7" s="263" customFormat="1" x14ac:dyDescent="0.25">
      <c r="A101" s="411"/>
      <c r="B101" s="696"/>
      <c r="C101" s="413"/>
      <c r="D101" s="679"/>
      <c r="E101" s="284"/>
      <c r="F101" s="284"/>
      <c r="G101" s="265"/>
    </row>
    <row r="102" spans="1:7" s="263" customFormat="1" ht="13" x14ac:dyDescent="0.25">
      <c r="A102" s="413"/>
      <c r="B102" s="672" t="s">
        <v>102</v>
      </c>
      <c r="C102" s="413"/>
      <c r="D102" s="679"/>
      <c r="E102" s="284"/>
      <c r="F102" s="284"/>
      <c r="G102" s="265"/>
    </row>
    <row r="103" spans="1:7" s="263" customFormat="1" ht="30.75" customHeight="1" x14ac:dyDescent="0.25">
      <c r="A103" s="413"/>
      <c r="B103" s="705" t="s">
        <v>997</v>
      </c>
      <c r="C103" s="413"/>
      <c r="D103" s="679"/>
      <c r="E103" s="284"/>
      <c r="F103" s="284"/>
      <c r="G103" s="285"/>
    </row>
    <row r="104" spans="1:7" s="263" customFormat="1" ht="18" customHeight="1" x14ac:dyDescent="0.25">
      <c r="A104" s="707" t="s">
        <v>606</v>
      </c>
      <c r="B104" s="696" t="s">
        <v>457</v>
      </c>
      <c r="C104" s="413" t="s">
        <v>38</v>
      </c>
      <c r="D104" s="679">
        <v>3.7</v>
      </c>
      <c r="E104" s="284"/>
      <c r="F104" s="284">
        <f>D104*E104</f>
        <v>0</v>
      </c>
      <c r="G104" s="265"/>
    </row>
    <row r="105" spans="1:7" s="263" customFormat="1" ht="25" x14ac:dyDescent="0.25">
      <c r="A105" s="413"/>
      <c r="B105" s="705" t="s">
        <v>1025</v>
      </c>
      <c r="C105" s="413"/>
      <c r="D105" s="679"/>
      <c r="E105" s="284"/>
      <c r="F105" s="284"/>
      <c r="G105" s="265"/>
    </row>
    <row r="106" spans="1:7" s="263" customFormat="1" x14ac:dyDescent="0.25">
      <c r="A106" s="707" t="s">
        <v>608</v>
      </c>
      <c r="B106" s="696" t="s">
        <v>457</v>
      </c>
      <c r="C106" s="413" t="s">
        <v>38</v>
      </c>
      <c r="D106" s="679">
        <v>5</v>
      </c>
      <c r="E106" s="284"/>
      <c r="F106" s="284">
        <f>D106*E106</f>
        <v>0</v>
      </c>
      <c r="G106" s="265"/>
    </row>
    <row r="107" spans="1:7" s="263" customFormat="1" x14ac:dyDescent="0.25">
      <c r="A107" s="413"/>
      <c r="B107" s="681"/>
      <c r="C107" s="413"/>
      <c r="D107" s="679"/>
      <c r="E107" s="284"/>
      <c r="F107" s="284"/>
      <c r="G107" s="265"/>
    </row>
    <row r="108" spans="1:7" s="263" customFormat="1" ht="13" x14ac:dyDescent="0.25">
      <c r="A108" s="708"/>
      <c r="B108" s="700" t="s">
        <v>218</v>
      </c>
      <c r="C108" s="685"/>
      <c r="D108" s="706"/>
      <c r="E108" s="284"/>
      <c r="F108" s="284"/>
      <c r="G108" s="265"/>
    </row>
    <row r="109" spans="1:7" s="263" customFormat="1" ht="15" customHeight="1" x14ac:dyDescent="0.25">
      <c r="A109" s="413"/>
      <c r="B109" s="672" t="s">
        <v>102</v>
      </c>
      <c r="C109" s="413"/>
      <c r="D109" s="679"/>
      <c r="E109" s="284"/>
      <c r="F109" s="284"/>
      <c r="G109" s="265"/>
    </row>
    <row r="110" spans="1:7" s="263" customFormat="1" x14ac:dyDescent="0.25">
      <c r="A110" s="413"/>
      <c r="B110" s="699" t="s">
        <v>609</v>
      </c>
      <c r="C110" s="413"/>
      <c r="D110" s="679"/>
      <c r="E110" s="284"/>
      <c r="F110" s="284"/>
      <c r="G110" s="285"/>
    </row>
    <row r="111" spans="1:7" s="263" customFormat="1" x14ac:dyDescent="0.25">
      <c r="A111" s="685" t="s">
        <v>103</v>
      </c>
      <c r="B111" s="696" t="s">
        <v>457</v>
      </c>
      <c r="C111" s="413" t="s">
        <v>38</v>
      </c>
      <c r="D111" s="679">
        <v>1.7</v>
      </c>
      <c r="E111" s="284"/>
      <c r="F111" s="284">
        <f>D111*E111</f>
        <v>0</v>
      </c>
      <c r="G111" s="265"/>
    </row>
    <row r="112" spans="1:7" s="263" customFormat="1" x14ac:dyDescent="0.25">
      <c r="A112" s="685"/>
      <c r="B112" s="696"/>
      <c r="C112" s="413"/>
      <c r="D112" s="679"/>
      <c r="E112" s="284"/>
      <c r="F112" s="284"/>
      <c r="G112" s="265"/>
    </row>
    <row r="113" spans="1:7" s="263" customFormat="1" x14ac:dyDescent="0.25">
      <c r="A113" s="685"/>
      <c r="B113" s="696"/>
      <c r="C113" s="413"/>
      <c r="D113" s="679"/>
      <c r="E113" s="284"/>
      <c r="F113" s="284"/>
      <c r="G113" s="265"/>
    </row>
    <row r="114" spans="1:7" s="263" customFormat="1" x14ac:dyDescent="0.25">
      <c r="A114" s="685"/>
      <c r="B114" s="696"/>
      <c r="C114" s="413"/>
      <c r="D114" s="679"/>
      <c r="E114" s="284"/>
      <c r="F114" s="284"/>
      <c r="G114" s="265"/>
    </row>
    <row r="115" spans="1:7" s="263" customFormat="1" ht="13" thickBot="1" x14ac:dyDescent="0.3">
      <c r="A115" s="685"/>
      <c r="B115" s="696"/>
      <c r="C115" s="413"/>
      <c r="D115" s="679"/>
      <c r="E115" s="284"/>
      <c r="F115" s="284"/>
      <c r="G115" s="265"/>
    </row>
    <row r="116" spans="1:7" s="263" customFormat="1" ht="21" customHeight="1" thickTop="1" x14ac:dyDescent="0.25">
      <c r="A116" s="1100" t="s">
        <v>93</v>
      </c>
      <c r="B116" s="1100"/>
      <c r="C116" s="1100"/>
      <c r="D116" s="1100"/>
      <c r="E116" s="1100"/>
      <c r="F116" s="781">
        <f>SUM(F61:F115)</f>
        <v>0</v>
      </c>
      <c r="G116" s="265"/>
    </row>
    <row r="117" spans="1:7" s="263" customFormat="1" ht="13" x14ac:dyDescent="0.25">
      <c r="A117" s="708"/>
      <c r="B117" s="709" t="s">
        <v>458</v>
      </c>
      <c r="C117" s="685"/>
      <c r="D117" s="703"/>
      <c r="E117" s="284"/>
      <c r="F117" s="284"/>
      <c r="G117" s="265"/>
    </row>
    <row r="118" spans="1:7" s="263" customFormat="1" ht="25" x14ac:dyDescent="0.25">
      <c r="A118" s="685"/>
      <c r="B118" s="705" t="s">
        <v>610</v>
      </c>
      <c r="C118" s="685"/>
      <c r="D118" s="703"/>
      <c r="E118" s="284"/>
      <c r="F118" s="284"/>
      <c r="G118" s="265"/>
    </row>
    <row r="119" spans="1:7" s="263" customFormat="1" ht="14.5" x14ac:dyDescent="0.25">
      <c r="A119" s="685" t="s">
        <v>247</v>
      </c>
      <c r="B119" s="690" t="s">
        <v>611</v>
      </c>
      <c r="C119" s="685" t="s">
        <v>38</v>
      </c>
      <c r="D119" s="706">
        <v>2</v>
      </c>
      <c r="E119" s="284"/>
      <c r="F119" s="284">
        <f>D119*E119</f>
        <v>0</v>
      </c>
      <c r="G119" s="265"/>
    </row>
    <row r="120" spans="1:7" s="263" customFormat="1" x14ac:dyDescent="0.25">
      <c r="A120" s="413"/>
      <c r="B120" s="696"/>
      <c r="C120" s="413"/>
      <c r="D120" s="710"/>
      <c r="E120" s="284"/>
      <c r="F120" s="284"/>
      <c r="G120" s="265"/>
    </row>
    <row r="121" spans="1:7" s="263" customFormat="1" ht="13" x14ac:dyDescent="0.25">
      <c r="A121" s="413"/>
      <c r="B121" s="678" t="s">
        <v>104</v>
      </c>
      <c r="C121" s="413"/>
      <c r="D121" s="694"/>
      <c r="E121" s="284"/>
      <c r="F121" s="284"/>
      <c r="G121" s="265"/>
    </row>
    <row r="122" spans="1:7" s="263" customFormat="1" x14ac:dyDescent="0.25">
      <c r="A122" s="413"/>
      <c r="B122" s="681"/>
      <c r="C122" s="413"/>
      <c r="D122" s="694"/>
      <c r="E122" s="284"/>
      <c r="F122" s="284"/>
      <c r="G122" s="265"/>
    </row>
    <row r="123" spans="1:7" s="263" customFormat="1" ht="13" x14ac:dyDescent="0.25">
      <c r="A123" s="707"/>
      <c r="B123" s="711" t="s">
        <v>219</v>
      </c>
      <c r="C123" s="685"/>
      <c r="D123" s="692"/>
      <c r="E123" s="284"/>
      <c r="F123" s="284"/>
      <c r="G123" s="265"/>
    </row>
    <row r="124" spans="1:7" s="263" customFormat="1" x14ac:dyDescent="0.25">
      <c r="A124" s="413"/>
      <c r="B124" s="696"/>
      <c r="C124" s="413"/>
      <c r="D124" s="710"/>
      <c r="E124" s="284"/>
      <c r="F124" s="284"/>
      <c r="G124" s="265"/>
    </row>
    <row r="125" spans="1:7" s="263" customFormat="1" ht="13" x14ac:dyDescent="0.25">
      <c r="A125" s="413"/>
      <c r="B125" s="671" t="s">
        <v>461</v>
      </c>
      <c r="C125" s="413"/>
      <c r="D125" s="694"/>
      <c r="E125" s="283"/>
      <c r="F125" s="283"/>
      <c r="G125" s="265"/>
    </row>
    <row r="126" spans="1:7" s="263" customFormat="1" x14ac:dyDescent="0.25">
      <c r="A126" s="695"/>
      <c r="B126" s="697" t="s">
        <v>612</v>
      </c>
      <c r="C126" s="413"/>
      <c r="D126" s="679"/>
      <c r="E126" s="283"/>
      <c r="F126" s="283"/>
      <c r="G126" s="265"/>
    </row>
    <row r="127" spans="1:7" s="263" customFormat="1" ht="19.5" customHeight="1" x14ac:dyDescent="0.25">
      <c r="A127" s="413" t="s">
        <v>465</v>
      </c>
      <c r="B127" s="696" t="s">
        <v>183</v>
      </c>
      <c r="C127" s="413" t="s">
        <v>44</v>
      </c>
      <c r="D127" s="679">
        <v>1.3</v>
      </c>
      <c r="E127" s="284"/>
      <c r="F127" s="284">
        <f>D127*E127</f>
        <v>0</v>
      </c>
      <c r="G127" s="265"/>
    </row>
    <row r="128" spans="1:7" s="263" customFormat="1" x14ac:dyDescent="0.25">
      <c r="A128" s="413" t="s">
        <v>160</v>
      </c>
      <c r="B128" s="696" t="s">
        <v>108</v>
      </c>
      <c r="C128" s="413" t="s">
        <v>44</v>
      </c>
      <c r="D128" s="679">
        <v>13.5</v>
      </c>
      <c r="E128" s="284"/>
      <c r="F128" s="284">
        <f>D128*E128</f>
        <v>0</v>
      </c>
      <c r="G128" s="265"/>
    </row>
    <row r="129" spans="1:7" s="263" customFormat="1" x14ac:dyDescent="0.25">
      <c r="A129" s="685"/>
      <c r="B129" s="690"/>
      <c r="C129" s="685"/>
      <c r="D129" s="706"/>
      <c r="E129" s="284"/>
      <c r="F129" s="284"/>
      <c r="G129" s="265"/>
    </row>
    <row r="130" spans="1:7" s="263" customFormat="1" ht="13" x14ac:dyDescent="0.25">
      <c r="A130" s="685"/>
      <c r="B130" s="712" t="s">
        <v>466</v>
      </c>
      <c r="C130" s="685"/>
      <c r="D130" s="706"/>
      <c r="E130" s="284"/>
      <c r="F130" s="284"/>
      <c r="G130" s="265"/>
    </row>
    <row r="131" spans="1:7" s="263" customFormat="1" x14ac:dyDescent="0.25">
      <c r="A131" s="685"/>
      <c r="B131" s="689" t="s">
        <v>467</v>
      </c>
      <c r="C131" s="685"/>
      <c r="D131" s="706"/>
      <c r="E131" s="284"/>
      <c r="F131" s="284"/>
      <c r="G131" s="265"/>
    </row>
    <row r="132" spans="1:7" s="263" customFormat="1" x14ac:dyDescent="0.25">
      <c r="A132" s="413" t="s">
        <v>107</v>
      </c>
      <c r="B132" s="696" t="s">
        <v>183</v>
      </c>
      <c r="C132" s="413" t="s">
        <v>44</v>
      </c>
      <c r="D132" s="679">
        <v>46.7</v>
      </c>
      <c r="E132" s="284"/>
      <c r="F132" s="284">
        <f>D132*E132</f>
        <v>0</v>
      </c>
      <c r="G132" s="265"/>
    </row>
    <row r="133" spans="1:7" s="263" customFormat="1" x14ac:dyDescent="0.25">
      <c r="A133" s="707"/>
      <c r="B133" s="713"/>
      <c r="C133" s="685"/>
      <c r="D133" s="706"/>
      <c r="E133" s="284"/>
      <c r="F133" s="284"/>
      <c r="G133" s="265"/>
    </row>
    <row r="134" spans="1:7" s="263" customFormat="1" ht="13" x14ac:dyDescent="0.25">
      <c r="A134" s="707"/>
      <c r="B134" s="686" t="s">
        <v>109</v>
      </c>
      <c r="C134" s="685"/>
      <c r="D134" s="706"/>
      <c r="E134" s="284"/>
      <c r="F134" s="284"/>
      <c r="G134" s="265"/>
    </row>
    <row r="135" spans="1:7" s="263" customFormat="1" x14ac:dyDescent="0.25">
      <c r="A135" s="707"/>
      <c r="B135" s="691"/>
      <c r="C135" s="685"/>
      <c r="D135" s="706"/>
      <c r="E135" s="284"/>
      <c r="F135" s="284"/>
      <c r="G135" s="265"/>
    </row>
    <row r="136" spans="1:7" s="263" customFormat="1" ht="13" x14ac:dyDescent="0.25">
      <c r="A136" s="707"/>
      <c r="B136" s="714" t="s">
        <v>220</v>
      </c>
      <c r="C136" s="685"/>
      <c r="D136" s="706"/>
      <c r="E136" s="284"/>
      <c r="F136" s="284"/>
      <c r="G136" s="265"/>
    </row>
    <row r="137" spans="1:7" s="263" customFormat="1" x14ac:dyDescent="0.25">
      <c r="A137" s="707"/>
      <c r="B137" s="697" t="s">
        <v>613</v>
      </c>
      <c r="C137" s="685"/>
      <c r="D137" s="692"/>
      <c r="E137" s="284"/>
      <c r="F137" s="284"/>
      <c r="G137" s="265"/>
    </row>
    <row r="138" spans="1:7" s="263" customFormat="1" x14ac:dyDescent="0.25">
      <c r="A138" s="707" t="s">
        <v>110</v>
      </c>
      <c r="B138" s="691" t="s">
        <v>614</v>
      </c>
      <c r="C138" s="685" t="s">
        <v>36</v>
      </c>
      <c r="D138" s="692">
        <v>0.26</v>
      </c>
      <c r="E138" s="284"/>
      <c r="F138" s="284">
        <f>D138*E138</f>
        <v>0</v>
      </c>
      <c r="G138" s="265"/>
    </row>
    <row r="139" spans="1:7" s="263" customFormat="1" x14ac:dyDescent="0.25">
      <c r="A139" s="707"/>
      <c r="B139" s="691"/>
      <c r="C139" s="685"/>
      <c r="D139" s="692"/>
      <c r="E139" s="284"/>
      <c r="F139" s="284"/>
      <c r="G139" s="265"/>
    </row>
    <row r="140" spans="1:7" s="263" customFormat="1" ht="13" x14ac:dyDescent="0.25">
      <c r="A140" s="685"/>
      <c r="B140" s="686" t="s">
        <v>221</v>
      </c>
      <c r="C140" s="685"/>
      <c r="D140" s="715"/>
      <c r="E140" s="284"/>
      <c r="F140" s="284"/>
      <c r="G140" s="265"/>
    </row>
    <row r="141" spans="1:7" s="263" customFormat="1" x14ac:dyDescent="0.25">
      <c r="A141" s="685"/>
      <c r="B141" s="691"/>
      <c r="C141" s="685"/>
      <c r="D141" s="715"/>
      <c r="E141" s="284"/>
      <c r="F141" s="284"/>
      <c r="G141" s="265"/>
    </row>
    <row r="142" spans="1:7" s="263" customFormat="1" ht="25" x14ac:dyDescent="0.25">
      <c r="A142" s="685"/>
      <c r="B142" s="689" t="s">
        <v>615</v>
      </c>
      <c r="C142" s="685"/>
      <c r="D142" s="715"/>
      <c r="E142" s="284"/>
      <c r="F142" s="284"/>
      <c r="G142" s="265"/>
    </row>
    <row r="143" spans="1:7" s="263" customFormat="1" x14ac:dyDescent="0.25">
      <c r="A143" s="685" t="s">
        <v>616</v>
      </c>
      <c r="B143" s="691" t="s">
        <v>617</v>
      </c>
      <c r="C143" s="685" t="s">
        <v>44</v>
      </c>
      <c r="D143" s="692">
        <v>21.5</v>
      </c>
      <c r="E143" s="284"/>
      <c r="F143" s="284">
        <f>D143*E143</f>
        <v>0</v>
      </c>
      <c r="G143" s="265"/>
    </row>
    <row r="144" spans="1:7" s="263" customFormat="1" x14ac:dyDescent="0.25">
      <c r="A144" s="413"/>
      <c r="B144" s="716"/>
      <c r="C144" s="413"/>
      <c r="D144" s="694"/>
      <c r="E144" s="284"/>
      <c r="F144" s="284"/>
      <c r="G144" s="265"/>
    </row>
    <row r="145" spans="1:7" s="263" customFormat="1" ht="13" x14ac:dyDescent="0.25">
      <c r="A145" s="717"/>
      <c r="B145" s="718" t="s">
        <v>188</v>
      </c>
      <c r="C145" s="717"/>
      <c r="D145" s="719"/>
      <c r="E145" s="284"/>
      <c r="F145" s="284"/>
      <c r="G145" s="265"/>
    </row>
    <row r="146" spans="1:7" s="263" customFormat="1" ht="13" x14ac:dyDescent="0.25">
      <c r="A146" s="413"/>
      <c r="B146" s="720" t="s">
        <v>618</v>
      </c>
      <c r="C146" s="413"/>
      <c r="D146" s="694"/>
      <c r="E146" s="284"/>
      <c r="F146" s="284"/>
      <c r="G146" s="265"/>
    </row>
    <row r="147" spans="1:7" s="263" customFormat="1" x14ac:dyDescent="0.25">
      <c r="A147" s="413"/>
      <c r="B147" s="689" t="s">
        <v>478</v>
      </c>
      <c r="C147" s="413"/>
      <c r="D147" s="694"/>
      <c r="E147" s="284"/>
      <c r="F147" s="284"/>
      <c r="G147" s="265"/>
    </row>
    <row r="148" spans="1:7" s="263" customFormat="1" x14ac:dyDescent="0.25">
      <c r="A148" s="413" t="s">
        <v>189</v>
      </c>
      <c r="B148" s="716" t="s">
        <v>619</v>
      </c>
      <c r="C148" s="685" t="s">
        <v>44</v>
      </c>
      <c r="D148" s="694">
        <v>21.5</v>
      </c>
      <c r="E148" s="284"/>
      <c r="F148" s="284">
        <f>D148*E148</f>
        <v>0</v>
      </c>
      <c r="G148" s="265"/>
    </row>
    <row r="149" spans="1:7" s="263" customFormat="1" x14ac:dyDescent="0.25">
      <c r="A149" s="413"/>
      <c r="B149" s="716"/>
      <c r="C149" s="413"/>
      <c r="D149" s="694"/>
      <c r="E149" s="284"/>
      <c r="F149" s="284"/>
      <c r="G149" s="265"/>
    </row>
    <row r="150" spans="1:7" s="263" customFormat="1" ht="13" x14ac:dyDescent="0.25">
      <c r="A150" s="717"/>
      <c r="B150" s="721" t="s">
        <v>180</v>
      </c>
      <c r="C150" s="717"/>
      <c r="D150" s="692"/>
      <c r="E150" s="284"/>
      <c r="F150" s="284"/>
      <c r="G150" s="265"/>
    </row>
    <row r="151" spans="1:7" s="263" customFormat="1" x14ac:dyDescent="0.25">
      <c r="A151" s="717"/>
      <c r="B151" s="722"/>
      <c r="C151" s="717"/>
      <c r="D151" s="692"/>
      <c r="E151" s="284"/>
      <c r="F151" s="284"/>
      <c r="G151" s="265"/>
    </row>
    <row r="152" spans="1:7" s="263" customFormat="1" ht="13" x14ac:dyDescent="0.25">
      <c r="A152" s="717"/>
      <c r="B152" s="678" t="s">
        <v>620</v>
      </c>
      <c r="C152" s="717"/>
      <c r="D152" s="692"/>
      <c r="E152" s="284"/>
      <c r="F152" s="284"/>
      <c r="G152" s="265"/>
    </row>
    <row r="153" spans="1:7" s="263" customFormat="1" ht="13" x14ac:dyDescent="0.25">
      <c r="A153" s="717"/>
      <c r="B153" s="721"/>
      <c r="C153" s="717"/>
      <c r="D153" s="692"/>
      <c r="E153" s="284"/>
      <c r="F153" s="284"/>
      <c r="G153" s="265"/>
    </row>
    <row r="154" spans="1:7" s="263" customFormat="1" ht="25" x14ac:dyDescent="0.25">
      <c r="A154" s="695"/>
      <c r="B154" s="723" t="s">
        <v>621</v>
      </c>
      <c r="C154" s="413"/>
      <c r="D154" s="694"/>
      <c r="E154" s="284"/>
      <c r="F154" s="284"/>
      <c r="G154" s="265"/>
    </row>
    <row r="155" spans="1:7" s="263" customFormat="1" x14ac:dyDescent="0.25">
      <c r="A155" s="413" t="s">
        <v>782</v>
      </c>
      <c r="B155" s="681" t="s">
        <v>623</v>
      </c>
      <c r="C155" s="413" t="s">
        <v>44</v>
      </c>
      <c r="D155" s="694">
        <v>87</v>
      </c>
      <c r="E155" s="284"/>
      <c r="F155" s="284">
        <f>D155*E155</f>
        <v>0</v>
      </c>
      <c r="G155" s="265"/>
    </row>
    <row r="156" spans="1:7" s="263" customFormat="1" x14ac:dyDescent="0.25">
      <c r="A156" s="413"/>
      <c r="B156" s="681"/>
      <c r="C156" s="413"/>
      <c r="D156" s="694"/>
      <c r="E156" s="284"/>
      <c r="F156" s="284"/>
      <c r="G156" s="265"/>
    </row>
    <row r="157" spans="1:7" s="263" customFormat="1" ht="25" x14ac:dyDescent="0.25">
      <c r="A157" s="695"/>
      <c r="B157" s="723" t="s">
        <v>621</v>
      </c>
      <c r="C157" s="413"/>
      <c r="D157" s="694"/>
      <c r="E157" s="284"/>
      <c r="F157" s="284"/>
      <c r="G157" s="265"/>
    </row>
    <row r="158" spans="1:7" s="263" customFormat="1" x14ac:dyDescent="0.25">
      <c r="A158" s="413" t="s">
        <v>783</v>
      </c>
      <c r="B158" s="681" t="s">
        <v>502</v>
      </c>
      <c r="C158" s="413" t="s">
        <v>44</v>
      </c>
      <c r="D158" s="694">
        <v>48</v>
      </c>
      <c r="E158" s="284"/>
      <c r="F158" s="284">
        <f>D158*E158</f>
        <v>0</v>
      </c>
      <c r="G158" s="265"/>
    </row>
    <row r="159" spans="1:7" s="263" customFormat="1" x14ac:dyDescent="0.25">
      <c r="A159" s="413"/>
      <c r="B159" s="681"/>
      <c r="C159" s="413"/>
      <c r="D159" s="701"/>
      <c r="E159" s="724"/>
      <c r="F159" s="725"/>
      <c r="G159" s="265"/>
    </row>
    <row r="160" spans="1:7" s="263" customFormat="1" ht="37.5" x14ac:dyDescent="0.25">
      <c r="A160" s="413"/>
      <c r="B160" s="726" t="s">
        <v>625</v>
      </c>
      <c r="C160" s="413"/>
      <c r="D160" s="694"/>
      <c r="E160" s="284"/>
      <c r="F160" s="284"/>
      <c r="G160" s="265"/>
    </row>
    <row r="161" spans="1:7" s="263" customFormat="1" x14ac:dyDescent="0.25">
      <c r="A161" s="413" t="s">
        <v>784</v>
      </c>
      <c r="B161" s="681" t="s">
        <v>627</v>
      </c>
      <c r="C161" s="413" t="s">
        <v>44</v>
      </c>
      <c r="D161" s="694">
        <v>5</v>
      </c>
      <c r="E161" s="284"/>
      <c r="F161" s="284">
        <f>D161*E161</f>
        <v>0</v>
      </c>
      <c r="G161" s="265"/>
    </row>
    <row r="162" spans="1:7" s="263" customFormat="1" x14ac:dyDescent="0.25">
      <c r="A162" s="413"/>
      <c r="B162" s="681"/>
      <c r="C162" s="413"/>
      <c r="D162" s="694"/>
      <c r="E162" s="724"/>
      <c r="F162" s="284"/>
      <c r="G162" s="265"/>
    </row>
    <row r="163" spans="1:7" s="263" customFormat="1" ht="13" x14ac:dyDescent="0.25">
      <c r="A163" s="685"/>
      <c r="B163" s="686" t="s">
        <v>190</v>
      </c>
      <c r="C163" s="685"/>
      <c r="D163" s="692"/>
      <c r="E163" s="704"/>
      <c r="F163" s="725"/>
      <c r="G163" s="265"/>
    </row>
    <row r="164" spans="1:7" s="263" customFormat="1" x14ac:dyDescent="0.25">
      <c r="A164" s="685"/>
      <c r="B164" s="691"/>
      <c r="C164" s="685"/>
      <c r="D164" s="692"/>
      <c r="E164" s="704"/>
      <c r="F164" s="725"/>
      <c r="G164" s="265"/>
    </row>
    <row r="165" spans="1:7" s="263" customFormat="1" ht="13" x14ac:dyDescent="0.25">
      <c r="A165" s="685"/>
      <c r="B165" s="711" t="s">
        <v>226</v>
      </c>
      <c r="C165" s="685"/>
      <c r="D165" s="715"/>
      <c r="E165" s="704"/>
      <c r="F165" s="725"/>
      <c r="G165" s="265"/>
    </row>
    <row r="166" spans="1:7" s="263" customFormat="1" x14ac:dyDescent="0.25">
      <c r="A166" s="685"/>
      <c r="B166" s="690"/>
      <c r="C166" s="685"/>
      <c r="D166" s="692"/>
      <c r="E166" s="704"/>
      <c r="F166" s="704"/>
      <c r="G166" s="265"/>
    </row>
    <row r="167" spans="1:7" s="263" customFormat="1" ht="13" x14ac:dyDescent="0.25">
      <c r="A167" s="685"/>
      <c r="B167" s="709" t="s">
        <v>227</v>
      </c>
      <c r="C167" s="685"/>
      <c r="D167" s="692"/>
      <c r="E167" s="704"/>
      <c r="F167" s="704"/>
      <c r="G167" s="265"/>
    </row>
    <row r="168" spans="1:7" s="263" customFormat="1" ht="13" x14ac:dyDescent="0.25">
      <c r="A168" s="685"/>
      <c r="B168" s="709"/>
      <c r="C168" s="685"/>
      <c r="D168" s="692"/>
      <c r="E168" s="704"/>
      <c r="F168" s="704"/>
      <c r="G168" s="265"/>
    </row>
    <row r="169" spans="1:7" s="263" customFormat="1" ht="25" x14ac:dyDescent="0.25">
      <c r="A169" s="413"/>
      <c r="B169" s="697" t="s">
        <v>628</v>
      </c>
      <c r="C169" s="685"/>
      <c r="D169" s="692"/>
      <c r="E169" s="704"/>
      <c r="F169" s="704"/>
      <c r="G169" s="265"/>
    </row>
    <row r="170" spans="1:7" s="263" customFormat="1" ht="25" x14ac:dyDescent="0.25">
      <c r="A170" s="413" t="s">
        <v>228</v>
      </c>
      <c r="B170" s="677" t="s">
        <v>508</v>
      </c>
      <c r="C170" s="685" t="s">
        <v>44</v>
      </c>
      <c r="D170" s="692">
        <v>7</v>
      </c>
      <c r="E170" s="284"/>
      <c r="F170" s="284">
        <f>D170*E170</f>
        <v>0</v>
      </c>
      <c r="G170" s="265"/>
    </row>
    <row r="171" spans="1:7" s="263" customFormat="1" x14ac:dyDescent="0.25">
      <c r="A171" s="413"/>
      <c r="B171" s="677"/>
      <c r="C171" s="685"/>
      <c r="D171" s="692"/>
      <c r="E171" s="284"/>
      <c r="F171" s="284"/>
      <c r="G171" s="265"/>
    </row>
    <row r="172" spans="1:7" s="263" customFormat="1" x14ac:dyDescent="0.25">
      <c r="A172" s="413"/>
      <c r="B172" s="677"/>
      <c r="C172" s="685"/>
      <c r="D172" s="692"/>
      <c r="E172" s="284"/>
      <c r="F172" s="284"/>
      <c r="G172" s="265"/>
    </row>
    <row r="173" spans="1:7" s="263" customFormat="1" x14ac:dyDescent="0.25">
      <c r="A173" s="413"/>
      <c r="B173" s="677"/>
      <c r="C173" s="685"/>
      <c r="D173" s="692"/>
      <c r="E173" s="284"/>
      <c r="F173" s="284"/>
      <c r="G173" s="265"/>
    </row>
    <row r="174" spans="1:7" s="263" customFormat="1" x14ac:dyDescent="0.25">
      <c r="A174" s="413"/>
      <c r="B174" s="677"/>
      <c r="C174" s="685"/>
      <c r="D174" s="692"/>
      <c r="E174" s="284"/>
      <c r="F174" s="284"/>
      <c r="G174" s="265"/>
    </row>
    <row r="175" spans="1:7" s="263" customFormat="1" x14ac:dyDescent="0.25">
      <c r="A175" s="413"/>
      <c r="B175" s="677"/>
      <c r="C175" s="685"/>
      <c r="D175" s="692"/>
      <c r="E175" s="284"/>
      <c r="F175" s="284"/>
      <c r="G175" s="265"/>
    </row>
    <row r="176" spans="1:7" s="263" customFormat="1" ht="13" thickBot="1" x14ac:dyDescent="0.3">
      <c r="A176" s="413"/>
      <c r="B176" s="677"/>
      <c r="C176" s="685"/>
      <c r="D176" s="692"/>
      <c r="E176" s="284"/>
      <c r="F176" s="284"/>
      <c r="G176" s="265"/>
    </row>
    <row r="177" spans="1:7" s="263" customFormat="1" ht="18" customHeight="1" thickTop="1" x14ac:dyDescent="0.25">
      <c r="A177" s="1100" t="s">
        <v>93</v>
      </c>
      <c r="B177" s="1100"/>
      <c r="C177" s="1100"/>
      <c r="D177" s="1100"/>
      <c r="E177" s="1100"/>
      <c r="F177" s="781">
        <f>SUM(F118:F176)</f>
        <v>0</v>
      </c>
      <c r="G177" s="265"/>
    </row>
    <row r="178" spans="1:7" s="263" customFormat="1" ht="13" x14ac:dyDescent="0.25">
      <c r="A178" s="685"/>
      <c r="B178" s="709" t="s">
        <v>229</v>
      </c>
      <c r="C178" s="685"/>
      <c r="D178" s="692"/>
      <c r="E178" s="284"/>
      <c r="F178" s="284"/>
      <c r="G178" s="265"/>
    </row>
    <row r="179" spans="1:7" s="263" customFormat="1" ht="13" x14ac:dyDescent="0.25">
      <c r="A179" s="685"/>
      <c r="B179" s="709"/>
      <c r="C179" s="685"/>
      <c r="D179" s="692"/>
      <c r="E179" s="284"/>
      <c r="F179" s="284"/>
      <c r="G179" s="265"/>
    </row>
    <row r="180" spans="1:7" s="263" customFormat="1" ht="25" x14ac:dyDescent="0.25">
      <c r="A180" s="685"/>
      <c r="B180" s="699" t="s">
        <v>629</v>
      </c>
      <c r="C180" s="685"/>
      <c r="D180" s="692"/>
      <c r="E180" s="284"/>
      <c r="F180" s="284"/>
      <c r="G180" s="265"/>
    </row>
    <row r="181" spans="1:7" s="263" customFormat="1" ht="25" x14ac:dyDescent="0.25">
      <c r="A181" s="685" t="s">
        <v>191</v>
      </c>
      <c r="B181" s="727" t="s">
        <v>231</v>
      </c>
      <c r="C181" s="685" t="s">
        <v>44</v>
      </c>
      <c r="D181" s="692">
        <v>52</v>
      </c>
      <c r="E181" s="284"/>
      <c r="F181" s="284">
        <f>D181*E181</f>
        <v>0</v>
      </c>
      <c r="G181" s="265"/>
    </row>
    <row r="182" spans="1:7" s="263" customFormat="1" ht="7.5" customHeight="1" x14ac:dyDescent="0.25">
      <c r="A182" s="685"/>
      <c r="B182" s="727"/>
      <c r="C182" s="685"/>
      <c r="D182" s="692"/>
      <c r="E182" s="284"/>
      <c r="F182" s="284"/>
      <c r="G182" s="265"/>
    </row>
    <row r="183" spans="1:7" s="263" customFormat="1" ht="13" x14ac:dyDescent="0.25">
      <c r="A183" s="685"/>
      <c r="B183" s="711" t="s">
        <v>192</v>
      </c>
      <c r="C183" s="685"/>
      <c r="D183" s="715"/>
      <c r="E183" s="284"/>
      <c r="F183" s="284"/>
      <c r="G183" s="265"/>
    </row>
    <row r="184" spans="1:7" s="263" customFormat="1" ht="6" customHeight="1" x14ac:dyDescent="0.25">
      <c r="A184" s="685"/>
      <c r="B184" s="690"/>
      <c r="C184" s="685"/>
      <c r="D184" s="715"/>
      <c r="E184" s="284"/>
      <c r="F184" s="284"/>
      <c r="G184" s="265"/>
    </row>
    <row r="185" spans="1:7" s="263" customFormat="1" ht="13" x14ac:dyDescent="0.25">
      <c r="A185" s="685"/>
      <c r="B185" s="709" t="s">
        <v>229</v>
      </c>
      <c r="C185" s="685"/>
      <c r="D185" s="715"/>
      <c r="E185" s="284"/>
      <c r="F185" s="284"/>
      <c r="G185" s="265"/>
    </row>
    <row r="186" spans="1:7" s="263" customFormat="1" ht="25" x14ac:dyDescent="0.25">
      <c r="A186" s="685"/>
      <c r="B186" s="699" t="s">
        <v>630</v>
      </c>
      <c r="C186" s="685"/>
      <c r="D186" s="715"/>
      <c r="E186" s="284"/>
      <c r="F186" s="284"/>
      <c r="G186" s="265"/>
    </row>
    <row r="187" spans="1:7" s="263" customFormat="1" ht="25" x14ac:dyDescent="0.25">
      <c r="A187" s="685" t="s">
        <v>230</v>
      </c>
      <c r="B187" s="727" t="s">
        <v>231</v>
      </c>
      <c r="C187" s="685" t="s">
        <v>44</v>
      </c>
      <c r="D187" s="692">
        <v>85</v>
      </c>
      <c r="E187" s="284"/>
      <c r="F187" s="284">
        <f>D187*E187</f>
        <v>0</v>
      </c>
      <c r="G187" s="265"/>
    </row>
    <row r="188" spans="1:7" s="263" customFormat="1" ht="8.25" customHeight="1" x14ac:dyDescent="0.25">
      <c r="A188" s="413"/>
      <c r="B188" s="696"/>
      <c r="C188" s="413"/>
      <c r="D188" s="679"/>
      <c r="E188" s="284"/>
      <c r="F188" s="284"/>
      <c r="G188" s="265"/>
    </row>
    <row r="189" spans="1:7" s="263" customFormat="1" ht="13" x14ac:dyDescent="0.25">
      <c r="A189" s="728"/>
      <c r="B189" s="686" t="s">
        <v>193</v>
      </c>
      <c r="C189" s="685"/>
      <c r="D189" s="692"/>
      <c r="E189" s="284"/>
      <c r="F189" s="284"/>
      <c r="G189" s="265"/>
    </row>
    <row r="190" spans="1:7" s="263" customFormat="1" ht="7.5" customHeight="1" x14ac:dyDescent="0.25">
      <c r="A190" s="728"/>
      <c r="B190" s="686"/>
      <c r="C190" s="685"/>
      <c r="D190" s="692"/>
      <c r="E190" s="284"/>
      <c r="F190" s="284"/>
      <c r="G190" s="265"/>
    </row>
    <row r="191" spans="1:7" s="263" customFormat="1" ht="13" x14ac:dyDescent="0.25">
      <c r="A191" s="685"/>
      <c r="B191" s="711" t="s">
        <v>631</v>
      </c>
      <c r="C191" s="685"/>
      <c r="D191" s="692"/>
      <c r="E191" s="284"/>
      <c r="F191" s="284"/>
      <c r="G191" s="265"/>
    </row>
    <row r="192" spans="1:7" s="263" customFormat="1" ht="13" x14ac:dyDescent="0.25">
      <c r="A192" s="685"/>
      <c r="B192" s="711"/>
      <c r="C192" s="685"/>
      <c r="D192" s="692"/>
      <c r="E192" s="284"/>
      <c r="F192" s="284"/>
      <c r="G192" s="265"/>
    </row>
    <row r="193" spans="1:7" s="263" customFormat="1" ht="25" x14ac:dyDescent="0.25">
      <c r="A193" s="695"/>
      <c r="B193" s="697" t="s">
        <v>224</v>
      </c>
      <c r="C193" s="413"/>
      <c r="D193" s="694"/>
      <c r="E193" s="724"/>
      <c r="F193" s="284"/>
      <c r="G193" s="265"/>
    </row>
    <row r="194" spans="1:7" s="263" customFormat="1" x14ac:dyDescent="0.25">
      <c r="A194" s="413" t="s">
        <v>785</v>
      </c>
      <c r="B194" s="681" t="s">
        <v>786</v>
      </c>
      <c r="C194" s="413" t="s">
        <v>106</v>
      </c>
      <c r="D194" s="694">
        <v>40</v>
      </c>
      <c r="E194" s="284"/>
      <c r="F194" s="284">
        <f>D194*E194</f>
        <v>0</v>
      </c>
      <c r="G194" s="265"/>
    </row>
    <row r="195" spans="1:7" s="263" customFormat="1" ht="13" x14ac:dyDescent="0.25">
      <c r="A195" s="685"/>
      <c r="B195" s="711"/>
      <c r="C195" s="685"/>
      <c r="D195" s="692"/>
      <c r="E195" s="284"/>
      <c r="F195" s="284"/>
      <c r="G195" s="265"/>
    </row>
    <row r="196" spans="1:7" s="263" customFormat="1" ht="13" x14ac:dyDescent="0.25">
      <c r="A196" s="685"/>
      <c r="B196" s="709" t="s">
        <v>194</v>
      </c>
      <c r="C196" s="685"/>
      <c r="D196" s="692"/>
      <c r="E196" s="284"/>
      <c r="F196" s="284"/>
      <c r="G196" s="265"/>
    </row>
    <row r="197" spans="1:7" s="263" customFormat="1" ht="37.5" x14ac:dyDescent="0.25">
      <c r="A197" s="685" t="s">
        <v>181</v>
      </c>
      <c r="B197" s="696" t="s">
        <v>632</v>
      </c>
      <c r="C197" s="685" t="s">
        <v>44</v>
      </c>
      <c r="D197" s="692">
        <v>58.3</v>
      </c>
      <c r="E197" s="284"/>
      <c r="F197" s="284">
        <f>D197*E197</f>
        <v>0</v>
      </c>
      <c r="G197" s="265"/>
    </row>
    <row r="198" spans="1:7" s="263" customFormat="1" ht="7.5" customHeight="1" x14ac:dyDescent="0.25">
      <c r="A198" s="685"/>
      <c r="B198" s="690"/>
      <c r="C198" s="685"/>
      <c r="D198" s="692"/>
      <c r="E198" s="284"/>
      <c r="F198" s="284"/>
      <c r="G198" s="265"/>
    </row>
    <row r="199" spans="1:7" s="263" customFormat="1" ht="13" x14ac:dyDescent="0.25">
      <c r="A199" s="695"/>
      <c r="B199" s="672" t="s">
        <v>633</v>
      </c>
      <c r="C199" s="413"/>
      <c r="D199" s="694"/>
      <c r="E199" s="284"/>
      <c r="F199" s="284"/>
      <c r="G199" s="265"/>
    </row>
    <row r="200" spans="1:7" s="263" customFormat="1" x14ac:dyDescent="0.25">
      <c r="A200" s="413" t="s">
        <v>634</v>
      </c>
      <c r="B200" s="696" t="s">
        <v>635</v>
      </c>
      <c r="C200" s="413" t="s">
        <v>44</v>
      </c>
      <c r="D200" s="694">
        <v>49</v>
      </c>
      <c r="E200" s="284"/>
      <c r="F200" s="284">
        <f>D200*E200</f>
        <v>0</v>
      </c>
      <c r="G200" s="265"/>
    </row>
    <row r="201" spans="1:7" s="263" customFormat="1" ht="9.75" customHeight="1" x14ac:dyDescent="0.25">
      <c r="A201" s="728"/>
      <c r="B201" s="686"/>
      <c r="C201" s="685"/>
      <c r="D201" s="692"/>
      <c r="E201" s="284"/>
      <c r="F201" s="284"/>
      <c r="G201" s="265"/>
    </row>
    <row r="202" spans="1:7" s="263" customFormat="1" ht="13" x14ac:dyDescent="0.25">
      <c r="A202" s="728"/>
      <c r="B202" s="686" t="s">
        <v>196</v>
      </c>
      <c r="C202" s="685"/>
      <c r="D202" s="692"/>
      <c r="E202" s="284"/>
      <c r="F202" s="284"/>
      <c r="G202" s="265"/>
    </row>
    <row r="203" spans="1:7" s="263" customFormat="1" ht="13" x14ac:dyDescent="0.25">
      <c r="A203" s="728"/>
      <c r="B203" s="686"/>
      <c r="C203" s="685"/>
      <c r="D203" s="692"/>
      <c r="E203" s="284"/>
      <c r="F203" s="284"/>
      <c r="G203" s="265"/>
    </row>
    <row r="204" spans="1:7" s="263" customFormat="1" ht="13" x14ac:dyDescent="0.25">
      <c r="A204" s="728"/>
      <c r="B204" s="712" t="s">
        <v>517</v>
      </c>
      <c r="C204" s="685"/>
      <c r="D204" s="692"/>
      <c r="E204" s="284"/>
      <c r="F204" s="284"/>
      <c r="G204" s="265"/>
    </row>
    <row r="205" spans="1:7" s="263" customFormat="1" ht="25" x14ac:dyDescent="0.25">
      <c r="A205" s="685"/>
      <c r="B205" s="689" t="s">
        <v>636</v>
      </c>
      <c r="C205" s="685"/>
      <c r="D205" s="692"/>
      <c r="E205" s="284"/>
      <c r="F205" s="284"/>
      <c r="G205" s="265"/>
    </row>
    <row r="206" spans="1:7" s="263" customFormat="1" ht="25" x14ac:dyDescent="0.25">
      <c r="A206" s="685" t="s">
        <v>197</v>
      </c>
      <c r="B206" s="727" t="s">
        <v>520</v>
      </c>
      <c r="C206" s="685" t="s">
        <v>44</v>
      </c>
      <c r="D206" s="692">
        <v>11</v>
      </c>
      <c r="E206" s="284"/>
      <c r="F206" s="284">
        <f>D206*E206</f>
        <v>0</v>
      </c>
      <c r="G206" s="265"/>
    </row>
    <row r="207" spans="1:7" s="263" customFormat="1" x14ac:dyDescent="0.25">
      <c r="A207" s="685"/>
      <c r="B207" s="727"/>
      <c r="C207" s="685"/>
      <c r="D207" s="692"/>
      <c r="E207" s="284"/>
      <c r="F207" s="284"/>
      <c r="G207" s="265"/>
    </row>
    <row r="208" spans="1:7" s="263" customFormat="1" ht="13" x14ac:dyDescent="0.25">
      <c r="A208" s="685"/>
      <c r="B208" s="712" t="s">
        <v>235</v>
      </c>
      <c r="C208" s="685"/>
      <c r="D208" s="692"/>
      <c r="E208" s="704"/>
      <c r="F208" s="704"/>
      <c r="G208" s="265"/>
    </row>
    <row r="209" spans="1:7" s="263" customFormat="1" ht="37.5" x14ac:dyDescent="0.25">
      <c r="A209" s="685"/>
      <c r="B209" s="705" t="s">
        <v>523</v>
      </c>
      <c r="C209" s="685"/>
      <c r="D209" s="692"/>
      <c r="E209" s="704"/>
      <c r="F209" s="704"/>
      <c r="G209" s="265"/>
    </row>
    <row r="210" spans="1:7" s="263" customFormat="1" ht="25" x14ac:dyDescent="0.25">
      <c r="A210" s="685" t="s">
        <v>198</v>
      </c>
      <c r="B210" s="727" t="s">
        <v>236</v>
      </c>
      <c r="C210" s="685" t="s">
        <v>44</v>
      </c>
      <c r="D210" s="692">
        <v>18</v>
      </c>
      <c r="E210" s="284"/>
      <c r="F210" s="284">
        <f>D210*E210</f>
        <v>0</v>
      </c>
      <c r="G210" s="265"/>
    </row>
    <row r="211" spans="1:7" s="263" customFormat="1" x14ac:dyDescent="0.25">
      <c r="A211" s="685"/>
      <c r="B211" s="727"/>
      <c r="C211" s="685"/>
      <c r="D211" s="692"/>
      <c r="E211" s="284"/>
      <c r="F211" s="284"/>
      <c r="G211" s="265"/>
    </row>
    <row r="212" spans="1:7" s="263" customFormat="1" ht="13" x14ac:dyDescent="0.25">
      <c r="A212" s="729"/>
      <c r="B212" s="711" t="s">
        <v>116</v>
      </c>
      <c r="C212" s="717"/>
      <c r="D212" s="719"/>
      <c r="E212" s="284"/>
      <c r="F212" s="284"/>
      <c r="G212" s="265"/>
    </row>
    <row r="213" spans="1:7" s="263" customFormat="1" ht="13" x14ac:dyDescent="0.25">
      <c r="A213" s="729"/>
      <c r="B213" s="711"/>
      <c r="C213" s="717"/>
      <c r="D213" s="719"/>
      <c r="E213" s="284"/>
      <c r="F213" s="284"/>
      <c r="G213" s="265"/>
    </row>
    <row r="214" spans="1:7" s="263" customFormat="1" ht="13" x14ac:dyDescent="0.25">
      <c r="A214" s="729"/>
      <c r="B214" s="711" t="s">
        <v>637</v>
      </c>
      <c r="C214" s="717"/>
      <c r="D214" s="719"/>
      <c r="E214" s="284"/>
      <c r="F214" s="284"/>
      <c r="G214" s="265"/>
    </row>
    <row r="215" spans="1:7" s="263" customFormat="1" ht="13" x14ac:dyDescent="0.25">
      <c r="A215" s="730"/>
      <c r="B215" s="731" t="s">
        <v>201</v>
      </c>
      <c r="C215" s="730"/>
      <c r="D215" s="732"/>
      <c r="E215" s="284"/>
      <c r="F215" s="284"/>
      <c r="G215" s="265"/>
    </row>
    <row r="216" spans="1:7" s="263" customFormat="1" ht="75" x14ac:dyDescent="0.25">
      <c r="A216" s="730"/>
      <c r="B216" s="697" t="s">
        <v>638</v>
      </c>
      <c r="C216" s="730"/>
      <c r="D216" s="732"/>
      <c r="E216" s="284"/>
      <c r="F216" s="284"/>
      <c r="G216" s="265"/>
    </row>
    <row r="217" spans="1:7" s="263" customFormat="1" x14ac:dyDescent="0.25">
      <c r="A217" s="685" t="s">
        <v>1016</v>
      </c>
      <c r="B217" s="690" t="s">
        <v>639</v>
      </c>
      <c r="C217" s="685" t="s">
        <v>15</v>
      </c>
      <c r="D217" s="687">
        <v>6</v>
      </c>
      <c r="E217" s="284"/>
      <c r="F217" s="284">
        <f>D217*E217</f>
        <v>0</v>
      </c>
      <c r="G217" s="265"/>
    </row>
    <row r="218" spans="1:7" s="263" customFormat="1" x14ac:dyDescent="0.25">
      <c r="A218" s="685"/>
      <c r="B218" s="690"/>
      <c r="C218" s="685"/>
      <c r="D218" s="687"/>
      <c r="E218" s="284"/>
      <c r="F218" s="284"/>
      <c r="G218" s="265"/>
    </row>
    <row r="219" spans="1:7" s="263" customFormat="1" ht="50" x14ac:dyDescent="0.25">
      <c r="A219" s="730"/>
      <c r="B219" s="733" t="s">
        <v>640</v>
      </c>
      <c r="C219" s="730"/>
      <c r="D219" s="734"/>
      <c r="E219" s="284"/>
      <c r="F219" s="284"/>
      <c r="G219" s="265"/>
    </row>
    <row r="220" spans="1:7" s="263" customFormat="1" x14ac:dyDescent="0.25">
      <c r="A220" s="685" t="s">
        <v>1017</v>
      </c>
      <c r="B220" s="475" t="s">
        <v>641</v>
      </c>
      <c r="C220" s="685" t="s">
        <v>15</v>
      </c>
      <c r="D220" s="687">
        <v>1</v>
      </c>
      <c r="E220" s="284"/>
      <c r="F220" s="284">
        <f>D220*E220</f>
        <v>0</v>
      </c>
      <c r="G220" s="265"/>
    </row>
    <row r="221" spans="1:7" s="263" customFormat="1" x14ac:dyDescent="0.25">
      <c r="A221" s="685"/>
      <c r="B221" s="691"/>
      <c r="C221" s="685"/>
      <c r="D221" s="687"/>
      <c r="E221" s="284"/>
      <c r="F221" s="284"/>
      <c r="G221" s="265"/>
    </row>
    <row r="222" spans="1:7" s="263" customFormat="1" ht="13" x14ac:dyDescent="0.25">
      <c r="A222" s="730"/>
      <c r="B222" s="731" t="s">
        <v>642</v>
      </c>
      <c r="C222" s="730"/>
      <c r="D222" s="734"/>
      <c r="E222" s="284"/>
      <c r="F222" s="284"/>
      <c r="G222" s="265"/>
    </row>
    <row r="223" spans="1:7" s="263" customFormat="1" ht="25" x14ac:dyDescent="0.25">
      <c r="A223" s="685"/>
      <c r="B223" s="735" t="s">
        <v>643</v>
      </c>
      <c r="C223" s="685"/>
      <c r="D223" s="687"/>
      <c r="E223" s="284"/>
      <c r="F223" s="284"/>
      <c r="G223" s="265"/>
    </row>
    <row r="224" spans="1:7" s="263" customFormat="1" x14ac:dyDescent="0.25">
      <c r="A224" s="685" t="s">
        <v>1018</v>
      </c>
      <c r="B224" s="690" t="s">
        <v>644</v>
      </c>
      <c r="C224" s="685" t="s">
        <v>15</v>
      </c>
      <c r="D224" s="687">
        <v>5</v>
      </c>
      <c r="E224" s="284"/>
      <c r="F224" s="284">
        <f>D224*E224</f>
        <v>0</v>
      </c>
      <c r="G224" s="265"/>
    </row>
    <row r="225" spans="1:7" s="263" customFormat="1" ht="25" x14ac:dyDescent="0.25">
      <c r="A225" s="685" t="s">
        <v>1019</v>
      </c>
      <c r="B225" s="736" t="s">
        <v>645</v>
      </c>
      <c r="C225" s="717" t="s">
        <v>15</v>
      </c>
      <c r="D225" s="737">
        <v>2</v>
      </c>
      <c r="E225" s="284"/>
      <c r="F225" s="284">
        <f>D225*E225</f>
        <v>0</v>
      </c>
      <c r="G225" s="265"/>
    </row>
    <row r="226" spans="1:7" s="263" customFormat="1" x14ac:dyDescent="0.25">
      <c r="A226" s="685"/>
      <c r="B226" s="736"/>
      <c r="C226" s="717"/>
      <c r="D226" s="737"/>
      <c r="E226" s="284"/>
      <c r="F226" s="284"/>
      <c r="G226" s="265"/>
    </row>
    <row r="227" spans="1:7" s="263" customFormat="1" ht="18.75" customHeight="1" x14ac:dyDescent="0.25">
      <c r="A227" s="1123" t="s">
        <v>93</v>
      </c>
      <c r="B227" s="1123"/>
      <c r="C227" s="1123"/>
      <c r="D227" s="1123"/>
      <c r="E227" s="1123"/>
      <c r="F227" s="240">
        <f>SUM(F178:F226)</f>
        <v>0</v>
      </c>
      <c r="G227" s="265"/>
    </row>
    <row r="228" spans="1:7" s="263" customFormat="1" ht="13" x14ac:dyDescent="0.25">
      <c r="A228" s="730"/>
      <c r="B228" s="731" t="s">
        <v>195</v>
      </c>
      <c r="C228" s="730"/>
      <c r="D228" s="732"/>
      <c r="E228" s="284"/>
      <c r="F228" s="284"/>
      <c r="G228" s="265"/>
    </row>
    <row r="229" spans="1:7" s="263" customFormat="1" ht="50" x14ac:dyDescent="0.25">
      <c r="A229" s="685" t="s">
        <v>1020</v>
      </c>
      <c r="B229" s="738" t="s">
        <v>646</v>
      </c>
      <c r="C229" s="685" t="s">
        <v>44</v>
      </c>
      <c r="D229" s="692">
        <v>18.399999999999999</v>
      </c>
      <c r="E229" s="284"/>
      <c r="F229" s="284">
        <f>D229*E229</f>
        <v>0</v>
      </c>
      <c r="G229" s="265"/>
    </row>
    <row r="230" spans="1:7" s="263" customFormat="1" x14ac:dyDescent="0.25">
      <c r="A230" s="685"/>
      <c r="B230" s="738"/>
      <c r="C230" s="685"/>
      <c r="D230" s="692"/>
      <c r="E230" s="284"/>
      <c r="F230" s="284"/>
      <c r="G230" s="265"/>
    </row>
    <row r="231" spans="1:7" s="263" customFormat="1" ht="13" x14ac:dyDescent="0.25">
      <c r="A231" s="685"/>
      <c r="B231" s="711" t="s">
        <v>647</v>
      </c>
      <c r="C231" s="685"/>
      <c r="D231" s="692"/>
      <c r="E231" s="284"/>
      <c r="F231" s="284"/>
      <c r="G231" s="265"/>
    </row>
    <row r="232" spans="1:7" s="263" customFormat="1" ht="20.25" customHeight="1" x14ac:dyDescent="0.25">
      <c r="A232" s="685" t="s">
        <v>1021</v>
      </c>
      <c r="B232" s="716" t="s">
        <v>648</v>
      </c>
      <c r="C232" s="413" t="s">
        <v>241</v>
      </c>
      <c r="D232" s="413">
        <v>1</v>
      </c>
      <c r="E232" s="284"/>
      <c r="F232" s="284">
        <f t="shared" ref="F232:F237" si="0">D232*E232</f>
        <v>0</v>
      </c>
      <c r="G232" s="265"/>
    </row>
    <row r="233" spans="1:7" s="263" customFormat="1" ht="45" customHeight="1" x14ac:dyDescent="0.25">
      <c r="A233" s="685" t="s">
        <v>1022</v>
      </c>
      <c r="B233" s="716" t="s">
        <v>649</v>
      </c>
      <c r="C233" s="413" t="s">
        <v>15</v>
      </c>
      <c r="D233" s="413">
        <v>2</v>
      </c>
      <c r="E233" s="284"/>
      <c r="F233" s="284">
        <f t="shared" si="0"/>
        <v>0</v>
      </c>
      <c r="G233" s="265"/>
    </row>
    <row r="234" spans="1:7" s="263" customFormat="1" ht="35.25" customHeight="1" x14ac:dyDescent="0.25">
      <c r="A234" s="685" t="s">
        <v>1023</v>
      </c>
      <c r="B234" s="739" t="s">
        <v>650</v>
      </c>
      <c r="C234" s="413" t="s">
        <v>106</v>
      </c>
      <c r="D234" s="694">
        <v>25</v>
      </c>
      <c r="E234" s="284"/>
      <c r="F234" s="284">
        <f t="shared" si="0"/>
        <v>0</v>
      </c>
      <c r="G234" s="265"/>
    </row>
    <row r="235" spans="1:7" s="263" customFormat="1" ht="59.25" customHeight="1" x14ac:dyDescent="0.25">
      <c r="A235" s="685" t="s">
        <v>1024</v>
      </c>
      <c r="B235" s="740" t="s">
        <v>651</v>
      </c>
      <c r="C235" s="413" t="s">
        <v>241</v>
      </c>
      <c r="D235" s="741">
        <v>1</v>
      </c>
      <c r="E235" s="284"/>
      <c r="F235" s="284">
        <f t="shared" si="0"/>
        <v>0</v>
      </c>
      <c r="G235" s="265"/>
    </row>
    <row r="236" spans="1:7" s="263" customFormat="1" ht="24.75" customHeight="1" x14ac:dyDescent="0.25">
      <c r="A236" s="685" t="s">
        <v>1026</v>
      </c>
      <c r="B236" s="742" t="s">
        <v>652</v>
      </c>
      <c r="C236" s="743" t="s">
        <v>15</v>
      </c>
      <c r="D236" s="744">
        <v>5</v>
      </c>
      <c r="E236" s="283"/>
      <c r="F236" s="284">
        <f t="shared" si="0"/>
        <v>0</v>
      </c>
      <c r="G236" s="265"/>
    </row>
    <row r="237" spans="1:7" s="263" customFormat="1" x14ac:dyDescent="0.25">
      <c r="A237" s="685" t="s">
        <v>1027</v>
      </c>
      <c r="B237" s="742" t="s">
        <v>653</v>
      </c>
      <c r="C237" s="743" t="s">
        <v>15</v>
      </c>
      <c r="D237" s="744">
        <v>1</v>
      </c>
      <c r="E237" s="283"/>
      <c r="F237" s="284">
        <f t="shared" si="0"/>
        <v>0</v>
      </c>
      <c r="G237" s="265"/>
    </row>
    <row r="238" spans="1:7" s="263" customFormat="1" x14ac:dyDescent="0.25">
      <c r="A238" s="685"/>
      <c r="B238" s="716"/>
      <c r="C238" s="413"/>
      <c r="D238" s="694"/>
      <c r="E238" s="284"/>
      <c r="F238" s="284"/>
      <c r="G238" s="265"/>
    </row>
    <row r="239" spans="1:7" s="263" customFormat="1" ht="13" x14ac:dyDescent="0.25">
      <c r="A239" s="685"/>
      <c r="B239" s="711" t="s">
        <v>654</v>
      </c>
      <c r="C239" s="685"/>
      <c r="D239" s="692"/>
      <c r="E239" s="284"/>
      <c r="F239" s="284"/>
      <c r="G239" s="265"/>
    </row>
    <row r="240" spans="1:7" s="263" customFormat="1" ht="45.75" customHeight="1" x14ac:dyDescent="0.25">
      <c r="A240" s="685" t="s">
        <v>1028</v>
      </c>
      <c r="B240" s="158" t="s">
        <v>655</v>
      </c>
      <c r="C240" s="165" t="s">
        <v>241</v>
      </c>
      <c r="D240" s="165">
        <v>1</v>
      </c>
      <c r="E240" s="284"/>
      <c r="F240" s="284">
        <f>D240*E240</f>
        <v>0</v>
      </c>
      <c r="G240" s="265"/>
    </row>
    <row r="241" spans="1:8" s="263" customFormat="1" ht="102" customHeight="1" x14ac:dyDescent="0.25">
      <c r="A241" s="685" t="s">
        <v>1029</v>
      </c>
      <c r="B241" s="745" t="s">
        <v>656</v>
      </c>
      <c r="C241" s="165" t="s">
        <v>15</v>
      </c>
      <c r="D241" s="229">
        <v>2</v>
      </c>
      <c r="E241" s="284"/>
      <c r="F241" s="284">
        <f>D241*E241</f>
        <v>0</v>
      </c>
      <c r="G241" s="265"/>
    </row>
    <row r="242" spans="1:8" s="263" customFormat="1" ht="48.75" customHeight="1" x14ac:dyDescent="0.25">
      <c r="A242" s="685" t="s">
        <v>1030</v>
      </c>
      <c r="B242" s="746" t="s">
        <v>657</v>
      </c>
      <c r="C242" s="165" t="s">
        <v>15</v>
      </c>
      <c r="D242" s="229">
        <v>1</v>
      </c>
      <c r="E242" s="284"/>
      <c r="F242" s="284">
        <f>D242*E242</f>
        <v>0</v>
      </c>
      <c r="G242" s="265"/>
    </row>
    <row r="243" spans="1:8" s="263" customFormat="1" ht="25" x14ac:dyDescent="0.25">
      <c r="A243" s="685" t="s">
        <v>1031</v>
      </c>
      <c r="B243" s="739" t="s">
        <v>658</v>
      </c>
      <c r="C243" s="413" t="s">
        <v>15</v>
      </c>
      <c r="D243" s="414">
        <v>5</v>
      </c>
      <c r="E243" s="698"/>
      <c r="F243" s="284">
        <f>D243*E243</f>
        <v>0</v>
      </c>
      <c r="G243" s="265"/>
    </row>
    <row r="244" spans="1:8" s="263" customFormat="1" x14ac:dyDescent="0.25">
      <c r="A244" s="685"/>
      <c r="B244" s="691"/>
      <c r="C244" s="685"/>
      <c r="D244" s="692"/>
      <c r="E244" s="704"/>
      <c r="F244" s="704"/>
      <c r="G244" s="265"/>
    </row>
    <row r="245" spans="1:8" s="263" customFormat="1" ht="13" x14ac:dyDescent="0.25">
      <c r="A245" s="413"/>
      <c r="B245" s="700" t="s">
        <v>659</v>
      </c>
      <c r="C245" s="413"/>
      <c r="D245" s="747"/>
      <c r="E245" s="688"/>
      <c r="F245" s="688"/>
      <c r="G245" s="265"/>
    </row>
    <row r="246" spans="1:8" s="263" customFormat="1" ht="13" x14ac:dyDescent="0.25">
      <c r="A246" s="695"/>
      <c r="B246" s="731" t="s">
        <v>660</v>
      </c>
      <c r="C246" s="413"/>
      <c r="D246" s="701"/>
      <c r="E246" s="284"/>
      <c r="F246" s="284"/>
      <c r="G246" s="265"/>
    </row>
    <row r="247" spans="1:8" s="263" customFormat="1" ht="38.25" customHeight="1" x14ac:dyDescent="0.25">
      <c r="A247" s="685" t="s">
        <v>1032</v>
      </c>
      <c r="B247" s="696" t="s">
        <v>661</v>
      </c>
      <c r="C247" s="413" t="s">
        <v>241</v>
      </c>
      <c r="D247" s="413" t="s">
        <v>217</v>
      </c>
      <c r="E247" s="698"/>
      <c r="F247" s="284">
        <v>0</v>
      </c>
      <c r="G247" s="265"/>
    </row>
    <row r="248" spans="1:8" s="263" customFormat="1" ht="51" customHeight="1" x14ac:dyDescent="0.25">
      <c r="A248" s="685" t="s">
        <v>1033</v>
      </c>
      <c r="B248" s="659" t="s">
        <v>662</v>
      </c>
      <c r="C248" s="717" t="s">
        <v>241</v>
      </c>
      <c r="D248" s="413" t="s">
        <v>217</v>
      </c>
      <c r="E248" s="698"/>
      <c r="F248" s="284">
        <v>0</v>
      </c>
      <c r="G248" s="265"/>
    </row>
    <row r="249" spans="1:8" s="263" customFormat="1" ht="75.75" customHeight="1" x14ac:dyDescent="0.25">
      <c r="A249" s="685" t="s">
        <v>1034</v>
      </c>
      <c r="B249" s="659" t="s">
        <v>663</v>
      </c>
      <c r="C249" s="717" t="s">
        <v>241</v>
      </c>
      <c r="D249" s="413" t="s">
        <v>217</v>
      </c>
      <c r="E249" s="748"/>
      <c r="F249" s="284">
        <v>0</v>
      </c>
      <c r="G249" s="265"/>
    </row>
    <row r="250" spans="1:8" s="263" customFormat="1" ht="18" customHeight="1" x14ac:dyDescent="0.25">
      <c r="A250" s="685" t="s">
        <v>1035</v>
      </c>
      <c r="B250" s="659" t="s">
        <v>1036</v>
      </c>
      <c r="C250" s="730" t="s">
        <v>391</v>
      </c>
      <c r="D250" s="413" t="s">
        <v>217</v>
      </c>
      <c r="E250" s="749"/>
      <c r="F250" s="284">
        <v>0</v>
      </c>
      <c r="G250" s="265"/>
    </row>
    <row r="251" spans="1:8" s="293" customFormat="1" x14ac:dyDescent="0.25">
      <c r="A251" s="750"/>
      <c r="B251" s="751"/>
      <c r="C251" s="750"/>
      <c r="D251" s="752"/>
      <c r="E251" s="753"/>
      <c r="F251" s="754"/>
      <c r="G251" s="291"/>
      <c r="H251" s="292"/>
    </row>
    <row r="252" spans="1:8" s="293" customFormat="1" x14ac:dyDescent="0.25">
      <c r="A252" s="750"/>
      <c r="B252" s="256"/>
      <c r="C252" s="248"/>
      <c r="D252" s="250"/>
      <c r="E252" s="251"/>
      <c r="F252" s="255"/>
      <c r="G252" s="291"/>
      <c r="H252" s="292"/>
    </row>
    <row r="253" spans="1:8" s="293" customFormat="1" x14ac:dyDescent="0.25">
      <c r="A253" s="750"/>
      <c r="B253" s="256"/>
      <c r="C253" s="248"/>
      <c r="D253" s="250"/>
      <c r="E253" s="251"/>
      <c r="F253" s="255"/>
      <c r="G253" s="291"/>
      <c r="H253" s="292"/>
    </row>
    <row r="254" spans="1:8" s="293" customFormat="1" x14ac:dyDescent="0.25">
      <c r="A254" s="750"/>
      <c r="B254" s="256"/>
      <c r="C254" s="248"/>
      <c r="D254" s="250"/>
      <c r="E254" s="251"/>
      <c r="F254" s="255"/>
      <c r="G254" s="291"/>
      <c r="H254" s="292"/>
    </row>
    <row r="255" spans="1:8" s="293" customFormat="1" x14ac:dyDescent="0.25">
      <c r="A255" s="750"/>
      <c r="B255" s="256"/>
      <c r="C255" s="248"/>
      <c r="D255" s="250"/>
      <c r="E255" s="251"/>
      <c r="F255" s="255"/>
      <c r="G255" s="291"/>
      <c r="H255" s="292"/>
    </row>
    <row r="256" spans="1:8" s="293" customFormat="1" x14ac:dyDescent="0.25">
      <c r="A256" s="750"/>
      <c r="B256" s="256"/>
      <c r="C256" s="248"/>
      <c r="D256" s="250"/>
      <c r="E256" s="251"/>
      <c r="F256" s="255"/>
      <c r="G256" s="291"/>
      <c r="H256" s="292"/>
    </row>
    <row r="257" spans="1:8" s="293" customFormat="1" x14ac:dyDescent="0.25">
      <c r="A257" s="750"/>
      <c r="B257" s="256"/>
      <c r="C257" s="248"/>
      <c r="D257" s="250"/>
      <c r="E257" s="251"/>
      <c r="F257" s="255"/>
      <c r="G257" s="291"/>
      <c r="H257" s="292"/>
    </row>
    <row r="258" spans="1:8" s="293" customFormat="1" x14ac:dyDescent="0.25">
      <c r="A258" s="750"/>
      <c r="B258" s="256"/>
      <c r="C258" s="248"/>
      <c r="D258" s="250"/>
      <c r="E258" s="251"/>
      <c r="F258" s="255"/>
      <c r="G258" s="291"/>
      <c r="H258" s="292"/>
    </row>
    <row r="259" spans="1:8" s="293" customFormat="1" x14ac:dyDescent="0.25">
      <c r="A259" s="750"/>
      <c r="B259" s="256"/>
      <c r="C259" s="248"/>
      <c r="D259" s="250"/>
      <c r="E259" s="251"/>
      <c r="F259" s="255"/>
      <c r="G259" s="291"/>
      <c r="H259" s="292"/>
    </row>
    <row r="260" spans="1:8" s="293" customFormat="1" x14ac:dyDescent="0.25">
      <c r="A260" s="750"/>
      <c r="B260" s="256"/>
      <c r="C260" s="248"/>
      <c r="D260" s="250"/>
      <c r="E260" s="251"/>
      <c r="F260" s="255"/>
      <c r="G260" s="291"/>
      <c r="H260" s="292"/>
    </row>
    <row r="261" spans="1:8" s="293" customFormat="1" x14ac:dyDescent="0.25">
      <c r="A261" s="750"/>
      <c r="B261" s="256"/>
      <c r="C261" s="248"/>
      <c r="D261" s="250"/>
      <c r="E261" s="251"/>
      <c r="F261" s="255"/>
      <c r="G261" s="291"/>
      <c r="H261" s="292"/>
    </row>
    <row r="262" spans="1:8" s="293" customFormat="1" x14ac:dyDescent="0.25">
      <c r="A262" s="750"/>
      <c r="B262" s="256"/>
      <c r="C262" s="248"/>
      <c r="D262" s="250"/>
      <c r="E262" s="251"/>
      <c r="F262" s="255"/>
      <c r="G262" s="291"/>
      <c r="H262" s="292"/>
    </row>
    <row r="263" spans="1:8" s="293" customFormat="1" ht="13" thickBot="1" x14ac:dyDescent="0.3">
      <c r="A263" s="750"/>
      <c r="B263" s="256"/>
      <c r="C263" s="248"/>
      <c r="D263" s="250"/>
      <c r="E263" s="251"/>
      <c r="F263" s="255"/>
      <c r="G263" s="291"/>
      <c r="H263" s="292"/>
    </row>
    <row r="264" spans="1:8" s="293" customFormat="1" ht="20.25" customHeight="1" thickTop="1" x14ac:dyDescent="0.25">
      <c r="A264" s="1100" t="s">
        <v>93</v>
      </c>
      <c r="B264" s="1100"/>
      <c r="C264" s="1100"/>
      <c r="D264" s="1100"/>
      <c r="E264" s="1100"/>
      <c r="F264" s="781">
        <f>SUM(F228:F263)</f>
        <v>0</v>
      </c>
      <c r="G264" s="291"/>
      <c r="H264" s="292"/>
    </row>
    <row r="265" spans="1:8" s="293" customFormat="1" x14ac:dyDescent="0.25">
      <c r="A265" s="750"/>
      <c r="B265" s="256"/>
      <c r="C265" s="248"/>
      <c r="D265" s="250"/>
      <c r="E265" s="251"/>
      <c r="F265" s="255"/>
      <c r="G265" s="291"/>
      <c r="H265" s="292"/>
    </row>
    <row r="266" spans="1:8" s="293" customFormat="1" x14ac:dyDescent="0.25">
      <c r="A266" s="750"/>
      <c r="B266" s="256"/>
      <c r="C266" s="248"/>
      <c r="D266" s="250"/>
      <c r="E266" s="251"/>
      <c r="F266" s="255"/>
      <c r="G266" s="291"/>
      <c r="H266" s="292"/>
    </row>
    <row r="267" spans="1:8" s="293" customFormat="1" x14ac:dyDescent="0.25">
      <c r="A267" s="750"/>
      <c r="B267" s="256"/>
      <c r="C267" s="248"/>
      <c r="D267" s="250"/>
      <c r="E267" s="251"/>
      <c r="F267" s="255"/>
      <c r="G267" s="291"/>
      <c r="H267" s="292"/>
    </row>
    <row r="268" spans="1:8" s="293" customFormat="1" x14ac:dyDescent="0.25">
      <c r="A268" s="750"/>
      <c r="B268" s="256"/>
      <c r="C268" s="248"/>
      <c r="D268" s="250"/>
      <c r="E268" s="251"/>
      <c r="F268" s="255"/>
      <c r="G268" s="291"/>
      <c r="H268" s="292"/>
    </row>
    <row r="269" spans="1:8" s="293" customFormat="1" x14ac:dyDescent="0.25">
      <c r="A269" s="750"/>
      <c r="B269" s="256"/>
      <c r="C269" s="248"/>
      <c r="D269" s="250"/>
      <c r="E269" s="251"/>
      <c r="F269" s="255"/>
      <c r="G269" s="291"/>
      <c r="H269" s="292"/>
    </row>
    <row r="270" spans="1:8" s="293" customFormat="1" ht="13" x14ac:dyDescent="0.25">
      <c r="A270" s="750"/>
      <c r="B270" s="253" t="s">
        <v>261</v>
      </c>
      <c r="C270" s="248"/>
      <c r="D270" s="250"/>
      <c r="E270" s="251"/>
      <c r="F270" s="251"/>
      <c r="G270" s="291"/>
      <c r="H270" s="292"/>
    </row>
    <row r="271" spans="1:8" s="293" customFormat="1" x14ac:dyDescent="0.25">
      <c r="A271" s="750"/>
      <c r="B271" s="254"/>
      <c r="C271" s="248"/>
      <c r="D271" s="250"/>
      <c r="E271" s="251"/>
      <c r="F271" s="255"/>
      <c r="G271" s="291"/>
      <c r="H271" s="292"/>
    </row>
    <row r="272" spans="1:8" s="293" customFormat="1" x14ac:dyDescent="0.25">
      <c r="A272" s="750"/>
      <c r="B272" s="256" t="s">
        <v>1219</v>
      </c>
      <c r="C272" s="248"/>
      <c r="D272" s="250"/>
      <c r="E272" s="251"/>
      <c r="F272" s="255">
        <f>+F59</f>
        <v>0</v>
      </c>
      <c r="G272" s="291"/>
      <c r="H272" s="292"/>
    </row>
    <row r="273" spans="1:8" s="293" customFormat="1" x14ac:dyDescent="0.25">
      <c r="A273" s="750"/>
      <c r="B273" s="256"/>
      <c r="C273" s="248"/>
      <c r="D273" s="250"/>
      <c r="E273" s="251"/>
      <c r="F273" s="255"/>
      <c r="G273" s="291"/>
      <c r="H273" s="292"/>
    </row>
    <row r="274" spans="1:8" s="293" customFormat="1" x14ac:dyDescent="0.25">
      <c r="A274" s="750"/>
      <c r="B274" s="256" t="s">
        <v>1220</v>
      </c>
      <c r="C274" s="248"/>
      <c r="D274" s="250"/>
      <c r="E274" s="251"/>
      <c r="F274" s="255">
        <f>+F116</f>
        <v>0</v>
      </c>
      <c r="G274" s="291"/>
      <c r="H274" s="292"/>
    </row>
    <row r="275" spans="1:8" s="293" customFormat="1" x14ac:dyDescent="0.25">
      <c r="A275" s="750"/>
      <c r="B275" s="256"/>
      <c r="C275" s="248"/>
      <c r="D275" s="250"/>
      <c r="E275" s="251"/>
      <c r="F275" s="255"/>
      <c r="G275" s="291"/>
      <c r="H275" s="292"/>
    </row>
    <row r="276" spans="1:8" s="293" customFormat="1" x14ac:dyDescent="0.25">
      <c r="A276" s="750"/>
      <c r="B276" s="256" t="s">
        <v>1221</v>
      </c>
      <c r="C276" s="248"/>
      <c r="D276" s="250"/>
      <c r="E276" s="251"/>
      <c r="F276" s="255">
        <f>+F177</f>
        <v>0</v>
      </c>
      <c r="G276" s="291"/>
      <c r="H276" s="292"/>
    </row>
    <row r="277" spans="1:8" s="293" customFormat="1" x14ac:dyDescent="0.25">
      <c r="A277" s="750"/>
      <c r="B277" s="256"/>
      <c r="C277" s="248"/>
      <c r="D277" s="250"/>
      <c r="E277" s="251"/>
      <c r="F277" s="255"/>
      <c r="G277" s="291"/>
      <c r="H277" s="292"/>
    </row>
    <row r="278" spans="1:8" s="293" customFormat="1" x14ac:dyDescent="0.25">
      <c r="A278" s="750"/>
      <c r="B278" s="256" t="s">
        <v>1222</v>
      </c>
      <c r="C278" s="248"/>
      <c r="D278" s="250"/>
      <c r="E278" s="251"/>
      <c r="F278" s="255">
        <f>+F227</f>
        <v>0</v>
      </c>
      <c r="G278" s="291"/>
      <c r="H278" s="292"/>
    </row>
    <row r="279" spans="1:8" s="293" customFormat="1" x14ac:dyDescent="0.25">
      <c r="A279" s="750"/>
      <c r="B279" s="256"/>
      <c r="C279" s="248"/>
      <c r="D279" s="250"/>
      <c r="E279" s="251"/>
      <c r="F279" s="255"/>
      <c r="G279" s="291"/>
      <c r="H279" s="292"/>
    </row>
    <row r="280" spans="1:8" s="293" customFormat="1" x14ac:dyDescent="0.25">
      <c r="A280" s="750"/>
      <c r="B280" s="256" t="s">
        <v>1223</v>
      </c>
      <c r="C280" s="248"/>
      <c r="D280" s="250"/>
      <c r="E280" s="251"/>
      <c r="F280" s="255">
        <f>+F264</f>
        <v>0</v>
      </c>
      <c r="G280" s="291"/>
      <c r="H280" s="292"/>
    </row>
    <row r="281" spans="1:8" s="293" customFormat="1" x14ac:dyDescent="0.25">
      <c r="A281" s="750"/>
      <c r="B281" s="256"/>
      <c r="C281" s="248"/>
      <c r="D281" s="250"/>
      <c r="E281" s="251"/>
      <c r="F281" s="255"/>
      <c r="G281" s="291"/>
      <c r="H281" s="292"/>
    </row>
    <row r="282" spans="1:8" s="293" customFormat="1" x14ac:dyDescent="0.25">
      <c r="A282" s="750"/>
      <c r="B282" s="256"/>
      <c r="C282" s="248"/>
      <c r="D282" s="250"/>
      <c r="E282" s="251"/>
      <c r="F282" s="255"/>
      <c r="G282" s="291"/>
      <c r="H282" s="292"/>
    </row>
    <row r="283" spans="1:8" s="293" customFormat="1" x14ac:dyDescent="0.25">
      <c r="A283" s="750"/>
      <c r="B283" s="256"/>
      <c r="C283" s="248"/>
      <c r="D283" s="250"/>
      <c r="E283" s="251"/>
      <c r="F283" s="255"/>
      <c r="G283" s="291"/>
      <c r="H283" s="292"/>
    </row>
    <row r="284" spans="1:8" s="293" customFormat="1" x14ac:dyDescent="0.25">
      <c r="A284" s="750"/>
      <c r="B284" s="256"/>
      <c r="C284" s="248"/>
      <c r="D284" s="250"/>
      <c r="E284" s="251"/>
      <c r="F284" s="255"/>
      <c r="G284" s="291"/>
      <c r="H284" s="292"/>
    </row>
    <row r="285" spans="1:8" s="293" customFormat="1" ht="13" x14ac:dyDescent="0.25">
      <c r="A285" s="750"/>
      <c r="B285" s="666"/>
      <c r="C285" s="248"/>
      <c r="D285" s="250"/>
      <c r="E285" s="251"/>
      <c r="F285" s="255"/>
      <c r="G285" s="291"/>
      <c r="H285" s="292"/>
    </row>
    <row r="286" spans="1:8" s="293" customFormat="1" x14ac:dyDescent="0.25">
      <c r="A286" s="750"/>
      <c r="B286" s="256"/>
      <c r="C286" s="248"/>
      <c r="D286" s="250"/>
      <c r="E286" s="251"/>
      <c r="F286" s="255"/>
      <c r="G286" s="291"/>
      <c r="H286" s="292"/>
    </row>
    <row r="287" spans="1:8" s="293" customFormat="1" x14ac:dyDescent="0.25">
      <c r="A287" s="750"/>
      <c r="B287" s="256"/>
      <c r="C287" s="248"/>
      <c r="D287" s="250"/>
      <c r="E287" s="251"/>
      <c r="F287" s="255"/>
      <c r="G287" s="291"/>
      <c r="H287" s="292"/>
    </row>
    <row r="288" spans="1:8" s="293" customFormat="1" x14ac:dyDescent="0.25">
      <c r="A288" s="750"/>
      <c r="B288" s="256"/>
      <c r="C288" s="248"/>
      <c r="D288" s="250"/>
      <c r="E288" s="251"/>
      <c r="F288" s="255"/>
      <c r="G288" s="291"/>
      <c r="H288" s="292"/>
    </row>
    <row r="289" spans="1:8" s="293" customFormat="1" x14ac:dyDescent="0.25">
      <c r="A289" s="750"/>
      <c r="B289" s="256"/>
      <c r="C289" s="248"/>
      <c r="D289" s="250"/>
      <c r="E289" s="251"/>
      <c r="F289" s="255"/>
      <c r="G289" s="291"/>
      <c r="H289" s="292"/>
    </row>
    <row r="290" spans="1:8" s="293" customFormat="1" x14ac:dyDescent="0.25">
      <c r="A290" s="750"/>
      <c r="B290" s="256"/>
      <c r="C290" s="248"/>
      <c r="D290" s="250"/>
      <c r="E290" s="251"/>
      <c r="F290" s="255"/>
      <c r="G290" s="291"/>
      <c r="H290" s="292"/>
    </row>
    <row r="291" spans="1:8" s="293" customFormat="1" x14ac:dyDescent="0.25">
      <c r="A291" s="750"/>
      <c r="B291" s="256"/>
      <c r="C291" s="248"/>
      <c r="D291" s="250"/>
      <c r="E291" s="251"/>
      <c r="F291" s="255"/>
      <c r="G291" s="291"/>
      <c r="H291" s="292"/>
    </row>
    <row r="292" spans="1:8" s="293" customFormat="1" x14ac:dyDescent="0.25">
      <c r="A292" s="750"/>
      <c r="B292" s="256"/>
      <c r="C292" s="248"/>
      <c r="D292" s="250"/>
      <c r="E292" s="251"/>
      <c r="F292" s="255"/>
      <c r="G292" s="291"/>
      <c r="H292" s="292"/>
    </row>
    <row r="293" spans="1:8" s="293" customFormat="1" x14ac:dyDescent="0.25">
      <c r="A293" s="750"/>
      <c r="B293" s="256"/>
      <c r="C293" s="248"/>
      <c r="D293" s="250"/>
      <c r="E293" s="251"/>
      <c r="F293" s="255"/>
      <c r="G293" s="291"/>
      <c r="H293" s="292"/>
    </row>
    <row r="294" spans="1:8" s="293" customFormat="1" x14ac:dyDescent="0.25">
      <c r="A294" s="750"/>
      <c r="B294" s="256"/>
      <c r="C294" s="248"/>
      <c r="D294" s="250"/>
      <c r="E294" s="251"/>
      <c r="F294" s="255"/>
      <c r="G294" s="291"/>
      <c r="H294" s="292"/>
    </row>
    <row r="295" spans="1:8" s="293" customFormat="1" x14ac:dyDescent="0.25">
      <c r="A295" s="750"/>
      <c r="B295" s="256"/>
      <c r="C295" s="248"/>
      <c r="D295" s="250"/>
      <c r="E295" s="251"/>
      <c r="F295" s="255"/>
      <c r="G295" s="291"/>
      <c r="H295" s="292"/>
    </row>
    <row r="296" spans="1:8" s="293" customFormat="1" x14ac:dyDescent="0.25">
      <c r="A296" s="750"/>
      <c r="B296" s="256"/>
      <c r="C296" s="248"/>
      <c r="D296" s="250"/>
      <c r="E296" s="251"/>
      <c r="F296" s="255"/>
      <c r="G296" s="291"/>
      <c r="H296" s="292"/>
    </row>
    <row r="297" spans="1:8" s="293" customFormat="1" x14ac:dyDescent="0.25">
      <c r="A297" s="750"/>
      <c r="B297" s="256"/>
      <c r="C297" s="248"/>
      <c r="D297" s="250"/>
      <c r="E297" s="251"/>
      <c r="F297" s="255"/>
      <c r="G297" s="291"/>
      <c r="H297" s="292"/>
    </row>
    <row r="298" spans="1:8" s="293" customFormat="1" x14ac:dyDescent="0.25">
      <c r="A298" s="750"/>
      <c r="B298" s="256"/>
      <c r="C298" s="248"/>
      <c r="D298" s="250"/>
      <c r="E298" s="251"/>
      <c r="F298" s="255"/>
      <c r="G298" s="291"/>
      <c r="H298" s="292"/>
    </row>
    <row r="299" spans="1:8" s="293" customFormat="1" x14ac:dyDescent="0.25">
      <c r="A299" s="750"/>
      <c r="B299" s="256"/>
      <c r="C299" s="248"/>
      <c r="D299" s="250"/>
      <c r="E299" s="251"/>
      <c r="F299" s="255"/>
      <c r="G299" s="291"/>
      <c r="H299" s="292"/>
    </row>
    <row r="300" spans="1:8" s="293" customFormat="1" x14ac:dyDescent="0.25">
      <c r="A300" s="750"/>
      <c r="B300" s="256"/>
      <c r="C300" s="248"/>
      <c r="D300" s="250"/>
      <c r="E300" s="251"/>
      <c r="F300" s="255"/>
      <c r="G300" s="291"/>
      <c r="H300" s="292"/>
    </row>
    <row r="301" spans="1:8" s="293" customFormat="1" x14ac:dyDescent="0.25">
      <c r="A301" s="750"/>
      <c r="B301" s="256"/>
      <c r="C301" s="248"/>
      <c r="D301" s="250"/>
      <c r="E301" s="251"/>
      <c r="F301" s="255"/>
      <c r="G301" s="291"/>
      <c r="H301" s="292"/>
    </row>
    <row r="302" spans="1:8" s="293" customFormat="1" x14ac:dyDescent="0.25">
      <c r="A302" s="750"/>
      <c r="B302" s="256"/>
      <c r="C302" s="248"/>
      <c r="D302" s="250"/>
      <c r="E302" s="251"/>
      <c r="F302" s="255"/>
      <c r="G302" s="291"/>
      <c r="H302" s="292"/>
    </row>
    <row r="303" spans="1:8" s="293" customFormat="1" x14ac:dyDescent="0.25">
      <c r="A303" s="750"/>
      <c r="B303" s="256"/>
      <c r="C303" s="248"/>
      <c r="D303" s="250"/>
      <c r="E303" s="251"/>
      <c r="F303" s="255"/>
      <c r="G303" s="291"/>
      <c r="H303" s="292"/>
    </row>
    <row r="304" spans="1:8" s="293" customFormat="1" x14ac:dyDescent="0.25">
      <c r="A304" s="750"/>
      <c r="B304" s="256"/>
      <c r="C304" s="248"/>
      <c r="D304" s="250"/>
      <c r="E304" s="251"/>
      <c r="F304" s="255"/>
      <c r="G304" s="291"/>
      <c r="H304" s="292"/>
    </row>
    <row r="305" spans="1:8" s="293" customFormat="1" x14ac:dyDescent="0.25">
      <c r="A305" s="750"/>
      <c r="B305" s="256"/>
      <c r="C305" s="248"/>
      <c r="D305" s="250"/>
      <c r="E305" s="251"/>
      <c r="F305" s="255"/>
      <c r="G305" s="291"/>
      <c r="H305" s="292"/>
    </row>
    <row r="306" spans="1:8" s="293" customFormat="1" x14ac:dyDescent="0.25">
      <c r="A306" s="750"/>
      <c r="B306" s="256"/>
      <c r="C306" s="248"/>
      <c r="D306" s="250"/>
      <c r="E306" s="251"/>
      <c r="F306" s="255"/>
      <c r="G306" s="291"/>
      <c r="H306" s="292"/>
    </row>
    <row r="307" spans="1:8" s="293" customFormat="1" x14ac:dyDescent="0.25">
      <c r="A307" s="750"/>
      <c r="B307" s="256"/>
      <c r="C307" s="248"/>
      <c r="D307" s="250"/>
      <c r="E307" s="251"/>
      <c r="F307" s="255"/>
      <c r="G307" s="291"/>
      <c r="H307" s="292"/>
    </row>
    <row r="308" spans="1:8" s="293" customFormat="1" x14ac:dyDescent="0.25">
      <c r="A308" s="750"/>
      <c r="B308" s="256"/>
      <c r="C308" s="248"/>
      <c r="D308" s="250"/>
      <c r="E308" s="251"/>
      <c r="F308" s="255"/>
      <c r="G308" s="291"/>
      <c r="H308" s="292"/>
    </row>
    <row r="309" spans="1:8" s="293" customFormat="1" x14ac:dyDescent="0.25">
      <c r="A309" s="750"/>
      <c r="B309" s="256"/>
      <c r="C309" s="248"/>
      <c r="D309" s="250"/>
      <c r="E309" s="251"/>
      <c r="F309" s="255"/>
      <c r="G309" s="291"/>
      <c r="H309" s="292"/>
    </row>
    <row r="310" spans="1:8" s="293" customFormat="1" x14ac:dyDescent="0.25">
      <c r="A310" s="750"/>
      <c r="B310" s="256"/>
      <c r="C310" s="248"/>
      <c r="D310" s="250"/>
      <c r="E310" s="251"/>
      <c r="F310" s="255"/>
      <c r="G310" s="291"/>
      <c r="H310" s="292"/>
    </row>
    <row r="311" spans="1:8" s="293" customFormat="1" x14ac:dyDescent="0.25">
      <c r="A311" s="750"/>
      <c r="B311" s="256"/>
      <c r="C311" s="248"/>
      <c r="D311" s="250"/>
      <c r="E311" s="251"/>
      <c r="F311" s="255"/>
      <c r="G311" s="291"/>
      <c r="H311" s="292"/>
    </row>
    <row r="312" spans="1:8" s="293" customFormat="1" x14ac:dyDescent="0.25">
      <c r="A312" s="750"/>
      <c r="B312" s="256"/>
      <c r="C312" s="248"/>
      <c r="D312" s="250"/>
      <c r="E312" s="251"/>
      <c r="F312" s="255"/>
      <c r="G312" s="291"/>
      <c r="H312" s="292"/>
    </row>
    <row r="313" spans="1:8" s="293" customFormat="1" x14ac:dyDescent="0.25">
      <c r="A313" s="750"/>
      <c r="B313" s="256"/>
      <c r="C313" s="248"/>
      <c r="D313" s="250"/>
      <c r="E313" s="251"/>
      <c r="F313" s="255"/>
      <c r="G313" s="291"/>
      <c r="H313" s="292"/>
    </row>
    <row r="314" spans="1:8" s="293" customFormat="1" x14ac:dyDescent="0.25">
      <c r="A314" s="750"/>
      <c r="B314" s="256"/>
      <c r="C314" s="248"/>
      <c r="D314" s="250"/>
      <c r="E314" s="251"/>
      <c r="F314" s="255"/>
      <c r="G314" s="291"/>
      <c r="H314" s="292"/>
    </row>
    <row r="315" spans="1:8" s="293" customFormat="1" x14ac:dyDescent="0.25">
      <c r="A315" s="750"/>
      <c r="B315" s="256"/>
      <c r="C315" s="248"/>
      <c r="D315" s="250"/>
      <c r="E315" s="251"/>
      <c r="F315" s="255"/>
      <c r="G315" s="291"/>
      <c r="H315" s="292"/>
    </row>
    <row r="316" spans="1:8" s="293" customFormat="1" x14ac:dyDescent="0.25">
      <c r="A316" s="750"/>
      <c r="B316" s="256"/>
      <c r="C316" s="248"/>
      <c r="D316" s="250"/>
      <c r="E316" s="251"/>
      <c r="F316" s="255"/>
      <c r="G316" s="291"/>
      <c r="H316" s="292"/>
    </row>
    <row r="317" spans="1:8" s="293" customFormat="1" x14ac:dyDescent="0.25">
      <c r="A317" s="750"/>
      <c r="B317" s="256"/>
      <c r="C317" s="248"/>
      <c r="D317" s="250"/>
      <c r="E317" s="251"/>
      <c r="F317" s="255"/>
      <c r="G317" s="291"/>
      <c r="H317" s="292"/>
    </row>
    <row r="318" spans="1:8" s="293" customFormat="1" x14ac:dyDescent="0.25">
      <c r="A318" s="750"/>
      <c r="B318" s="256"/>
      <c r="C318" s="248"/>
      <c r="D318" s="250"/>
      <c r="E318" s="251"/>
      <c r="F318" s="255"/>
      <c r="G318" s="291"/>
      <c r="H318" s="292"/>
    </row>
    <row r="319" spans="1:8" s="293" customFormat="1" x14ac:dyDescent="0.25">
      <c r="A319" s="750"/>
      <c r="B319" s="256"/>
      <c r="C319" s="248"/>
      <c r="D319" s="250"/>
      <c r="E319" s="251"/>
      <c r="F319" s="255"/>
      <c r="G319" s="291"/>
      <c r="H319" s="292"/>
    </row>
    <row r="320" spans="1:8" s="293" customFormat="1" x14ac:dyDescent="0.25">
      <c r="A320" s="750"/>
      <c r="B320" s="256"/>
      <c r="C320" s="248"/>
      <c r="D320" s="250"/>
      <c r="E320" s="251"/>
      <c r="F320" s="255"/>
      <c r="G320" s="291"/>
      <c r="H320" s="292"/>
    </row>
    <row r="321" spans="1:8" s="293" customFormat="1" x14ac:dyDescent="0.25">
      <c r="A321" s="750"/>
      <c r="B321" s="256"/>
      <c r="C321" s="248"/>
      <c r="D321" s="250"/>
      <c r="E321" s="251"/>
      <c r="F321" s="255"/>
      <c r="G321" s="291"/>
      <c r="H321" s="292"/>
    </row>
    <row r="322" spans="1:8" s="293" customFormat="1" x14ac:dyDescent="0.25">
      <c r="A322" s="750"/>
      <c r="B322" s="256"/>
      <c r="C322" s="248"/>
      <c r="D322" s="250"/>
      <c r="E322" s="251"/>
      <c r="F322" s="255"/>
      <c r="G322" s="291"/>
      <c r="H322" s="292"/>
    </row>
    <row r="323" spans="1:8" s="293" customFormat="1" x14ac:dyDescent="0.25">
      <c r="A323" s="750"/>
      <c r="B323" s="256"/>
      <c r="C323" s="248"/>
      <c r="D323" s="250"/>
      <c r="E323" s="251"/>
      <c r="F323" s="255"/>
      <c r="G323" s="291"/>
      <c r="H323" s="292"/>
    </row>
    <row r="324" spans="1:8" s="293" customFormat="1" x14ac:dyDescent="0.25">
      <c r="A324" s="750"/>
      <c r="B324" s="256"/>
      <c r="C324" s="248"/>
      <c r="D324" s="250"/>
      <c r="E324" s="251"/>
      <c r="F324" s="255"/>
      <c r="G324" s="291"/>
      <c r="H324" s="292"/>
    </row>
    <row r="325" spans="1:8" s="293" customFormat="1" x14ac:dyDescent="0.25">
      <c r="A325" s="750"/>
      <c r="B325" s="256"/>
      <c r="C325" s="248"/>
      <c r="D325" s="250"/>
      <c r="E325" s="251"/>
      <c r="F325" s="255"/>
      <c r="G325" s="291"/>
      <c r="H325" s="292"/>
    </row>
    <row r="326" spans="1:8" s="293" customFormat="1" x14ac:dyDescent="0.25">
      <c r="A326" s="750"/>
      <c r="B326" s="256"/>
      <c r="C326" s="248"/>
      <c r="D326" s="250"/>
      <c r="E326" s="251"/>
      <c r="F326" s="255"/>
      <c r="G326" s="291"/>
      <c r="H326" s="292"/>
    </row>
    <row r="327" spans="1:8" s="293" customFormat="1" x14ac:dyDescent="0.25">
      <c r="A327" s="750"/>
      <c r="B327" s="256"/>
      <c r="C327" s="248"/>
      <c r="D327" s="250"/>
      <c r="E327" s="251"/>
      <c r="F327" s="255"/>
      <c r="G327" s="291"/>
      <c r="H327" s="292"/>
    </row>
    <row r="328" spans="1:8" s="293" customFormat="1" x14ac:dyDescent="0.25">
      <c r="A328" s="750"/>
      <c r="B328" s="256"/>
      <c r="C328" s="248"/>
      <c r="D328" s="250"/>
      <c r="E328" s="251"/>
      <c r="F328" s="255"/>
      <c r="G328" s="291"/>
      <c r="H328" s="292"/>
    </row>
    <row r="329" spans="1:8" s="293" customFormat="1" x14ac:dyDescent="0.25">
      <c r="A329" s="750"/>
      <c r="B329" s="256"/>
      <c r="C329" s="248"/>
      <c r="D329" s="250"/>
      <c r="E329" s="251"/>
      <c r="F329" s="255"/>
      <c r="G329" s="291"/>
      <c r="H329" s="292"/>
    </row>
    <row r="330" spans="1:8" s="293" customFormat="1" x14ac:dyDescent="0.25">
      <c r="A330" s="750"/>
      <c r="B330" s="256"/>
      <c r="C330" s="248"/>
      <c r="D330" s="250"/>
      <c r="E330" s="251"/>
      <c r="F330" s="255"/>
      <c r="G330" s="291"/>
      <c r="H330" s="292"/>
    </row>
    <row r="331" spans="1:8" s="293" customFormat="1" x14ac:dyDescent="0.25">
      <c r="A331" s="750"/>
      <c r="B331" s="256"/>
      <c r="C331" s="248"/>
      <c r="D331" s="250"/>
      <c r="E331" s="251"/>
      <c r="F331" s="255"/>
      <c r="G331" s="291"/>
      <c r="H331" s="292"/>
    </row>
    <row r="332" spans="1:8" s="293" customFormat="1" x14ac:dyDescent="0.25">
      <c r="A332" s="750"/>
      <c r="B332" s="256"/>
      <c r="C332" s="248"/>
      <c r="D332" s="250"/>
      <c r="E332" s="251"/>
      <c r="F332" s="255"/>
      <c r="G332" s="291"/>
      <c r="H332" s="292"/>
    </row>
    <row r="333" spans="1:8" s="293" customFormat="1" x14ac:dyDescent="0.25">
      <c r="A333" s="750"/>
      <c r="B333" s="256"/>
      <c r="C333" s="248"/>
      <c r="D333" s="250"/>
      <c r="E333" s="251"/>
      <c r="F333" s="255"/>
      <c r="G333" s="291"/>
      <c r="H333" s="292"/>
    </row>
    <row r="334" spans="1:8" s="293" customFormat="1" x14ac:dyDescent="0.25">
      <c r="A334" s="750"/>
      <c r="B334" s="256"/>
      <c r="C334" s="248"/>
      <c r="D334" s="250"/>
      <c r="E334" s="251"/>
      <c r="F334" s="255"/>
      <c r="G334" s="291"/>
      <c r="H334" s="292"/>
    </row>
    <row r="335" spans="1:8" s="293" customFormat="1" ht="13" thickBot="1" x14ac:dyDescent="0.3">
      <c r="A335" s="750"/>
      <c r="B335" s="755"/>
      <c r="C335" s="750"/>
      <c r="D335" s="752"/>
      <c r="E335" s="753"/>
      <c r="F335" s="776"/>
      <c r="G335" s="291"/>
      <c r="H335" s="292"/>
    </row>
    <row r="336" spans="1:8" s="293" customFormat="1" ht="22.5" customHeight="1" thickTop="1" x14ac:dyDescent="0.25">
      <c r="A336" s="1121" t="s">
        <v>243</v>
      </c>
      <c r="B336" s="1122"/>
      <c r="C336" s="1122"/>
      <c r="D336" s="1122"/>
      <c r="E336" s="1122"/>
      <c r="F336" s="779">
        <f>SUM(F274:F313)</f>
        <v>0</v>
      </c>
      <c r="G336" s="291"/>
      <c r="H336" s="292"/>
    </row>
    <row r="337" spans="1:8" s="293" customFormat="1" x14ac:dyDescent="0.25">
      <c r="A337" s="294"/>
      <c r="B337" s="295"/>
      <c r="C337" s="294"/>
      <c r="D337" s="294"/>
      <c r="E337" s="296"/>
      <c r="F337" s="296"/>
      <c r="G337" s="291"/>
      <c r="H337" s="292"/>
    </row>
    <row r="338" spans="1:8" s="293" customFormat="1" x14ac:dyDescent="0.25">
      <c r="A338" s="294"/>
      <c r="B338" s="295"/>
      <c r="C338" s="294"/>
      <c r="D338" s="294"/>
      <c r="E338" s="296"/>
      <c r="F338" s="296"/>
      <c r="G338" s="291"/>
      <c r="H338" s="292"/>
    </row>
    <row r="339" spans="1:8" s="293" customFormat="1" x14ac:dyDescent="0.25">
      <c r="A339" s="294"/>
      <c r="B339" s="295"/>
      <c r="C339" s="294"/>
      <c r="D339" s="294"/>
      <c r="E339" s="296"/>
      <c r="F339" s="296"/>
      <c r="G339" s="291"/>
      <c r="H339" s="292"/>
    </row>
    <row r="340" spans="1:8" s="293" customFormat="1" x14ac:dyDescent="0.25">
      <c r="A340" s="294"/>
      <c r="B340" s="295"/>
      <c r="C340" s="294"/>
      <c r="D340" s="294"/>
      <c r="E340" s="296"/>
      <c r="F340" s="296"/>
      <c r="G340" s="291"/>
      <c r="H340" s="292"/>
    </row>
    <row r="341" spans="1:8" s="293" customFormat="1" x14ac:dyDescent="0.25">
      <c r="A341" s="294"/>
      <c r="B341" s="295"/>
      <c r="C341" s="294"/>
      <c r="D341" s="294"/>
      <c r="E341" s="296"/>
      <c r="F341" s="296"/>
      <c r="G341" s="291"/>
      <c r="H341" s="292"/>
    </row>
    <row r="342" spans="1:8" s="293" customFormat="1" x14ac:dyDescent="0.25">
      <c r="A342" s="294"/>
      <c r="B342" s="295"/>
      <c r="C342" s="294"/>
      <c r="D342" s="294"/>
      <c r="E342" s="296"/>
      <c r="F342" s="296"/>
      <c r="G342" s="291"/>
      <c r="H342" s="292"/>
    </row>
  </sheetData>
  <mergeCells count="9">
    <mergeCell ref="A264:E264"/>
    <mergeCell ref="A336:E336"/>
    <mergeCell ref="A1:F1"/>
    <mergeCell ref="A2:F2"/>
    <mergeCell ref="A59:E59"/>
    <mergeCell ref="A116:E116"/>
    <mergeCell ref="A177:E177"/>
    <mergeCell ref="A227:E227"/>
    <mergeCell ref="A3:F3"/>
  </mergeCells>
  <pageMargins left="0.70866141732283505" right="0.47244094488188998" top="0.74803149606299202" bottom="0.511811023622047" header="0.31496062992126" footer="0.31496062992126"/>
  <pageSetup paperSize="9" scale="77" fitToHeight="13" orientation="portrait" r:id="rId1"/>
  <headerFooter>
    <oddFooter>&amp;CALA-ORA. Bill Nr. 14.2 Pg &amp;P of &amp;N</oddFooter>
  </headerFooter>
  <rowBreaks count="4" manualBreakCount="4">
    <brk id="59" max="5" man="1"/>
    <brk id="116" max="5" man="1"/>
    <brk id="177" max="5" man="1"/>
    <brk id="22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view="pageBreakPreview" zoomScale="90" zoomScaleNormal="75" zoomScaleSheetLayoutView="90" workbookViewId="0">
      <pane ySplit="5" topLeftCell="A192" activePane="bottomLeft" state="frozen"/>
      <selection activeCell="A3" sqref="A3:E3"/>
      <selection pane="bottomLeft" activeCell="D195" sqref="D195"/>
    </sheetView>
  </sheetViews>
  <sheetFormatPr defaultColWidth="9.54296875" defaultRowHeight="12.5" x14ac:dyDescent="0.25"/>
  <cols>
    <col min="1" max="1" width="9.26953125" style="294" customWidth="1"/>
    <col min="2" max="2" width="61.7265625" style="295" customWidth="1"/>
    <col min="3" max="3" width="7.7265625" style="294" customWidth="1"/>
    <col min="4" max="4" width="10.81640625" style="294" customWidth="1"/>
    <col min="5" max="5" width="14.453125" style="296" customWidth="1"/>
    <col min="6" max="6" width="14.26953125" style="296" customWidth="1"/>
    <col min="7" max="7" width="16.54296875" style="297" bestFit="1" customWidth="1"/>
    <col min="8" max="8" width="15" style="298" bestFit="1" customWidth="1"/>
    <col min="9" max="9" width="46" style="299" customWidth="1"/>
    <col min="10" max="10" width="13.453125" style="299" bestFit="1" customWidth="1"/>
    <col min="11" max="255" width="9.54296875" style="299"/>
    <col min="256" max="256" width="6.7265625" style="299" customWidth="1"/>
    <col min="257" max="257" width="9.54296875" style="299"/>
    <col min="258" max="258" width="86.1796875" style="299" customWidth="1"/>
    <col min="259" max="259" width="7.1796875" style="299" customWidth="1"/>
    <col min="260" max="260" width="7.54296875" style="299" bestFit="1" customWidth="1"/>
    <col min="261" max="261" width="15.81640625" style="299" customWidth="1"/>
    <col min="262" max="262" width="17.26953125" style="299" customWidth="1"/>
    <col min="263" max="263" width="16.54296875" style="299" bestFit="1" customWidth="1"/>
    <col min="264" max="264" width="15" style="299" bestFit="1" customWidth="1"/>
    <col min="265" max="265" width="46" style="299" customWidth="1"/>
    <col min="266" max="266" width="13.453125" style="299" bestFit="1" customWidth="1"/>
    <col min="267" max="511" width="9.54296875" style="299"/>
    <col min="512" max="512" width="6.7265625" style="299" customWidth="1"/>
    <col min="513" max="513" width="9.54296875" style="299"/>
    <col min="514" max="514" width="86.1796875" style="299" customWidth="1"/>
    <col min="515" max="515" width="7.1796875" style="299" customWidth="1"/>
    <col min="516" max="516" width="7.54296875" style="299" bestFit="1" customWidth="1"/>
    <col min="517" max="517" width="15.81640625" style="299" customWidth="1"/>
    <col min="518" max="518" width="17.26953125" style="299" customWidth="1"/>
    <col min="519" max="519" width="16.54296875" style="299" bestFit="1" customWidth="1"/>
    <col min="520" max="520" width="15" style="299" bestFit="1" customWidth="1"/>
    <col min="521" max="521" width="46" style="299" customWidth="1"/>
    <col min="522" max="522" width="13.453125" style="299" bestFit="1" customWidth="1"/>
    <col min="523" max="767" width="9.54296875" style="299"/>
    <col min="768" max="768" width="6.7265625" style="299" customWidth="1"/>
    <col min="769" max="769" width="9.54296875" style="299"/>
    <col min="770" max="770" width="86.1796875" style="299" customWidth="1"/>
    <col min="771" max="771" width="7.1796875" style="299" customWidth="1"/>
    <col min="772" max="772" width="7.54296875" style="299" bestFit="1" customWidth="1"/>
    <col min="773" max="773" width="15.81640625" style="299" customWidth="1"/>
    <col min="774" max="774" width="17.26953125" style="299" customWidth="1"/>
    <col min="775" max="775" width="16.54296875" style="299" bestFit="1" customWidth="1"/>
    <col min="776" max="776" width="15" style="299" bestFit="1" customWidth="1"/>
    <col min="777" max="777" width="46" style="299" customWidth="1"/>
    <col min="778" max="778" width="13.453125" style="299" bestFit="1" customWidth="1"/>
    <col min="779" max="1023" width="9.54296875" style="299"/>
    <col min="1024" max="1024" width="6.7265625" style="299" customWidth="1"/>
    <col min="1025" max="1025" width="9.54296875" style="299"/>
    <col min="1026" max="1026" width="86.1796875" style="299" customWidth="1"/>
    <col min="1027" max="1027" width="7.1796875" style="299" customWidth="1"/>
    <col min="1028" max="1028" width="7.54296875" style="299" bestFit="1" customWidth="1"/>
    <col min="1029" max="1029" width="15.81640625" style="299" customWidth="1"/>
    <col min="1030" max="1030" width="17.26953125" style="299" customWidth="1"/>
    <col min="1031" max="1031" width="16.54296875" style="299" bestFit="1" customWidth="1"/>
    <col min="1032" max="1032" width="15" style="299" bestFit="1" customWidth="1"/>
    <col min="1033" max="1033" width="46" style="299" customWidth="1"/>
    <col min="1034" max="1034" width="13.453125" style="299" bestFit="1" customWidth="1"/>
    <col min="1035" max="1279" width="9.54296875" style="299"/>
    <col min="1280" max="1280" width="6.7265625" style="299" customWidth="1"/>
    <col min="1281" max="1281" width="9.54296875" style="299"/>
    <col min="1282" max="1282" width="86.1796875" style="299" customWidth="1"/>
    <col min="1283" max="1283" width="7.1796875" style="299" customWidth="1"/>
    <col min="1284" max="1284" width="7.54296875" style="299" bestFit="1" customWidth="1"/>
    <col min="1285" max="1285" width="15.81640625" style="299" customWidth="1"/>
    <col min="1286" max="1286" width="17.26953125" style="299" customWidth="1"/>
    <col min="1287" max="1287" width="16.54296875" style="299" bestFit="1" customWidth="1"/>
    <col min="1288" max="1288" width="15" style="299" bestFit="1" customWidth="1"/>
    <col min="1289" max="1289" width="46" style="299" customWidth="1"/>
    <col min="1290" max="1290" width="13.453125" style="299" bestFit="1" customWidth="1"/>
    <col min="1291" max="1535" width="9.54296875" style="299"/>
    <col min="1536" max="1536" width="6.7265625" style="299" customWidth="1"/>
    <col min="1537" max="1537" width="9.54296875" style="299"/>
    <col min="1538" max="1538" width="86.1796875" style="299" customWidth="1"/>
    <col min="1539" max="1539" width="7.1796875" style="299" customWidth="1"/>
    <col min="1540" max="1540" width="7.54296875" style="299" bestFit="1" customWidth="1"/>
    <col min="1541" max="1541" width="15.81640625" style="299" customWidth="1"/>
    <col min="1542" max="1542" width="17.26953125" style="299" customWidth="1"/>
    <col min="1543" max="1543" width="16.54296875" style="299" bestFit="1" customWidth="1"/>
    <col min="1544" max="1544" width="15" style="299" bestFit="1" customWidth="1"/>
    <col min="1545" max="1545" width="46" style="299" customWidth="1"/>
    <col min="1546" max="1546" width="13.453125" style="299" bestFit="1" customWidth="1"/>
    <col min="1547" max="1791" width="9.54296875" style="299"/>
    <col min="1792" max="1792" width="6.7265625" style="299" customWidth="1"/>
    <col min="1793" max="1793" width="9.54296875" style="299"/>
    <col min="1794" max="1794" width="86.1796875" style="299" customWidth="1"/>
    <col min="1795" max="1795" width="7.1796875" style="299" customWidth="1"/>
    <col min="1796" max="1796" width="7.54296875" style="299" bestFit="1" customWidth="1"/>
    <col min="1797" max="1797" width="15.81640625" style="299" customWidth="1"/>
    <col min="1798" max="1798" width="17.26953125" style="299" customWidth="1"/>
    <col min="1799" max="1799" width="16.54296875" style="299" bestFit="1" customWidth="1"/>
    <col min="1800" max="1800" width="15" style="299" bestFit="1" customWidth="1"/>
    <col min="1801" max="1801" width="46" style="299" customWidth="1"/>
    <col min="1802" max="1802" width="13.453125" style="299" bestFit="1" customWidth="1"/>
    <col min="1803" max="2047" width="9.54296875" style="299"/>
    <col min="2048" max="2048" width="6.7265625" style="299" customWidth="1"/>
    <col min="2049" max="2049" width="9.54296875" style="299"/>
    <col min="2050" max="2050" width="86.1796875" style="299" customWidth="1"/>
    <col min="2051" max="2051" width="7.1796875" style="299" customWidth="1"/>
    <col min="2052" max="2052" width="7.54296875" style="299" bestFit="1" customWidth="1"/>
    <col min="2053" max="2053" width="15.81640625" style="299" customWidth="1"/>
    <col min="2054" max="2054" width="17.26953125" style="299" customWidth="1"/>
    <col min="2055" max="2055" width="16.54296875" style="299" bestFit="1" customWidth="1"/>
    <col min="2056" max="2056" width="15" style="299" bestFit="1" customWidth="1"/>
    <col min="2057" max="2057" width="46" style="299" customWidth="1"/>
    <col min="2058" max="2058" width="13.453125" style="299" bestFit="1" customWidth="1"/>
    <col min="2059" max="2303" width="9.54296875" style="299"/>
    <col min="2304" max="2304" width="6.7265625" style="299" customWidth="1"/>
    <col min="2305" max="2305" width="9.54296875" style="299"/>
    <col min="2306" max="2306" width="86.1796875" style="299" customWidth="1"/>
    <col min="2307" max="2307" width="7.1796875" style="299" customWidth="1"/>
    <col min="2308" max="2308" width="7.54296875" style="299" bestFit="1" customWidth="1"/>
    <col min="2309" max="2309" width="15.81640625" style="299" customWidth="1"/>
    <col min="2310" max="2310" width="17.26953125" style="299" customWidth="1"/>
    <col min="2311" max="2311" width="16.54296875" style="299" bestFit="1" customWidth="1"/>
    <col min="2312" max="2312" width="15" style="299" bestFit="1" customWidth="1"/>
    <col min="2313" max="2313" width="46" style="299" customWidth="1"/>
    <col min="2314" max="2314" width="13.453125" style="299" bestFit="1" customWidth="1"/>
    <col min="2315" max="2559" width="9.54296875" style="299"/>
    <col min="2560" max="2560" width="6.7265625" style="299" customWidth="1"/>
    <col min="2561" max="2561" width="9.54296875" style="299"/>
    <col min="2562" max="2562" width="86.1796875" style="299" customWidth="1"/>
    <col min="2563" max="2563" width="7.1796875" style="299" customWidth="1"/>
    <col min="2564" max="2564" width="7.54296875" style="299" bestFit="1" customWidth="1"/>
    <col min="2565" max="2565" width="15.81640625" style="299" customWidth="1"/>
    <col min="2566" max="2566" width="17.26953125" style="299" customWidth="1"/>
    <col min="2567" max="2567" width="16.54296875" style="299" bestFit="1" customWidth="1"/>
    <col min="2568" max="2568" width="15" style="299" bestFit="1" customWidth="1"/>
    <col min="2569" max="2569" width="46" style="299" customWidth="1"/>
    <col min="2570" max="2570" width="13.453125" style="299" bestFit="1" customWidth="1"/>
    <col min="2571" max="2815" width="9.54296875" style="299"/>
    <col min="2816" max="2816" width="6.7265625" style="299" customWidth="1"/>
    <col min="2817" max="2817" width="9.54296875" style="299"/>
    <col min="2818" max="2818" width="86.1796875" style="299" customWidth="1"/>
    <col min="2819" max="2819" width="7.1796875" style="299" customWidth="1"/>
    <col min="2820" max="2820" width="7.54296875" style="299" bestFit="1" customWidth="1"/>
    <col min="2821" max="2821" width="15.81640625" style="299" customWidth="1"/>
    <col min="2822" max="2822" width="17.26953125" style="299" customWidth="1"/>
    <col min="2823" max="2823" width="16.54296875" style="299" bestFit="1" customWidth="1"/>
    <col min="2824" max="2824" width="15" style="299" bestFit="1" customWidth="1"/>
    <col min="2825" max="2825" width="46" style="299" customWidth="1"/>
    <col min="2826" max="2826" width="13.453125" style="299" bestFit="1" customWidth="1"/>
    <col min="2827" max="3071" width="9.54296875" style="299"/>
    <col min="3072" max="3072" width="6.7265625" style="299" customWidth="1"/>
    <col min="3073" max="3073" width="9.54296875" style="299"/>
    <col min="3074" max="3074" width="86.1796875" style="299" customWidth="1"/>
    <col min="3075" max="3075" width="7.1796875" style="299" customWidth="1"/>
    <col min="3076" max="3076" width="7.54296875" style="299" bestFit="1" customWidth="1"/>
    <col min="3077" max="3077" width="15.81640625" style="299" customWidth="1"/>
    <col min="3078" max="3078" width="17.26953125" style="299" customWidth="1"/>
    <col min="3079" max="3079" width="16.54296875" style="299" bestFit="1" customWidth="1"/>
    <col min="3080" max="3080" width="15" style="299" bestFit="1" customWidth="1"/>
    <col min="3081" max="3081" width="46" style="299" customWidth="1"/>
    <col min="3082" max="3082" width="13.453125" style="299" bestFit="1" customWidth="1"/>
    <col min="3083" max="3327" width="9.54296875" style="299"/>
    <col min="3328" max="3328" width="6.7265625" style="299" customWidth="1"/>
    <col min="3329" max="3329" width="9.54296875" style="299"/>
    <col min="3330" max="3330" width="86.1796875" style="299" customWidth="1"/>
    <col min="3331" max="3331" width="7.1796875" style="299" customWidth="1"/>
    <col min="3332" max="3332" width="7.54296875" style="299" bestFit="1" customWidth="1"/>
    <col min="3333" max="3333" width="15.81640625" style="299" customWidth="1"/>
    <col min="3334" max="3334" width="17.26953125" style="299" customWidth="1"/>
    <col min="3335" max="3335" width="16.54296875" style="299" bestFit="1" customWidth="1"/>
    <col min="3336" max="3336" width="15" style="299" bestFit="1" customWidth="1"/>
    <col min="3337" max="3337" width="46" style="299" customWidth="1"/>
    <col min="3338" max="3338" width="13.453125" style="299" bestFit="1" customWidth="1"/>
    <col min="3339" max="3583" width="9.54296875" style="299"/>
    <col min="3584" max="3584" width="6.7265625" style="299" customWidth="1"/>
    <col min="3585" max="3585" width="9.54296875" style="299"/>
    <col min="3586" max="3586" width="86.1796875" style="299" customWidth="1"/>
    <col min="3587" max="3587" width="7.1796875" style="299" customWidth="1"/>
    <col min="3588" max="3588" width="7.54296875" style="299" bestFit="1" customWidth="1"/>
    <col min="3589" max="3589" width="15.81640625" style="299" customWidth="1"/>
    <col min="3590" max="3590" width="17.26953125" style="299" customWidth="1"/>
    <col min="3591" max="3591" width="16.54296875" style="299" bestFit="1" customWidth="1"/>
    <col min="3592" max="3592" width="15" style="299" bestFit="1" customWidth="1"/>
    <col min="3593" max="3593" width="46" style="299" customWidth="1"/>
    <col min="3594" max="3594" width="13.453125" style="299" bestFit="1" customWidth="1"/>
    <col min="3595" max="3839" width="9.54296875" style="299"/>
    <col min="3840" max="3840" width="6.7265625" style="299" customWidth="1"/>
    <col min="3841" max="3841" width="9.54296875" style="299"/>
    <col min="3842" max="3842" width="86.1796875" style="299" customWidth="1"/>
    <col min="3843" max="3843" width="7.1796875" style="299" customWidth="1"/>
    <col min="3844" max="3844" width="7.54296875" style="299" bestFit="1" customWidth="1"/>
    <col min="3845" max="3845" width="15.81640625" style="299" customWidth="1"/>
    <col min="3846" max="3846" width="17.26953125" style="299" customWidth="1"/>
    <col min="3847" max="3847" width="16.54296875" style="299" bestFit="1" customWidth="1"/>
    <col min="3848" max="3848" width="15" style="299" bestFit="1" customWidth="1"/>
    <col min="3849" max="3849" width="46" style="299" customWidth="1"/>
    <col min="3850" max="3850" width="13.453125" style="299" bestFit="1" customWidth="1"/>
    <col min="3851" max="4095" width="9.54296875" style="299"/>
    <col min="4096" max="4096" width="6.7265625" style="299" customWidth="1"/>
    <col min="4097" max="4097" width="9.54296875" style="299"/>
    <col min="4098" max="4098" width="86.1796875" style="299" customWidth="1"/>
    <col min="4099" max="4099" width="7.1796875" style="299" customWidth="1"/>
    <col min="4100" max="4100" width="7.54296875" style="299" bestFit="1" customWidth="1"/>
    <col min="4101" max="4101" width="15.81640625" style="299" customWidth="1"/>
    <col min="4102" max="4102" width="17.26953125" style="299" customWidth="1"/>
    <col min="4103" max="4103" width="16.54296875" style="299" bestFit="1" customWidth="1"/>
    <col min="4104" max="4104" width="15" style="299" bestFit="1" customWidth="1"/>
    <col min="4105" max="4105" width="46" style="299" customWidth="1"/>
    <col min="4106" max="4106" width="13.453125" style="299" bestFit="1" customWidth="1"/>
    <col min="4107" max="4351" width="9.54296875" style="299"/>
    <col min="4352" max="4352" width="6.7265625" style="299" customWidth="1"/>
    <col min="4353" max="4353" width="9.54296875" style="299"/>
    <col min="4354" max="4354" width="86.1796875" style="299" customWidth="1"/>
    <col min="4355" max="4355" width="7.1796875" style="299" customWidth="1"/>
    <col min="4356" max="4356" width="7.54296875" style="299" bestFit="1" customWidth="1"/>
    <col min="4357" max="4357" width="15.81640625" style="299" customWidth="1"/>
    <col min="4358" max="4358" width="17.26953125" style="299" customWidth="1"/>
    <col min="4359" max="4359" width="16.54296875" style="299" bestFit="1" customWidth="1"/>
    <col min="4360" max="4360" width="15" style="299" bestFit="1" customWidth="1"/>
    <col min="4361" max="4361" width="46" style="299" customWidth="1"/>
    <col min="4362" max="4362" width="13.453125" style="299" bestFit="1" customWidth="1"/>
    <col min="4363" max="4607" width="9.54296875" style="299"/>
    <col min="4608" max="4608" width="6.7265625" style="299" customWidth="1"/>
    <col min="4609" max="4609" width="9.54296875" style="299"/>
    <col min="4610" max="4610" width="86.1796875" style="299" customWidth="1"/>
    <col min="4611" max="4611" width="7.1796875" style="299" customWidth="1"/>
    <col min="4612" max="4612" width="7.54296875" style="299" bestFit="1" customWidth="1"/>
    <col min="4613" max="4613" width="15.81640625" style="299" customWidth="1"/>
    <col min="4614" max="4614" width="17.26953125" style="299" customWidth="1"/>
    <col min="4615" max="4615" width="16.54296875" style="299" bestFit="1" customWidth="1"/>
    <col min="4616" max="4616" width="15" style="299" bestFit="1" customWidth="1"/>
    <col min="4617" max="4617" width="46" style="299" customWidth="1"/>
    <col min="4618" max="4618" width="13.453125" style="299" bestFit="1" customWidth="1"/>
    <col min="4619" max="4863" width="9.54296875" style="299"/>
    <col min="4864" max="4864" width="6.7265625" style="299" customWidth="1"/>
    <col min="4865" max="4865" width="9.54296875" style="299"/>
    <col min="4866" max="4866" width="86.1796875" style="299" customWidth="1"/>
    <col min="4867" max="4867" width="7.1796875" style="299" customWidth="1"/>
    <col min="4868" max="4868" width="7.54296875" style="299" bestFit="1" customWidth="1"/>
    <col min="4869" max="4869" width="15.81640625" style="299" customWidth="1"/>
    <col min="4870" max="4870" width="17.26953125" style="299" customWidth="1"/>
    <col min="4871" max="4871" width="16.54296875" style="299" bestFit="1" customWidth="1"/>
    <col min="4872" max="4872" width="15" style="299" bestFit="1" customWidth="1"/>
    <col min="4873" max="4873" width="46" style="299" customWidth="1"/>
    <col min="4874" max="4874" width="13.453125" style="299" bestFit="1" customWidth="1"/>
    <col min="4875" max="5119" width="9.54296875" style="299"/>
    <col min="5120" max="5120" width="6.7265625" style="299" customWidth="1"/>
    <col min="5121" max="5121" width="9.54296875" style="299"/>
    <col min="5122" max="5122" width="86.1796875" style="299" customWidth="1"/>
    <col min="5123" max="5123" width="7.1796875" style="299" customWidth="1"/>
    <col min="5124" max="5124" width="7.54296875" style="299" bestFit="1" customWidth="1"/>
    <col min="5125" max="5125" width="15.81640625" style="299" customWidth="1"/>
    <col min="5126" max="5126" width="17.26953125" style="299" customWidth="1"/>
    <col min="5127" max="5127" width="16.54296875" style="299" bestFit="1" customWidth="1"/>
    <col min="5128" max="5128" width="15" style="299" bestFit="1" customWidth="1"/>
    <col min="5129" max="5129" width="46" style="299" customWidth="1"/>
    <col min="5130" max="5130" width="13.453125" style="299" bestFit="1" customWidth="1"/>
    <col min="5131" max="5375" width="9.54296875" style="299"/>
    <col min="5376" max="5376" width="6.7265625" style="299" customWidth="1"/>
    <col min="5377" max="5377" width="9.54296875" style="299"/>
    <col min="5378" max="5378" width="86.1796875" style="299" customWidth="1"/>
    <col min="5379" max="5379" width="7.1796875" style="299" customWidth="1"/>
    <col min="5380" max="5380" width="7.54296875" style="299" bestFit="1" customWidth="1"/>
    <col min="5381" max="5381" width="15.81640625" style="299" customWidth="1"/>
    <col min="5382" max="5382" width="17.26953125" style="299" customWidth="1"/>
    <col min="5383" max="5383" width="16.54296875" style="299" bestFit="1" customWidth="1"/>
    <col min="5384" max="5384" width="15" style="299" bestFit="1" customWidth="1"/>
    <col min="5385" max="5385" width="46" style="299" customWidth="1"/>
    <col min="5386" max="5386" width="13.453125" style="299" bestFit="1" customWidth="1"/>
    <col min="5387" max="5631" width="9.54296875" style="299"/>
    <col min="5632" max="5632" width="6.7265625" style="299" customWidth="1"/>
    <col min="5633" max="5633" width="9.54296875" style="299"/>
    <col min="5634" max="5634" width="86.1796875" style="299" customWidth="1"/>
    <col min="5635" max="5635" width="7.1796875" style="299" customWidth="1"/>
    <col min="5636" max="5636" width="7.54296875" style="299" bestFit="1" customWidth="1"/>
    <col min="5637" max="5637" width="15.81640625" style="299" customWidth="1"/>
    <col min="5638" max="5638" width="17.26953125" style="299" customWidth="1"/>
    <col min="5639" max="5639" width="16.54296875" style="299" bestFit="1" customWidth="1"/>
    <col min="5640" max="5640" width="15" style="299" bestFit="1" customWidth="1"/>
    <col min="5641" max="5641" width="46" style="299" customWidth="1"/>
    <col min="5642" max="5642" width="13.453125" style="299" bestFit="1" customWidth="1"/>
    <col min="5643" max="5887" width="9.54296875" style="299"/>
    <col min="5888" max="5888" width="6.7265625" style="299" customWidth="1"/>
    <col min="5889" max="5889" width="9.54296875" style="299"/>
    <col min="5890" max="5890" width="86.1796875" style="299" customWidth="1"/>
    <col min="5891" max="5891" width="7.1796875" style="299" customWidth="1"/>
    <col min="5892" max="5892" width="7.54296875" style="299" bestFit="1" customWidth="1"/>
    <col min="5893" max="5893" width="15.81640625" style="299" customWidth="1"/>
    <col min="5894" max="5894" width="17.26953125" style="299" customWidth="1"/>
    <col min="5895" max="5895" width="16.54296875" style="299" bestFit="1" customWidth="1"/>
    <col min="5896" max="5896" width="15" style="299" bestFit="1" customWidth="1"/>
    <col min="5897" max="5897" width="46" style="299" customWidth="1"/>
    <col min="5898" max="5898" width="13.453125" style="299" bestFit="1" customWidth="1"/>
    <col min="5899" max="6143" width="9.54296875" style="299"/>
    <col min="6144" max="6144" width="6.7265625" style="299" customWidth="1"/>
    <col min="6145" max="6145" width="9.54296875" style="299"/>
    <col min="6146" max="6146" width="86.1796875" style="299" customWidth="1"/>
    <col min="6147" max="6147" width="7.1796875" style="299" customWidth="1"/>
    <col min="6148" max="6148" width="7.54296875" style="299" bestFit="1" customWidth="1"/>
    <col min="6149" max="6149" width="15.81640625" style="299" customWidth="1"/>
    <col min="6150" max="6150" width="17.26953125" style="299" customWidth="1"/>
    <col min="6151" max="6151" width="16.54296875" style="299" bestFit="1" customWidth="1"/>
    <col min="6152" max="6152" width="15" style="299" bestFit="1" customWidth="1"/>
    <col min="6153" max="6153" width="46" style="299" customWidth="1"/>
    <col min="6154" max="6154" width="13.453125" style="299" bestFit="1" customWidth="1"/>
    <col min="6155" max="6399" width="9.54296875" style="299"/>
    <col min="6400" max="6400" width="6.7265625" style="299" customWidth="1"/>
    <col min="6401" max="6401" width="9.54296875" style="299"/>
    <col min="6402" max="6402" width="86.1796875" style="299" customWidth="1"/>
    <col min="6403" max="6403" width="7.1796875" style="299" customWidth="1"/>
    <col min="6404" max="6404" width="7.54296875" style="299" bestFit="1" customWidth="1"/>
    <col min="6405" max="6405" width="15.81640625" style="299" customWidth="1"/>
    <col min="6406" max="6406" width="17.26953125" style="299" customWidth="1"/>
    <col min="6407" max="6407" width="16.54296875" style="299" bestFit="1" customWidth="1"/>
    <col min="6408" max="6408" width="15" style="299" bestFit="1" customWidth="1"/>
    <col min="6409" max="6409" width="46" style="299" customWidth="1"/>
    <col min="6410" max="6410" width="13.453125" style="299" bestFit="1" customWidth="1"/>
    <col min="6411" max="6655" width="9.54296875" style="299"/>
    <col min="6656" max="6656" width="6.7265625" style="299" customWidth="1"/>
    <col min="6657" max="6657" width="9.54296875" style="299"/>
    <col min="6658" max="6658" width="86.1796875" style="299" customWidth="1"/>
    <col min="6659" max="6659" width="7.1796875" style="299" customWidth="1"/>
    <col min="6660" max="6660" width="7.54296875" style="299" bestFit="1" customWidth="1"/>
    <col min="6661" max="6661" width="15.81640625" style="299" customWidth="1"/>
    <col min="6662" max="6662" width="17.26953125" style="299" customWidth="1"/>
    <col min="6663" max="6663" width="16.54296875" style="299" bestFit="1" customWidth="1"/>
    <col min="6664" max="6664" width="15" style="299" bestFit="1" customWidth="1"/>
    <col min="6665" max="6665" width="46" style="299" customWidth="1"/>
    <col min="6666" max="6666" width="13.453125" style="299" bestFit="1" customWidth="1"/>
    <col min="6667" max="6911" width="9.54296875" style="299"/>
    <col min="6912" max="6912" width="6.7265625" style="299" customWidth="1"/>
    <col min="6913" max="6913" width="9.54296875" style="299"/>
    <col min="6914" max="6914" width="86.1796875" style="299" customWidth="1"/>
    <col min="6915" max="6915" width="7.1796875" style="299" customWidth="1"/>
    <col min="6916" max="6916" width="7.54296875" style="299" bestFit="1" customWidth="1"/>
    <col min="6917" max="6917" width="15.81640625" style="299" customWidth="1"/>
    <col min="6918" max="6918" width="17.26953125" style="299" customWidth="1"/>
    <col min="6919" max="6919" width="16.54296875" style="299" bestFit="1" customWidth="1"/>
    <col min="6920" max="6920" width="15" style="299" bestFit="1" customWidth="1"/>
    <col min="6921" max="6921" width="46" style="299" customWidth="1"/>
    <col min="6922" max="6922" width="13.453125" style="299" bestFit="1" customWidth="1"/>
    <col min="6923" max="7167" width="9.54296875" style="299"/>
    <col min="7168" max="7168" width="6.7265625" style="299" customWidth="1"/>
    <col min="7169" max="7169" width="9.54296875" style="299"/>
    <col min="7170" max="7170" width="86.1796875" style="299" customWidth="1"/>
    <col min="7171" max="7171" width="7.1796875" style="299" customWidth="1"/>
    <col min="7172" max="7172" width="7.54296875" style="299" bestFit="1" customWidth="1"/>
    <col min="7173" max="7173" width="15.81640625" style="299" customWidth="1"/>
    <col min="7174" max="7174" width="17.26953125" style="299" customWidth="1"/>
    <col min="7175" max="7175" width="16.54296875" style="299" bestFit="1" customWidth="1"/>
    <col min="7176" max="7176" width="15" style="299" bestFit="1" customWidth="1"/>
    <col min="7177" max="7177" width="46" style="299" customWidth="1"/>
    <col min="7178" max="7178" width="13.453125" style="299" bestFit="1" customWidth="1"/>
    <col min="7179" max="7423" width="9.54296875" style="299"/>
    <col min="7424" max="7424" width="6.7265625" style="299" customWidth="1"/>
    <col min="7425" max="7425" width="9.54296875" style="299"/>
    <col min="7426" max="7426" width="86.1796875" style="299" customWidth="1"/>
    <col min="7427" max="7427" width="7.1796875" style="299" customWidth="1"/>
    <col min="7428" max="7428" width="7.54296875" style="299" bestFit="1" customWidth="1"/>
    <col min="7429" max="7429" width="15.81640625" style="299" customWidth="1"/>
    <col min="7430" max="7430" width="17.26953125" style="299" customWidth="1"/>
    <col min="7431" max="7431" width="16.54296875" style="299" bestFit="1" customWidth="1"/>
    <col min="7432" max="7432" width="15" style="299" bestFit="1" customWidth="1"/>
    <col min="7433" max="7433" width="46" style="299" customWidth="1"/>
    <col min="7434" max="7434" width="13.453125" style="299" bestFit="1" customWidth="1"/>
    <col min="7435" max="7679" width="9.54296875" style="299"/>
    <col min="7680" max="7680" width="6.7265625" style="299" customWidth="1"/>
    <col min="7681" max="7681" width="9.54296875" style="299"/>
    <col min="7682" max="7682" width="86.1796875" style="299" customWidth="1"/>
    <col min="7683" max="7683" width="7.1796875" style="299" customWidth="1"/>
    <col min="7684" max="7684" width="7.54296875" style="299" bestFit="1" customWidth="1"/>
    <col min="7685" max="7685" width="15.81640625" style="299" customWidth="1"/>
    <col min="7686" max="7686" width="17.26953125" style="299" customWidth="1"/>
    <col min="7687" max="7687" width="16.54296875" style="299" bestFit="1" customWidth="1"/>
    <col min="7688" max="7688" width="15" style="299" bestFit="1" customWidth="1"/>
    <col min="7689" max="7689" width="46" style="299" customWidth="1"/>
    <col min="7690" max="7690" width="13.453125" style="299" bestFit="1" customWidth="1"/>
    <col min="7691" max="7935" width="9.54296875" style="299"/>
    <col min="7936" max="7936" width="6.7265625" style="299" customWidth="1"/>
    <col min="7937" max="7937" width="9.54296875" style="299"/>
    <col min="7938" max="7938" width="86.1796875" style="299" customWidth="1"/>
    <col min="7939" max="7939" width="7.1796875" style="299" customWidth="1"/>
    <col min="7940" max="7940" width="7.54296875" style="299" bestFit="1" customWidth="1"/>
    <col min="7941" max="7941" width="15.81640625" style="299" customWidth="1"/>
    <col min="7942" max="7942" width="17.26953125" style="299" customWidth="1"/>
    <col min="7943" max="7943" width="16.54296875" style="299" bestFit="1" customWidth="1"/>
    <col min="7944" max="7944" width="15" style="299" bestFit="1" customWidth="1"/>
    <col min="7945" max="7945" width="46" style="299" customWidth="1"/>
    <col min="7946" max="7946" width="13.453125" style="299" bestFit="1" customWidth="1"/>
    <col min="7947" max="8191" width="9.54296875" style="299"/>
    <col min="8192" max="8192" width="6.7265625" style="299" customWidth="1"/>
    <col min="8193" max="8193" width="9.54296875" style="299"/>
    <col min="8194" max="8194" width="86.1796875" style="299" customWidth="1"/>
    <col min="8195" max="8195" width="7.1796875" style="299" customWidth="1"/>
    <col min="8196" max="8196" width="7.54296875" style="299" bestFit="1" customWidth="1"/>
    <col min="8197" max="8197" width="15.81640625" style="299" customWidth="1"/>
    <col min="8198" max="8198" width="17.26953125" style="299" customWidth="1"/>
    <col min="8199" max="8199" width="16.54296875" style="299" bestFit="1" customWidth="1"/>
    <col min="8200" max="8200" width="15" style="299" bestFit="1" customWidth="1"/>
    <col min="8201" max="8201" width="46" style="299" customWidth="1"/>
    <col min="8202" max="8202" width="13.453125" style="299" bestFit="1" customWidth="1"/>
    <col min="8203" max="8447" width="9.54296875" style="299"/>
    <col min="8448" max="8448" width="6.7265625" style="299" customWidth="1"/>
    <col min="8449" max="8449" width="9.54296875" style="299"/>
    <col min="8450" max="8450" width="86.1796875" style="299" customWidth="1"/>
    <col min="8451" max="8451" width="7.1796875" style="299" customWidth="1"/>
    <col min="8452" max="8452" width="7.54296875" style="299" bestFit="1" customWidth="1"/>
    <col min="8453" max="8453" width="15.81640625" style="299" customWidth="1"/>
    <col min="8454" max="8454" width="17.26953125" style="299" customWidth="1"/>
    <col min="8455" max="8455" width="16.54296875" style="299" bestFit="1" customWidth="1"/>
    <col min="8456" max="8456" width="15" style="299" bestFit="1" customWidth="1"/>
    <col min="8457" max="8457" width="46" style="299" customWidth="1"/>
    <col min="8458" max="8458" width="13.453125" style="299" bestFit="1" customWidth="1"/>
    <col min="8459" max="8703" width="9.54296875" style="299"/>
    <col min="8704" max="8704" width="6.7265625" style="299" customWidth="1"/>
    <col min="8705" max="8705" width="9.54296875" style="299"/>
    <col min="8706" max="8706" width="86.1796875" style="299" customWidth="1"/>
    <col min="8707" max="8707" width="7.1796875" style="299" customWidth="1"/>
    <col min="8708" max="8708" width="7.54296875" style="299" bestFit="1" customWidth="1"/>
    <col min="8709" max="8709" width="15.81640625" style="299" customWidth="1"/>
    <col min="8710" max="8710" width="17.26953125" style="299" customWidth="1"/>
    <col min="8711" max="8711" width="16.54296875" style="299" bestFit="1" customWidth="1"/>
    <col min="8712" max="8712" width="15" style="299" bestFit="1" customWidth="1"/>
    <col min="8713" max="8713" width="46" style="299" customWidth="1"/>
    <col min="8714" max="8714" width="13.453125" style="299" bestFit="1" customWidth="1"/>
    <col min="8715" max="8959" width="9.54296875" style="299"/>
    <col min="8960" max="8960" width="6.7265625" style="299" customWidth="1"/>
    <col min="8961" max="8961" width="9.54296875" style="299"/>
    <col min="8962" max="8962" width="86.1796875" style="299" customWidth="1"/>
    <col min="8963" max="8963" width="7.1796875" style="299" customWidth="1"/>
    <col min="8964" max="8964" width="7.54296875" style="299" bestFit="1" customWidth="1"/>
    <col min="8965" max="8965" width="15.81640625" style="299" customWidth="1"/>
    <col min="8966" max="8966" width="17.26953125" style="299" customWidth="1"/>
    <col min="8967" max="8967" width="16.54296875" style="299" bestFit="1" customWidth="1"/>
    <col min="8968" max="8968" width="15" style="299" bestFit="1" customWidth="1"/>
    <col min="8969" max="8969" width="46" style="299" customWidth="1"/>
    <col min="8970" max="8970" width="13.453125" style="299" bestFit="1" customWidth="1"/>
    <col min="8971" max="9215" width="9.54296875" style="299"/>
    <col min="9216" max="9216" width="6.7265625" style="299" customWidth="1"/>
    <col min="9217" max="9217" width="9.54296875" style="299"/>
    <col min="9218" max="9218" width="86.1796875" style="299" customWidth="1"/>
    <col min="9219" max="9219" width="7.1796875" style="299" customWidth="1"/>
    <col min="9220" max="9220" width="7.54296875" style="299" bestFit="1" customWidth="1"/>
    <col min="9221" max="9221" width="15.81640625" style="299" customWidth="1"/>
    <col min="9222" max="9222" width="17.26953125" style="299" customWidth="1"/>
    <col min="9223" max="9223" width="16.54296875" style="299" bestFit="1" customWidth="1"/>
    <col min="9224" max="9224" width="15" style="299" bestFit="1" customWidth="1"/>
    <col min="9225" max="9225" width="46" style="299" customWidth="1"/>
    <col min="9226" max="9226" width="13.453125" style="299" bestFit="1" customWidth="1"/>
    <col min="9227" max="9471" width="9.54296875" style="299"/>
    <col min="9472" max="9472" width="6.7265625" style="299" customWidth="1"/>
    <col min="9473" max="9473" width="9.54296875" style="299"/>
    <col min="9474" max="9474" width="86.1796875" style="299" customWidth="1"/>
    <col min="9475" max="9475" width="7.1796875" style="299" customWidth="1"/>
    <col min="9476" max="9476" width="7.54296875" style="299" bestFit="1" customWidth="1"/>
    <col min="9477" max="9477" width="15.81640625" style="299" customWidth="1"/>
    <col min="9478" max="9478" width="17.26953125" style="299" customWidth="1"/>
    <col min="9479" max="9479" width="16.54296875" style="299" bestFit="1" customWidth="1"/>
    <col min="9480" max="9480" width="15" style="299" bestFit="1" customWidth="1"/>
    <col min="9481" max="9481" width="46" style="299" customWidth="1"/>
    <col min="9482" max="9482" width="13.453125" style="299" bestFit="1" customWidth="1"/>
    <col min="9483" max="9727" width="9.54296875" style="299"/>
    <col min="9728" max="9728" width="6.7265625" style="299" customWidth="1"/>
    <col min="9729" max="9729" width="9.54296875" style="299"/>
    <col min="9730" max="9730" width="86.1796875" style="299" customWidth="1"/>
    <col min="9731" max="9731" width="7.1796875" style="299" customWidth="1"/>
    <col min="9732" max="9732" width="7.54296875" style="299" bestFit="1" customWidth="1"/>
    <col min="9733" max="9733" width="15.81640625" style="299" customWidth="1"/>
    <col min="9734" max="9734" width="17.26953125" style="299" customWidth="1"/>
    <col min="9735" max="9735" width="16.54296875" style="299" bestFit="1" customWidth="1"/>
    <col min="9736" max="9736" width="15" style="299" bestFit="1" customWidth="1"/>
    <col min="9737" max="9737" width="46" style="299" customWidth="1"/>
    <col min="9738" max="9738" width="13.453125" style="299" bestFit="1" customWidth="1"/>
    <col min="9739" max="9983" width="9.54296875" style="299"/>
    <col min="9984" max="9984" width="6.7265625" style="299" customWidth="1"/>
    <col min="9985" max="9985" width="9.54296875" style="299"/>
    <col min="9986" max="9986" width="86.1796875" style="299" customWidth="1"/>
    <col min="9987" max="9987" width="7.1796875" style="299" customWidth="1"/>
    <col min="9988" max="9988" width="7.54296875" style="299" bestFit="1" customWidth="1"/>
    <col min="9989" max="9989" width="15.81640625" style="299" customWidth="1"/>
    <col min="9990" max="9990" width="17.26953125" style="299" customWidth="1"/>
    <col min="9991" max="9991" width="16.54296875" style="299" bestFit="1" customWidth="1"/>
    <col min="9992" max="9992" width="15" style="299" bestFit="1" customWidth="1"/>
    <col min="9993" max="9993" width="46" style="299" customWidth="1"/>
    <col min="9994" max="9994" width="13.453125" style="299" bestFit="1" customWidth="1"/>
    <col min="9995" max="10239" width="9.54296875" style="299"/>
    <col min="10240" max="10240" width="6.7265625" style="299" customWidth="1"/>
    <col min="10241" max="10241" width="9.54296875" style="299"/>
    <col min="10242" max="10242" width="86.1796875" style="299" customWidth="1"/>
    <col min="10243" max="10243" width="7.1796875" style="299" customWidth="1"/>
    <col min="10244" max="10244" width="7.54296875" style="299" bestFit="1" customWidth="1"/>
    <col min="10245" max="10245" width="15.81640625" style="299" customWidth="1"/>
    <col min="10246" max="10246" width="17.26953125" style="299" customWidth="1"/>
    <col min="10247" max="10247" width="16.54296875" style="299" bestFit="1" customWidth="1"/>
    <col min="10248" max="10248" width="15" style="299" bestFit="1" customWidth="1"/>
    <col min="10249" max="10249" width="46" style="299" customWidth="1"/>
    <col min="10250" max="10250" width="13.453125" style="299" bestFit="1" customWidth="1"/>
    <col min="10251" max="10495" width="9.54296875" style="299"/>
    <col min="10496" max="10496" width="6.7265625" style="299" customWidth="1"/>
    <col min="10497" max="10497" width="9.54296875" style="299"/>
    <col min="10498" max="10498" width="86.1796875" style="299" customWidth="1"/>
    <col min="10499" max="10499" width="7.1796875" style="299" customWidth="1"/>
    <col min="10500" max="10500" width="7.54296875" style="299" bestFit="1" customWidth="1"/>
    <col min="10501" max="10501" width="15.81640625" style="299" customWidth="1"/>
    <col min="10502" max="10502" width="17.26953125" style="299" customWidth="1"/>
    <col min="10503" max="10503" width="16.54296875" style="299" bestFit="1" customWidth="1"/>
    <col min="10504" max="10504" width="15" style="299" bestFit="1" customWidth="1"/>
    <col min="10505" max="10505" width="46" style="299" customWidth="1"/>
    <col min="10506" max="10506" width="13.453125" style="299" bestFit="1" customWidth="1"/>
    <col min="10507" max="10751" width="9.54296875" style="299"/>
    <col min="10752" max="10752" width="6.7265625" style="299" customWidth="1"/>
    <col min="10753" max="10753" width="9.54296875" style="299"/>
    <col min="10754" max="10754" width="86.1796875" style="299" customWidth="1"/>
    <col min="10755" max="10755" width="7.1796875" style="299" customWidth="1"/>
    <col min="10756" max="10756" width="7.54296875" style="299" bestFit="1" customWidth="1"/>
    <col min="10757" max="10757" width="15.81640625" style="299" customWidth="1"/>
    <col min="10758" max="10758" width="17.26953125" style="299" customWidth="1"/>
    <col min="10759" max="10759" width="16.54296875" style="299" bestFit="1" customWidth="1"/>
    <col min="10760" max="10760" width="15" style="299" bestFit="1" customWidth="1"/>
    <col min="10761" max="10761" width="46" style="299" customWidth="1"/>
    <col min="10762" max="10762" width="13.453125" style="299" bestFit="1" customWidth="1"/>
    <col min="10763" max="11007" width="9.54296875" style="299"/>
    <col min="11008" max="11008" width="6.7265625" style="299" customWidth="1"/>
    <col min="11009" max="11009" width="9.54296875" style="299"/>
    <col min="11010" max="11010" width="86.1796875" style="299" customWidth="1"/>
    <col min="11011" max="11011" width="7.1796875" style="299" customWidth="1"/>
    <col min="11012" max="11012" width="7.54296875" style="299" bestFit="1" customWidth="1"/>
    <col min="11013" max="11013" width="15.81640625" style="299" customWidth="1"/>
    <col min="11014" max="11014" width="17.26953125" style="299" customWidth="1"/>
    <col min="11015" max="11015" width="16.54296875" style="299" bestFit="1" customWidth="1"/>
    <col min="11016" max="11016" width="15" style="299" bestFit="1" customWidth="1"/>
    <col min="11017" max="11017" width="46" style="299" customWidth="1"/>
    <col min="11018" max="11018" width="13.453125" style="299" bestFit="1" customWidth="1"/>
    <col min="11019" max="11263" width="9.54296875" style="299"/>
    <col min="11264" max="11264" width="6.7265625" style="299" customWidth="1"/>
    <col min="11265" max="11265" width="9.54296875" style="299"/>
    <col min="11266" max="11266" width="86.1796875" style="299" customWidth="1"/>
    <col min="11267" max="11267" width="7.1796875" style="299" customWidth="1"/>
    <col min="11268" max="11268" width="7.54296875" style="299" bestFit="1" customWidth="1"/>
    <col min="11269" max="11269" width="15.81640625" style="299" customWidth="1"/>
    <col min="11270" max="11270" width="17.26953125" style="299" customWidth="1"/>
    <col min="11271" max="11271" width="16.54296875" style="299" bestFit="1" customWidth="1"/>
    <col min="11272" max="11272" width="15" style="299" bestFit="1" customWidth="1"/>
    <col min="11273" max="11273" width="46" style="299" customWidth="1"/>
    <col min="11274" max="11274" width="13.453125" style="299" bestFit="1" customWidth="1"/>
    <col min="11275" max="11519" width="9.54296875" style="299"/>
    <col min="11520" max="11520" width="6.7265625" style="299" customWidth="1"/>
    <col min="11521" max="11521" width="9.54296875" style="299"/>
    <col min="11522" max="11522" width="86.1796875" style="299" customWidth="1"/>
    <col min="11523" max="11523" width="7.1796875" style="299" customWidth="1"/>
    <col min="11524" max="11524" width="7.54296875" style="299" bestFit="1" customWidth="1"/>
    <col min="11525" max="11525" width="15.81640625" style="299" customWidth="1"/>
    <col min="11526" max="11526" width="17.26953125" style="299" customWidth="1"/>
    <col min="11527" max="11527" width="16.54296875" style="299" bestFit="1" customWidth="1"/>
    <col min="11528" max="11528" width="15" style="299" bestFit="1" customWidth="1"/>
    <col min="11529" max="11529" width="46" style="299" customWidth="1"/>
    <col min="11530" max="11530" width="13.453125" style="299" bestFit="1" customWidth="1"/>
    <col min="11531" max="11775" width="9.54296875" style="299"/>
    <col min="11776" max="11776" width="6.7265625" style="299" customWidth="1"/>
    <col min="11777" max="11777" width="9.54296875" style="299"/>
    <col min="11778" max="11778" width="86.1796875" style="299" customWidth="1"/>
    <col min="11779" max="11779" width="7.1796875" style="299" customWidth="1"/>
    <col min="11780" max="11780" width="7.54296875" style="299" bestFit="1" customWidth="1"/>
    <col min="11781" max="11781" width="15.81640625" style="299" customWidth="1"/>
    <col min="11782" max="11782" width="17.26953125" style="299" customWidth="1"/>
    <col min="11783" max="11783" width="16.54296875" style="299" bestFit="1" customWidth="1"/>
    <col min="11784" max="11784" width="15" style="299" bestFit="1" customWidth="1"/>
    <col min="11785" max="11785" width="46" style="299" customWidth="1"/>
    <col min="11786" max="11786" width="13.453125" style="299" bestFit="1" customWidth="1"/>
    <col min="11787" max="12031" width="9.54296875" style="299"/>
    <col min="12032" max="12032" width="6.7265625" style="299" customWidth="1"/>
    <col min="12033" max="12033" width="9.54296875" style="299"/>
    <col min="12034" max="12034" width="86.1796875" style="299" customWidth="1"/>
    <col min="12035" max="12035" width="7.1796875" style="299" customWidth="1"/>
    <col min="12036" max="12036" width="7.54296875" style="299" bestFit="1" customWidth="1"/>
    <col min="12037" max="12037" width="15.81640625" style="299" customWidth="1"/>
    <col min="12038" max="12038" width="17.26953125" style="299" customWidth="1"/>
    <col min="12039" max="12039" width="16.54296875" style="299" bestFit="1" customWidth="1"/>
    <col min="12040" max="12040" width="15" style="299" bestFit="1" customWidth="1"/>
    <col min="12041" max="12041" width="46" style="299" customWidth="1"/>
    <col min="12042" max="12042" width="13.453125" style="299" bestFit="1" customWidth="1"/>
    <col min="12043" max="12287" width="9.54296875" style="299"/>
    <col min="12288" max="12288" width="6.7265625" style="299" customWidth="1"/>
    <col min="12289" max="12289" width="9.54296875" style="299"/>
    <col min="12290" max="12290" width="86.1796875" style="299" customWidth="1"/>
    <col min="12291" max="12291" width="7.1796875" style="299" customWidth="1"/>
    <col min="12292" max="12292" width="7.54296875" style="299" bestFit="1" customWidth="1"/>
    <col min="12293" max="12293" width="15.81640625" style="299" customWidth="1"/>
    <col min="12294" max="12294" width="17.26953125" style="299" customWidth="1"/>
    <col min="12295" max="12295" width="16.54296875" style="299" bestFit="1" customWidth="1"/>
    <col min="12296" max="12296" width="15" style="299" bestFit="1" customWidth="1"/>
    <col min="12297" max="12297" width="46" style="299" customWidth="1"/>
    <col min="12298" max="12298" width="13.453125" style="299" bestFit="1" customWidth="1"/>
    <col min="12299" max="12543" width="9.54296875" style="299"/>
    <col min="12544" max="12544" width="6.7265625" style="299" customWidth="1"/>
    <col min="12545" max="12545" width="9.54296875" style="299"/>
    <col min="12546" max="12546" width="86.1796875" style="299" customWidth="1"/>
    <col min="12547" max="12547" width="7.1796875" style="299" customWidth="1"/>
    <col min="12548" max="12548" width="7.54296875" style="299" bestFit="1" customWidth="1"/>
    <col min="12549" max="12549" width="15.81640625" style="299" customWidth="1"/>
    <col min="12550" max="12550" width="17.26953125" style="299" customWidth="1"/>
    <col min="12551" max="12551" width="16.54296875" style="299" bestFit="1" customWidth="1"/>
    <col min="12552" max="12552" width="15" style="299" bestFit="1" customWidth="1"/>
    <col min="12553" max="12553" width="46" style="299" customWidth="1"/>
    <col min="12554" max="12554" width="13.453125" style="299" bestFit="1" customWidth="1"/>
    <col min="12555" max="12799" width="9.54296875" style="299"/>
    <col min="12800" max="12800" width="6.7265625" style="299" customWidth="1"/>
    <col min="12801" max="12801" width="9.54296875" style="299"/>
    <col min="12802" max="12802" width="86.1796875" style="299" customWidth="1"/>
    <col min="12803" max="12803" width="7.1796875" style="299" customWidth="1"/>
    <col min="12804" max="12804" width="7.54296875" style="299" bestFit="1" customWidth="1"/>
    <col min="12805" max="12805" width="15.81640625" style="299" customWidth="1"/>
    <col min="12806" max="12806" width="17.26953125" style="299" customWidth="1"/>
    <col min="12807" max="12807" width="16.54296875" style="299" bestFit="1" customWidth="1"/>
    <col min="12808" max="12808" width="15" style="299" bestFit="1" customWidth="1"/>
    <col min="12809" max="12809" width="46" style="299" customWidth="1"/>
    <col min="12810" max="12810" width="13.453125" style="299" bestFit="1" customWidth="1"/>
    <col min="12811" max="13055" width="9.54296875" style="299"/>
    <col min="13056" max="13056" width="6.7265625" style="299" customWidth="1"/>
    <col min="13057" max="13057" width="9.54296875" style="299"/>
    <col min="13058" max="13058" width="86.1796875" style="299" customWidth="1"/>
    <col min="13059" max="13059" width="7.1796875" style="299" customWidth="1"/>
    <col min="13060" max="13060" width="7.54296875" style="299" bestFit="1" customWidth="1"/>
    <col min="13061" max="13061" width="15.81640625" style="299" customWidth="1"/>
    <col min="13062" max="13062" width="17.26953125" style="299" customWidth="1"/>
    <col min="13063" max="13063" width="16.54296875" style="299" bestFit="1" customWidth="1"/>
    <col min="13064" max="13064" width="15" style="299" bestFit="1" customWidth="1"/>
    <col min="13065" max="13065" width="46" style="299" customWidth="1"/>
    <col min="13066" max="13066" width="13.453125" style="299" bestFit="1" customWidth="1"/>
    <col min="13067" max="13311" width="9.54296875" style="299"/>
    <col min="13312" max="13312" width="6.7265625" style="299" customWidth="1"/>
    <col min="13313" max="13313" width="9.54296875" style="299"/>
    <col min="13314" max="13314" width="86.1796875" style="299" customWidth="1"/>
    <col min="13315" max="13315" width="7.1796875" style="299" customWidth="1"/>
    <col min="13316" max="13316" width="7.54296875" style="299" bestFit="1" customWidth="1"/>
    <col min="13317" max="13317" width="15.81640625" style="299" customWidth="1"/>
    <col min="13318" max="13318" width="17.26953125" style="299" customWidth="1"/>
    <col min="13319" max="13319" width="16.54296875" style="299" bestFit="1" customWidth="1"/>
    <col min="13320" max="13320" width="15" style="299" bestFit="1" customWidth="1"/>
    <col min="13321" max="13321" width="46" style="299" customWidth="1"/>
    <col min="13322" max="13322" width="13.453125" style="299" bestFit="1" customWidth="1"/>
    <col min="13323" max="13567" width="9.54296875" style="299"/>
    <col min="13568" max="13568" width="6.7265625" style="299" customWidth="1"/>
    <col min="13569" max="13569" width="9.54296875" style="299"/>
    <col min="13570" max="13570" width="86.1796875" style="299" customWidth="1"/>
    <col min="13571" max="13571" width="7.1796875" style="299" customWidth="1"/>
    <col min="13572" max="13572" width="7.54296875" style="299" bestFit="1" customWidth="1"/>
    <col min="13573" max="13573" width="15.81640625" style="299" customWidth="1"/>
    <col min="13574" max="13574" width="17.26953125" style="299" customWidth="1"/>
    <col min="13575" max="13575" width="16.54296875" style="299" bestFit="1" customWidth="1"/>
    <col min="13576" max="13576" width="15" style="299" bestFit="1" customWidth="1"/>
    <col min="13577" max="13577" width="46" style="299" customWidth="1"/>
    <col min="13578" max="13578" width="13.453125" style="299" bestFit="1" customWidth="1"/>
    <col min="13579" max="13823" width="9.54296875" style="299"/>
    <col min="13824" max="13824" width="6.7265625" style="299" customWidth="1"/>
    <col min="13825" max="13825" width="9.54296875" style="299"/>
    <col min="13826" max="13826" width="86.1796875" style="299" customWidth="1"/>
    <col min="13827" max="13827" width="7.1796875" style="299" customWidth="1"/>
    <col min="13828" max="13828" width="7.54296875" style="299" bestFit="1" customWidth="1"/>
    <col min="13829" max="13829" width="15.81640625" style="299" customWidth="1"/>
    <col min="13830" max="13830" width="17.26953125" style="299" customWidth="1"/>
    <col min="13831" max="13831" width="16.54296875" style="299" bestFit="1" customWidth="1"/>
    <col min="13832" max="13832" width="15" style="299" bestFit="1" customWidth="1"/>
    <col min="13833" max="13833" width="46" style="299" customWidth="1"/>
    <col min="13834" max="13834" width="13.453125" style="299" bestFit="1" customWidth="1"/>
    <col min="13835" max="14079" width="9.54296875" style="299"/>
    <col min="14080" max="14080" width="6.7265625" style="299" customWidth="1"/>
    <col min="14081" max="14081" width="9.54296875" style="299"/>
    <col min="14082" max="14082" width="86.1796875" style="299" customWidth="1"/>
    <col min="14083" max="14083" width="7.1796875" style="299" customWidth="1"/>
    <col min="14084" max="14084" width="7.54296875" style="299" bestFit="1" customWidth="1"/>
    <col min="14085" max="14085" width="15.81640625" style="299" customWidth="1"/>
    <col min="14086" max="14086" width="17.26953125" style="299" customWidth="1"/>
    <col min="14087" max="14087" width="16.54296875" style="299" bestFit="1" customWidth="1"/>
    <col min="14088" max="14088" width="15" style="299" bestFit="1" customWidth="1"/>
    <col min="14089" max="14089" width="46" style="299" customWidth="1"/>
    <col min="14090" max="14090" width="13.453125" style="299" bestFit="1" customWidth="1"/>
    <col min="14091" max="14335" width="9.54296875" style="299"/>
    <col min="14336" max="14336" width="6.7265625" style="299" customWidth="1"/>
    <col min="14337" max="14337" width="9.54296875" style="299"/>
    <col min="14338" max="14338" width="86.1796875" style="299" customWidth="1"/>
    <col min="14339" max="14339" width="7.1796875" style="299" customWidth="1"/>
    <col min="14340" max="14340" width="7.54296875" style="299" bestFit="1" customWidth="1"/>
    <col min="14341" max="14341" width="15.81640625" style="299" customWidth="1"/>
    <col min="14342" max="14342" width="17.26953125" style="299" customWidth="1"/>
    <col min="14343" max="14343" width="16.54296875" style="299" bestFit="1" customWidth="1"/>
    <col min="14344" max="14344" width="15" style="299" bestFit="1" customWidth="1"/>
    <col min="14345" max="14345" width="46" style="299" customWidth="1"/>
    <col min="14346" max="14346" width="13.453125" style="299" bestFit="1" customWidth="1"/>
    <col min="14347" max="14591" width="9.54296875" style="299"/>
    <col min="14592" max="14592" width="6.7265625" style="299" customWidth="1"/>
    <col min="14593" max="14593" width="9.54296875" style="299"/>
    <col min="14594" max="14594" width="86.1796875" style="299" customWidth="1"/>
    <col min="14595" max="14595" width="7.1796875" style="299" customWidth="1"/>
    <col min="14596" max="14596" width="7.54296875" style="299" bestFit="1" customWidth="1"/>
    <col min="14597" max="14597" width="15.81640625" style="299" customWidth="1"/>
    <col min="14598" max="14598" width="17.26953125" style="299" customWidth="1"/>
    <col min="14599" max="14599" width="16.54296875" style="299" bestFit="1" customWidth="1"/>
    <col min="14600" max="14600" width="15" style="299" bestFit="1" customWidth="1"/>
    <col min="14601" max="14601" width="46" style="299" customWidth="1"/>
    <col min="14602" max="14602" width="13.453125" style="299" bestFit="1" customWidth="1"/>
    <col min="14603" max="14847" width="9.54296875" style="299"/>
    <col min="14848" max="14848" width="6.7265625" style="299" customWidth="1"/>
    <col min="14849" max="14849" width="9.54296875" style="299"/>
    <col min="14850" max="14850" width="86.1796875" style="299" customWidth="1"/>
    <col min="14851" max="14851" width="7.1796875" style="299" customWidth="1"/>
    <col min="14852" max="14852" width="7.54296875" style="299" bestFit="1" customWidth="1"/>
    <col min="14853" max="14853" width="15.81640625" style="299" customWidth="1"/>
    <col min="14854" max="14854" width="17.26953125" style="299" customWidth="1"/>
    <col min="14855" max="14855" width="16.54296875" style="299" bestFit="1" customWidth="1"/>
    <col min="14856" max="14856" width="15" style="299" bestFit="1" customWidth="1"/>
    <col min="14857" max="14857" width="46" style="299" customWidth="1"/>
    <col min="14858" max="14858" width="13.453125" style="299" bestFit="1" customWidth="1"/>
    <col min="14859" max="15103" width="9.54296875" style="299"/>
    <col min="15104" max="15104" width="6.7265625" style="299" customWidth="1"/>
    <col min="15105" max="15105" width="9.54296875" style="299"/>
    <col min="15106" max="15106" width="86.1796875" style="299" customWidth="1"/>
    <col min="15107" max="15107" width="7.1796875" style="299" customWidth="1"/>
    <col min="15108" max="15108" width="7.54296875" style="299" bestFit="1" customWidth="1"/>
    <col min="15109" max="15109" width="15.81640625" style="299" customWidth="1"/>
    <col min="15110" max="15110" width="17.26953125" style="299" customWidth="1"/>
    <col min="15111" max="15111" width="16.54296875" style="299" bestFit="1" customWidth="1"/>
    <col min="15112" max="15112" width="15" style="299" bestFit="1" customWidth="1"/>
    <col min="15113" max="15113" width="46" style="299" customWidth="1"/>
    <col min="15114" max="15114" width="13.453125" style="299" bestFit="1" customWidth="1"/>
    <col min="15115" max="15359" width="9.54296875" style="299"/>
    <col min="15360" max="15360" width="6.7265625" style="299" customWidth="1"/>
    <col min="15361" max="15361" width="9.54296875" style="299"/>
    <col min="15362" max="15362" width="86.1796875" style="299" customWidth="1"/>
    <col min="15363" max="15363" width="7.1796875" style="299" customWidth="1"/>
    <col min="15364" max="15364" width="7.54296875" style="299" bestFit="1" customWidth="1"/>
    <col min="15365" max="15365" width="15.81640625" style="299" customWidth="1"/>
    <col min="15366" max="15366" width="17.26953125" style="299" customWidth="1"/>
    <col min="15367" max="15367" width="16.54296875" style="299" bestFit="1" customWidth="1"/>
    <col min="15368" max="15368" width="15" style="299" bestFit="1" customWidth="1"/>
    <col min="15369" max="15369" width="46" style="299" customWidth="1"/>
    <col min="15370" max="15370" width="13.453125" style="299" bestFit="1" customWidth="1"/>
    <col min="15371" max="15615" width="9.54296875" style="299"/>
    <col min="15616" max="15616" width="6.7265625" style="299" customWidth="1"/>
    <col min="15617" max="15617" width="9.54296875" style="299"/>
    <col min="15618" max="15618" width="86.1796875" style="299" customWidth="1"/>
    <col min="15619" max="15619" width="7.1796875" style="299" customWidth="1"/>
    <col min="15620" max="15620" width="7.54296875" style="299" bestFit="1" customWidth="1"/>
    <col min="15621" max="15621" width="15.81640625" style="299" customWidth="1"/>
    <col min="15622" max="15622" width="17.26953125" style="299" customWidth="1"/>
    <col min="15623" max="15623" width="16.54296875" style="299" bestFit="1" customWidth="1"/>
    <col min="15624" max="15624" width="15" style="299" bestFit="1" customWidth="1"/>
    <col min="15625" max="15625" width="46" style="299" customWidth="1"/>
    <col min="15626" max="15626" width="13.453125" style="299" bestFit="1" customWidth="1"/>
    <col min="15627" max="15871" width="9.54296875" style="299"/>
    <col min="15872" max="15872" width="6.7265625" style="299" customWidth="1"/>
    <col min="15873" max="15873" width="9.54296875" style="299"/>
    <col min="15874" max="15874" width="86.1796875" style="299" customWidth="1"/>
    <col min="15875" max="15875" width="7.1796875" style="299" customWidth="1"/>
    <col min="15876" max="15876" width="7.54296875" style="299" bestFit="1" customWidth="1"/>
    <col min="15877" max="15877" width="15.81640625" style="299" customWidth="1"/>
    <col min="15878" max="15878" width="17.26953125" style="299" customWidth="1"/>
    <col min="15879" max="15879" width="16.54296875" style="299" bestFit="1" customWidth="1"/>
    <col min="15880" max="15880" width="15" style="299" bestFit="1" customWidth="1"/>
    <col min="15881" max="15881" width="46" style="299" customWidth="1"/>
    <col min="15882" max="15882" width="13.453125" style="299" bestFit="1" customWidth="1"/>
    <col min="15883" max="16127" width="9.54296875" style="299"/>
    <col min="16128" max="16128" width="6.7265625" style="299" customWidth="1"/>
    <col min="16129" max="16129" width="9.54296875" style="299"/>
    <col min="16130" max="16130" width="86.1796875" style="299" customWidth="1"/>
    <col min="16131" max="16131" width="7.1796875" style="299" customWidth="1"/>
    <col min="16132" max="16132" width="7.54296875" style="299" bestFit="1" customWidth="1"/>
    <col min="16133" max="16133" width="15.81640625" style="299" customWidth="1"/>
    <col min="16134" max="16134" width="17.26953125" style="299" customWidth="1"/>
    <col min="16135" max="16135" width="16.54296875" style="299" bestFit="1" customWidth="1"/>
    <col min="16136" max="16136" width="15" style="299" bestFit="1" customWidth="1"/>
    <col min="16137" max="16137" width="46" style="299" customWidth="1"/>
    <col min="16138" max="16138" width="13.453125" style="299" bestFit="1" customWidth="1"/>
    <col min="16139" max="16384" width="9.54296875" style="299"/>
  </cols>
  <sheetData>
    <row r="1" spans="1:7" s="268" customFormat="1" ht="13" x14ac:dyDescent="0.25">
      <c r="A1" s="1098" t="s">
        <v>0</v>
      </c>
      <c r="B1" s="1098"/>
      <c r="C1" s="1098"/>
      <c r="D1" s="1098"/>
      <c r="E1" s="1098"/>
      <c r="F1" s="1098"/>
      <c r="G1" s="267"/>
    </row>
    <row r="2" spans="1:7" s="270" customFormat="1" ht="13" x14ac:dyDescent="0.25">
      <c r="A2" s="1098" t="s">
        <v>1348</v>
      </c>
      <c r="B2" s="1098"/>
      <c r="C2" s="1098"/>
      <c r="D2" s="1098"/>
      <c r="E2" s="1098"/>
      <c r="F2" s="1098"/>
      <c r="G2" s="269"/>
    </row>
    <row r="3" spans="1:7" s="270" customFormat="1" ht="13" x14ac:dyDescent="0.25">
      <c r="A3" s="1088" t="s">
        <v>1214</v>
      </c>
      <c r="B3" s="1088"/>
      <c r="C3" s="1088"/>
      <c r="D3" s="1088"/>
      <c r="E3" s="1088"/>
      <c r="F3" s="1088"/>
      <c r="G3" s="269"/>
    </row>
    <row r="4" spans="1:7" s="270" customFormat="1" ht="13" x14ac:dyDescent="0.25">
      <c r="A4" s="119" t="s">
        <v>1316</v>
      </c>
      <c r="B4" s="272"/>
      <c r="C4" s="273"/>
      <c r="D4" s="273"/>
      <c r="E4" s="274"/>
      <c r="F4" s="275"/>
      <c r="G4" s="269"/>
    </row>
    <row r="5" spans="1:7" s="270" customFormat="1" ht="13" x14ac:dyDescent="0.25">
      <c r="A5" s="276" t="s">
        <v>249</v>
      </c>
      <c r="B5" s="276" t="s">
        <v>250</v>
      </c>
      <c r="C5" s="276" t="s">
        <v>251</v>
      </c>
      <c r="D5" s="276" t="s">
        <v>252</v>
      </c>
      <c r="E5" s="276" t="s">
        <v>253</v>
      </c>
      <c r="F5" s="276" t="s">
        <v>254</v>
      </c>
      <c r="G5" s="269"/>
    </row>
    <row r="6" spans="1:7" s="263" customFormat="1" ht="37.5" x14ac:dyDescent="0.25">
      <c r="A6" s="673"/>
      <c r="B6" s="677" t="s">
        <v>1001</v>
      </c>
      <c r="C6" s="673"/>
      <c r="D6" s="674"/>
      <c r="E6" s="675"/>
      <c r="F6" s="676"/>
      <c r="G6" s="265"/>
    </row>
    <row r="7" spans="1:7" s="263" customFormat="1" ht="13" x14ac:dyDescent="0.25">
      <c r="A7" s="673"/>
      <c r="B7" s="677"/>
      <c r="C7" s="673"/>
      <c r="D7" s="674"/>
      <c r="E7" s="675"/>
      <c r="F7" s="676"/>
      <c r="G7" s="265"/>
    </row>
    <row r="8" spans="1:7" s="263" customFormat="1" ht="13" x14ac:dyDescent="0.25">
      <c r="A8" s="413"/>
      <c r="B8" s="678" t="s">
        <v>135</v>
      </c>
      <c r="C8" s="413"/>
      <c r="D8" s="679"/>
      <c r="E8" s="756"/>
      <c r="F8" s="676"/>
      <c r="G8" s="265"/>
    </row>
    <row r="9" spans="1:7" s="263" customFormat="1" x14ac:dyDescent="0.25">
      <c r="A9" s="413"/>
      <c r="B9" s="681"/>
      <c r="C9" s="413"/>
      <c r="D9" s="679"/>
      <c r="E9" s="756"/>
      <c r="F9" s="676"/>
      <c r="G9" s="265"/>
    </row>
    <row r="10" spans="1:7" s="263" customFormat="1" ht="13" x14ac:dyDescent="0.25">
      <c r="A10" s="413"/>
      <c r="B10" s="678" t="s">
        <v>117</v>
      </c>
      <c r="C10" s="413"/>
      <c r="D10" s="679"/>
      <c r="E10" s="756"/>
      <c r="F10" s="676"/>
      <c r="G10" s="265"/>
    </row>
    <row r="11" spans="1:7" s="263" customFormat="1" x14ac:dyDescent="0.25">
      <c r="A11" s="413" t="s">
        <v>118</v>
      </c>
      <c r="B11" s="681" t="s">
        <v>583</v>
      </c>
      <c r="C11" s="413" t="s">
        <v>263</v>
      </c>
      <c r="D11" s="757">
        <v>1.54E-2</v>
      </c>
      <c r="E11" s="283"/>
      <c r="F11" s="284">
        <f>D11*E11</f>
        <v>0</v>
      </c>
      <c r="G11" s="265"/>
    </row>
    <row r="12" spans="1:7" s="263" customFormat="1" x14ac:dyDescent="0.25">
      <c r="A12" s="413"/>
      <c r="B12" s="681"/>
      <c r="C12" s="413"/>
      <c r="D12" s="758"/>
      <c r="E12" s="283"/>
      <c r="F12" s="284"/>
      <c r="G12" s="265"/>
    </row>
    <row r="13" spans="1:7" s="263" customFormat="1" ht="13" x14ac:dyDescent="0.25">
      <c r="A13" s="685"/>
      <c r="B13" s="686" t="s">
        <v>119</v>
      </c>
      <c r="C13" s="685"/>
      <c r="D13" s="687"/>
      <c r="E13" s="283"/>
      <c r="F13" s="688"/>
      <c r="G13" s="265"/>
    </row>
    <row r="14" spans="1:7" s="263" customFormat="1" ht="25" x14ac:dyDescent="0.25">
      <c r="A14" s="685"/>
      <c r="B14" s="689" t="s">
        <v>136</v>
      </c>
      <c r="C14" s="685"/>
      <c r="D14" s="687"/>
      <c r="E14" s="283"/>
      <c r="F14" s="688"/>
      <c r="G14" s="265"/>
    </row>
    <row r="15" spans="1:7" s="263" customFormat="1" x14ac:dyDescent="0.25">
      <c r="A15" s="685" t="s">
        <v>120</v>
      </c>
      <c r="B15" s="690" t="s">
        <v>121</v>
      </c>
      <c r="C15" s="685" t="s">
        <v>15</v>
      </c>
      <c r="D15" s="687">
        <v>1</v>
      </c>
      <c r="E15" s="283"/>
      <c r="F15" s="284">
        <f>D15*E15</f>
        <v>0</v>
      </c>
      <c r="G15" s="265"/>
    </row>
    <row r="16" spans="1:7" s="263" customFormat="1" x14ac:dyDescent="0.25">
      <c r="A16" s="685"/>
      <c r="B16" s="691"/>
      <c r="C16" s="685"/>
      <c r="D16" s="687"/>
      <c r="E16" s="283"/>
      <c r="F16" s="284"/>
      <c r="G16" s="265"/>
    </row>
    <row r="17" spans="1:7" s="263" customFormat="1" ht="13" x14ac:dyDescent="0.25">
      <c r="A17" s="685"/>
      <c r="B17" s="686" t="s">
        <v>122</v>
      </c>
      <c r="C17" s="685"/>
      <c r="D17" s="687"/>
      <c r="E17" s="283"/>
      <c r="F17" s="284"/>
      <c r="G17" s="265"/>
    </row>
    <row r="18" spans="1:7" s="263" customFormat="1" ht="37.5" customHeight="1" x14ac:dyDescent="0.25">
      <c r="A18" s="685"/>
      <c r="B18" s="689" t="s">
        <v>123</v>
      </c>
      <c r="C18" s="685"/>
      <c r="D18" s="692"/>
      <c r="E18" s="283"/>
      <c r="F18" s="284"/>
      <c r="G18" s="265"/>
    </row>
    <row r="19" spans="1:7" s="263" customFormat="1" x14ac:dyDescent="0.25">
      <c r="A19" s="685" t="s">
        <v>124</v>
      </c>
      <c r="B19" s="690" t="s">
        <v>125</v>
      </c>
      <c r="C19" s="685" t="s">
        <v>15</v>
      </c>
      <c r="D19" s="687">
        <v>1</v>
      </c>
      <c r="E19" s="283"/>
      <c r="F19" s="284">
        <f>D19*E19</f>
        <v>0</v>
      </c>
      <c r="G19" s="265"/>
    </row>
    <row r="20" spans="1:7" s="263" customFormat="1" ht="13" x14ac:dyDescent="0.25">
      <c r="A20" s="673"/>
      <c r="B20" s="671"/>
      <c r="C20" s="673"/>
      <c r="D20" s="693"/>
      <c r="E20" s="283"/>
      <c r="F20" s="284"/>
      <c r="G20" s="265"/>
    </row>
    <row r="21" spans="1:7" s="263" customFormat="1" ht="13" x14ac:dyDescent="0.25">
      <c r="A21" s="681"/>
      <c r="B21" s="678" t="s">
        <v>81</v>
      </c>
      <c r="C21" s="413"/>
      <c r="D21" s="694"/>
      <c r="E21" s="283"/>
      <c r="F21" s="284"/>
      <c r="G21" s="265"/>
    </row>
    <row r="22" spans="1:7" s="263" customFormat="1" x14ac:dyDescent="0.25">
      <c r="A22" s="681"/>
      <c r="B22" s="681"/>
      <c r="C22" s="413"/>
      <c r="D22" s="694"/>
      <c r="E22" s="283"/>
      <c r="F22" s="284"/>
      <c r="G22" s="265"/>
    </row>
    <row r="23" spans="1:7" s="263" customFormat="1" ht="13" x14ac:dyDescent="0.25">
      <c r="A23" s="413"/>
      <c r="B23" s="678" t="s">
        <v>211</v>
      </c>
      <c r="C23" s="413"/>
      <c r="D23" s="694"/>
      <c r="E23" s="283"/>
      <c r="F23" s="284"/>
      <c r="G23" s="265"/>
    </row>
    <row r="24" spans="1:7" s="263" customFormat="1" ht="13" x14ac:dyDescent="0.25">
      <c r="A24" s="413"/>
      <c r="B24" s="678"/>
      <c r="C24" s="413"/>
      <c r="D24" s="694"/>
      <c r="E24" s="283"/>
      <c r="F24" s="284"/>
      <c r="G24" s="265"/>
    </row>
    <row r="25" spans="1:7" s="263" customFormat="1" ht="13" x14ac:dyDescent="0.25">
      <c r="A25" s="695"/>
      <c r="B25" s="672" t="s">
        <v>139</v>
      </c>
      <c r="C25" s="413"/>
      <c r="D25" s="694"/>
      <c r="E25" s="283"/>
      <c r="F25" s="284"/>
      <c r="G25" s="265"/>
    </row>
    <row r="26" spans="1:7" s="263" customFormat="1" x14ac:dyDescent="0.25">
      <c r="A26" s="413" t="s">
        <v>420</v>
      </c>
      <c r="B26" s="696" t="s">
        <v>584</v>
      </c>
      <c r="C26" s="413" t="s">
        <v>38</v>
      </c>
      <c r="D26" s="694">
        <v>23.1</v>
      </c>
      <c r="E26" s="283"/>
      <c r="F26" s="284">
        <f>D26*E26</f>
        <v>0</v>
      </c>
      <c r="G26" s="265"/>
    </row>
    <row r="27" spans="1:7" s="263" customFormat="1" ht="13" x14ac:dyDescent="0.25">
      <c r="A27" s="413"/>
      <c r="B27" s="678"/>
      <c r="C27" s="413"/>
      <c r="D27" s="694"/>
      <c r="E27" s="283"/>
      <c r="F27" s="284"/>
      <c r="G27" s="265"/>
    </row>
    <row r="28" spans="1:7" s="263" customFormat="1" ht="13" x14ac:dyDescent="0.25">
      <c r="A28" s="413"/>
      <c r="B28" s="671" t="s">
        <v>422</v>
      </c>
      <c r="C28" s="413"/>
      <c r="D28" s="694"/>
      <c r="E28" s="283"/>
      <c r="F28" s="284"/>
      <c r="G28" s="265"/>
    </row>
    <row r="29" spans="1:7" s="263" customFormat="1" ht="35.25" customHeight="1" x14ac:dyDescent="0.25">
      <c r="A29" s="413"/>
      <c r="B29" s="697" t="s">
        <v>585</v>
      </c>
      <c r="C29" s="413"/>
      <c r="D29" s="694"/>
      <c r="E29" s="283"/>
      <c r="F29" s="284"/>
      <c r="G29" s="265"/>
    </row>
    <row r="30" spans="1:7" s="263" customFormat="1" ht="20.25" customHeight="1" x14ac:dyDescent="0.25">
      <c r="A30" s="413" t="s">
        <v>424</v>
      </c>
      <c r="B30" s="681" t="s">
        <v>586</v>
      </c>
      <c r="C30" s="413" t="s">
        <v>38</v>
      </c>
      <c r="D30" s="679">
        <v>1.4</v>
      </c>
      <c r="E30" s="698"/>
      <c r="F30" s="284">
        <f>D30*E30</f>
        <v>0</v>
      </c>
      <c r="G30" s="265"/>
    </row>
    <row r="31" spans="1:7" s="263" customFormat="1" ht="20.25" customHeight="1" x14ac:dyDescent="0.25">
      <c r="A31" s="413" t="s">
        <v>212</v>
      </c>
      <c r="B31" s="696" t="s">
        <v>587</v>
      </c>
      <c r="C31" s="413" t="s">
        <v>38</v>
      </c>
      <c r="D31" s="679">
        <v>18.899999999999999</v>
      </c>
      <c r="E31" s="698"/>
      <c r="F31" s="284">
        <f>D31*E31</f>
        <v>0</v>
      </c>
      <c r="G31" s="265"/>
    </row>
    <row r="32" spans="1:7" s="263" customFormat="1" ht="20.25" customHeight="1" x14ac:dyDescent="0.25">
      <c r="A32" s="413" t="s">
        <v>82</v>
      </c>
      <c r="B32" s="696" t="s">
        <v>588</v>
      </c>
      <c r="C32" s="413" t="s">
        <v>38</v>
      </c>
      <c r="D32" s="679">
        <v>24.5</v>
      </c>
      <c r="E32" s="698"/>
      <c r="F32" s="284">
        <f>D32*E32</f>
        <v>0</v>
      </c>
      <c r="G32" s="265"/>
    </row>
    <row r="33" spans="1:7" s="263" customFormat="1" x14ac:dyDescent="0.25">
      <c r="A33" s="413"/>
      <c r="B33" s="696"/>
      <c r="C33" s="413"/>
      <c r="D33" s="679"/>
      <c r="E33" s="698"/>
      <c r="F33" s="284"/>
      <c r="G33" s="265"/>
    </row>
    <row r="34" spans="1:7" s="263" customFormat="1" ht="13" x14ac:dyDescent="0.25">
      <c r="A34" s="413"/>
      <c r="B34" s="671" t="s">
        <v>427</v>
      </c>
      <c r="C34" s="413"/>
      <c r="D34" s="679"/>
      <c r="E34" s="698"/>
      <c r="F34" s="284"/>
      <c r="G34" s="265"/>
    </row>
    <row r="35" spans="1:7" s="263" customFormat="1" ht="25" x14ac:dyDescent="0.25">
      <c r="A35" s="413"/>
      <c r="B35" s="699" t="s">
        <v>428</v>
      </c>
      <c r="C35" s="413"/>
      <c r="D35" s="679"/>
      <c r="E35" s="698"/>
      <c r="F35" s="284"/>
      <c r="G35" s="265"/>
    </row>
    <row r="36" spans="1:7" s="263" customFormat="1" ht="20.25" customHeight="1" x14ac:dyDescent="0.25">
      <c r="A36" s="413" t="s">
        <v>429</v>
      </c>
      <c r="B36" s="696" t="s">
        <v>426</v>
      </c>
      <c r="C36" s="413" t="s">
        <v>38</v>
      </c>
      <c r="D36" s="679">
        <v>0.7</v>
      </c>
      <c r="E36" s="698"/>
      <c r="F36" s="284">
        <f>D36*E36</f>
        <v>0</v>
      </c>
      <c r="G36" s="265"/>
    </row>
    <row r="37" spans="1:7" s="263" customFormat="1" ht="20.25" customHeight="1" x14ac:dyDescent="0.25">
      <c r="A37" s="413" t="s">
        <v>83</v>
      </c>
      <c r="B37" s="696" t="s">
        <v>588</v>
      </c>
      <c r="C37" s="413" t="s">
        <v>38</v>
      </c>
      <c r="D37" s="679">
        <v>0.7</v>
      </c>
      <c r="E37" s="698"/>
      <c r="F37" s="284">
        <f>D37*E37</f>
        <v>0</v>
      </c>
      <c r="G37" s="265"/>
    </row>
    <row r="38" spans="1:7" s="263" customFormat="1" x14ac:dyDescent="0.25">
      <c r="A38" s="411"/>
      <c r="B38" s="696"/>
      <c r="C38" s="413"/>
      <c r="D38" s="694"/>
      <c r="E38" s="283"/>
      <c r="F38" s="283"/>
      <c r="G38" s="265"/>
    </row>
    <row r="39" spans="1:7" s="263" customFormat="1" ht="13" x14ac:dyDescent="0.25">
      <c r="A39" s="413"/>
      <c r="B39" s="700" t="s">
        <v>255</v>
      </c>
      <c r="C39" s="413"/>
      <c r="D39" s="694"/>
      <c r="E39" s="283"/>
      <c r="F39" s="283"/>
      <c r="G39" s="265"/>
    </row>
    <row r="40" spans="1:7" s="263" customFormat="1" x14ac:dyDescent="0.25">
      <c r="A40" s="413"/>
      <c r="B40" s="696"/>
      <c r="C40" s="413"/>
      <c r="D40" s="694"/>
      <c r="E40" s="283"/>
      <c r="F40" s="283"/>
      <c r="G40" s="265"/>
    </row>
    <row r="41" spans="1:7" s="263" customFormat="1" ht="13" x14ac:dyDescent="0.25">
      <c r="A41" s="413"/>
      <c r="B41" s="672" t="s">
        <v>446</v>
      </c>
      <c r="C41" s="413"/>
      <c r="D41" s="694"/>
      <c r="E41" s="283"/>
      <c r="F41" s="283"/>
      <c r="G41" s="265"/>
    </row>
    <row r="42" spans="1:7" s="263" customFormat="1" x14ac:dyDescent="0.25">
      <c r="A42" s="413"/>
      <c r="B42" s="696"/>
      <c r="C42" s="413"/>
      <c r="D42" s="694"/>
      <c r="E42" s="283"/>
      <c r="F42" s="284"/>
      <c r="G42" s="265"/>
    </row>
    <row r="43" spans="1:7" s="263" customFormat="1" ht="25" x14ac:dyDescent="0.25">
      <c r="A43" s="413"/>
      <c r="B43" s="697" t="s">
        <v>592</v>
      </c>
      <c r="C43" s="413"/>
      <c r="D43" s="694"/>
      <c r="E43" s="283"/>
      <c r="F43" s="284"/>
      <c r="G43" s="265"/>
    </row>
    <row r="44" spans="1:7" s="263" customFormat="1" ht="34.5" customHeight="1" x14ac:dyDescent="0.25">
      <c r="A44" s="411" t="s">
        <v>593</v>
      </c>
      <c r="B44" s="696" t="s">
        <v>433</v>
      </c>
      <c r="C44" s="413" t="s">
        <v>44</v>
      </c>
      <c r="D44" s="694">
        <v>60.2</v>
      </c>
      <c r="E44" s="283"/>
      <c r="F44" s="284">
        <f>D44*E44</f>
        <v>0</v>
      </c>
      <c r="G44" s="265"/>
    </row>
    <row r="45" spans="1:7" s="263" customFormat="1" ht="25" x14ac:dyDescent="0.25">
      <c r="A45" s="411" t="s">
        <v>594</v>
      </c>
      <c r="B45" s="696" t="s">
        <v>434</v>
      </c>
      <c r="C45" s="413" t="s">
        <v>44</v>
      </c>
      <c r="D45" s="694">
        <v>4.5999999999999996</v>
      </c>
      <c r="E45" s="283"/>
      <c r="F45" s="284">
        <f>D45*E45</f>
        <v>0</v>
      </c>
      <c r="G45" s="265"/>
    </row>
    <row r="46" spans="1:7" s="263" customFormat="1" x14ac:dyDescent="0.25">
      <c r="A46" s="413"/>
      <c r="B46" s="696"/>
      <c r="C46" s="701"/>
      <c r="D46" s="694"/>
      <c r="E46" s="283"/>
      <c r="F46" s="284"/>
      <c r="G46" s="265"/>
    </row>
    <row r="47" spans="1:7" s="263" customFormat="1" ht="13" x14ac:dyDescent="0.25">
      <c r="A47" s="413"/>
      <c r="B47" s="672" t="s">
        <v>431</v>
      </c>
      <c r="C47" s="413"/>
      <c r="D47" s="694"/>
      <c r="E47" s="283"/>
      <c r="F47" s="284"/>
      <c r="G47" s="265"/>
    </row>
    <row r="48" spans="1:7" s="263" customFormat="1" ht="13" x14ac:dyDescent="0.25">
      <c r="A48" s="413"/>
      <c r="B48" s="672"/>
      <c r="C48" s="413"/>
      <c r="D48" s="694"/>
      <c r="E48" s="283"/>
      <c r="F48" s="284"/>
      <c r="G48" s="265"/>
    </row>
    <row r="49" spans="1:7" s="263" customFormat="1" ht="35.25" customHeight="1" x14ac:dyDescent="0.25">
      <c r="A49" s="413"/>
      <c r="B49" s="699" t="s">
        <v>432</v>
      </c>
      <c r="C49" s="413"/>
      <c r="D49" s="694"/>
      <c r="E49" s="283"/>
      <c r="F49" s="284"/>
      <c r="G49" s="265"/>
    </row>
    <row r="50" spans="1:7" s="263" customFormat="1" ht="31.5" customHeight="1" x14ac:dyDescent="0.25">
      <c r="A50" s="411" t="s">
        <v>208</v>
      </c>
      <c r="B50" s="696" t="s">
        <v>433</v>
      </c>
      <c r="C50" s="413" t="s">
        <v>44</v>
      </c>
      <c r="D50" s="694">
        <v>104.3</v>
      </c>
      <c r="E50" s="283"/>
      <c r="F50" s="284">
        <f>D50*E50</f>
        <v>0</v>
      </c>
      <c r="G50" s="265"/>
    </row>
    <row r="51" spans="1:7" s="263" customFormat="1" ht="25" x14ac:dyDescent="0.25">
      <c r="A51" s="411" t="s">
        <v>206</v>
      </c>
      <c r="B51" s="696" t="s">
        <v>434</v>
      </c>
      <c r="C51" s="413" t="s">
        <v>44</v>
      </c>
      <c r="D51" s="694">
        <v>4.2</v>
      </c>
      <c r="E51" s="283"/>
      <c r="F51" s="284">
        <f>D51*E51</f>
        <v>0</v>
      </c>
      <c r="G51" s="265"/>
    </row>
    <row r="52" spans="1:7" s="263" customFormat="1" x14ac:dyDescent="0.25">
      <c r="A52" s="411"/>
      <c r="B52" s="696"/>
      <c r="C52" s="413"/>
      <c r="D52" s="694"/>
      <c r="E52" s="283"/>
      <c r="F52" s="284"/>
      <c r="G52" s="265"/>
    </row>
    <row r="53" spans="1:7" s="263" customFormat="1" x14ac:dyDescent="0.25">
      <c r="A53" s="411"/>
      <c r="B53" s="696"/>
      <c r="C53" s="413"/>
      <c r="D53" s="694"/>
      <c r="E53" s="283"/>
      <c r="F53" s="284"/>
      <c r="G53" s="265"/>
    </row>
    <row r="54" spans="1:7" s="263" customFormat="1" x14ac:dyDescent="0.25">
      <c r="A54" s="411"/>
      <c r="B54" s="696"/>
      <c r="C54" s="413"/>
      <c r="D54" s="694"/>
      <c r="E54" s="283"/>
      <c r="F54" s="284"/>
      <c r="G54" s="265"/>
    </row>
    <row r="55" spans="1:7" s="263" customFormat="1" x14ac:dyDescent="0.25">
      <c r="A55" s="411"/>
      <c r="B55" s="696"/>
      <c r="C55" s="413"/>
      <c r="D55" s="694"/>
      <c r="E55" s="283"/>
      <c r="F55" s="284"/>
      <c r="G55" s="265"/>
    </row>
    <row r="56" spans="1:7" s="263" customFormat="1" ht="13" thickBot="1" x14ac:dyDescent="0.3">
      <c r="A56" s="411"/>
      <c r="B56" s="696"/>
      <c r="C56" s="413"/>
      <c r="D56" s="694"/>
      <c r="E56" s="283"/>
      <c r="F56" s="284"/>
      <c r="G56" s="265"/>
    </row>
    <row r="57" spans="1:7" s="263" customFormat="1" ht="18" customHeight="1" thickTop="1" x14ac:dyDescent="0.25">
      <c r="A57" s="1100" t="s">
        <v>93</v>
      </c>
      <c r="B57" s="1100"/>
      <c r="C57" s="1100"/>
      <c r="D57" s="1100"/>
      <c r="E57" s="1100"/>
      <c r="F57" s="781">
        <f>SUM(F6:F56)</f>
        <v>0</v>
      </c>
      <c r="G57" s="265"/>
    </row>
    <row r="58" spans="1:7" s="263" customFormat="1" ht="18.75" customHeight="1" x14ac:dyDescent="0.25">
      <c r="A58" s="413"/>
      <c r="B58" s="672" t="s">
        <v>84</v>
      </c>
      <c r="C58" s="701"/>
      <c r="D58" s="694"/>
      <c r="E58" s="283"/>
      <c r="F58" s="284"/>
      <c r="G58" s="265"/>
    </row>
    <row r="59" spans="1:7" s="263" customFormat="1" ht="25" x14ac:dyDescent="0.25">
      <c r="A59" s="413"/>
      <c r="B59" s="697" t="s">
        <v>595</v>
      </c>
      <c r="C59" s="413"/>
      <c r="D59" s="694"/>
      <c r="E59" s="283"/>
      <c r="F59" s="284"/>
      <c r="G59" s="265"/>
    </row>
    <row r="60" spans="1:7" s="263" customFormat="1" ht="20.25" customHeight="1" x14ac:dyDescent="0.25">
      <c r="A60" s="413" t="s">
        <v>213</v>
      </c>
      <c r="B60" s="677" t="s">
        <v>436</v>
      </c>
      <c r="C60" s="413" t="s">
        <v>38</v>
      </c>
      <c r="D60" s="694">
        <v>32.549999999999997</v>
      </c>
      <c r="E60" s="283"/>
      <c r="F60" s="284">
        <f>D60*E60</f>
        <v>0</v>
      </c>
      <c r="G60" s="265"/>
    </row>
    <row r="61" spans="1:7" s="263" customFormat="1" ht="20.25" customHeight="1" x14ac:dyDescent="0.25">
      <c r="A61" s="413" t="s">
        <v>437</v>
      </c>
      <c r="B61" s="696" t="s">
        <v>427</v>
      </c>
      <c r="C61" s="413" t="s">
        <v>38</v>
      </c>
      <c r="D61" s="694">
        <v>1.4</v>
      </c>
      <c r="E61" s="283"/>
      <c r="F61" s="284">
        <f>D61*E61</f>
        <v>0</v>
      </c>
      <c r="G61" s="265"/>
    </row>
    <row r="62" spans="1:7" s="263" customFormat="1" x14ac:dyDescent="0.25">
      <c r="A62" s="413"/>
      <c r="B62" s="696"/>
      <c r="C62" s="413"/>
      <c r="D62" s="694"/>
      <c r="E62" s="759"/>
      <c r="F62" s="284"/>
      <c r="G62" s="265"/>
    </row>
    <row r="63" spans="1:7" s="263" customFormat="1" ht="13" x14ac:dyDescent="0.25">
      <c r="A63" s="685"/>
      <c r="B63" s="686" t="s">
        <v>596</v>
      </c>
      <c r="C63" s="685"/>
      <c r="D63" s="703"/>
      <c r="E63" s="283"/>
      <c r="F63" s="284"/>
      <c r="G63" s="265"/>
    </row>
    <row r="64" spans="1:7" s="263" customFormat="1" x14ac:dyDescent="0.25">
      <c r="A64" s="685"/>
      <c r="B64" s="690"/>
      <c r="C64" s="685"/>
      <c r="D64" s="703"/>
      <c r="E64" s="283"/>
      <c r="F64" s="284"/>
      <c r="G64" s="265"/>
    </row>
    <row r="65" spans="1:7" s="263" customFormat="1" ht="13" x14ac:dyDescent="0.25">
      <c r="A65" s="685"/>
      <c r="B65" s="686" t="s">
        <v>597</v>
      </c>
      <c r="C65" s="685"/>
      <c r="D65" s="703"/>
      <c r="E65" s="283"/>
      <c r="F65" s="284"/>
      <c r="G65" s="265"/>
    </row>
    <row r="66" spans="1:7" s="263" customFormat="1" ht="30.75" customHeight="1" x14ac:dyDescent="0.25">
      <c r="A66" s="685"/>
      <c r="B66" s="705" t="s">
        <v>598</v>
      </c>
      <c r="C66" s="685"/>
      <c r="D66" s="703"/>
      <c r="E66" s="283"/>
      <c r="F66" s="284"/>
      <c r="G66" s="265"/>
    </row>
    <row r="67" spans="1:7" s="263" customFormat="1" ht="30.75" customHeight="1" x14ac:dyDescent="0.25">
      <c r="A67" s="685" t="s">
        <v>209</v>
      </c>
      <c r="B67" s="690" t="s">
        <v>599</v>
      </c>
      <c r="C67" s="685" t="s">
        <v>38</v>
      </c>
      <c r="D67" s="706">
        <v>12.25</v>
      </c>
      <c r="E67" s="283"/>
      <c r="F67" s="284">
        <f>D67*E67</f>
        <v>0</v>
      </c>
      <c r="G67" s="265"/>
    </row>
    <row r="68" spans="1:7" s="263" customFormat="1" ht="25" x14ac:dyDescent="0.25">
      <c r="A68" s="685" t="s">
        <v>185</v>
      </c>
      <c r="B68" s="690" t="s">
        <v>600</v>
      </c>
      <c r="C68" s="685" t="s">
        <v>38</v>
      </c>
      <c r="D68" s="706">
        <v>16.8</v>
      </c>
      <c r="E68" s="283"/>
      <c r="F68" s="284">
        <f>D68*E68</f>
        <v>0</v>
      </c>
      <c r="G68" s="265"/>
    </row>
    <row r="69" spans="1:7" s="263" customFormat="1" ht="13" x14ac:dyDescent="0.25">
      <c r="A69" s="413"/>
      <c r="B69" s="672"/>
      <c r="C69" s="413"/>
      <c r="D69" s="694"/>
      <c r="E69" s="283"/>
      <c r="F69" s="284"/>
      <c r="G69" s="265"/>
    </row>
    <row r="70" spans="1:7" s="263" customFormat="1" ht="21" customHeight="1" x14ac:dyDescent="0.25">
      <c r="A70" s="681"/>
      <c r="B70" s="678" t="s">
        <v>451</v>
      </c>
      <c r="C70" s="413"/>
      <c r="D70" s="679"/>
      <c r="E70" s="283"/>
      <c r="F70" s="284"/>
      <c r="G70" s="265"/>
    </row>
    <row r="71" spans="1:7" s="263" customFormat="1" ht="25" x14ac:dyDescent="0.25">
      <c r="A71" s="413" t="s">
        <v>601</v>
      </c>
      <c r="B71" s="677" t="s">
        <v>602</v>
      </c>
      <c r="C71" s="413" t="s">
        <v>44</v>
      </c>
      <c r="D71" s="679">
        <v>73.5</v>
      </c>
      <c r="E71" s="283"/>
      <c r="F71" s="284">
        <f>D71*E71</f>
        <v>0</v>
      </c>
      <c r="G71" s="265"/>
    </row>
    <row r="72" spans="1:7" s="263" customFormat="1" x14ac:dyDescent="0.25">
      <c r="A72" s="685"/>
      <c r="B72" s="690"/>
      <c r="C72" s="685"/>
      <c r="D72" s="706"/>
      <c r="E72" s="283"/>
      <c r="F72" s="284"/>
      <c r="G72" s="265"/>
    </row>
    <row r="73" spans="1:7" s="263" customFormat="1" ht="13" x14ac:dyDescent="0.25">
      <c r="A73" s="413"/>
      <c r="B73" s="700" t="s">
        <v>88</v>
      </c>
      <c r="C73" s="413"/>
      <c r="D73" s="679"/>
      <c r="E73" s="283"/>
      <c r="F73" s="284"/>
      <c r="G73" s="265"/>
    </row>
    <row r="74" spans="1:7" s="263" customFormat="1" x14ac:dyDescent="0.25">
      <c r="A74" s="413"/>
      <c r="B74" s="696"/>
      <c r="C74" s="413"/>
      <c r="D74" s="679"/>
      <c r="E74" s="283"/>
      <c r="F74" s="284"/>
      <c r="G74" s="265"/>
    </row>
    <row r="75" spans="1:7" s="263" customFormat="1" ht="13" x14ac:dyDescent="0.25">
      <c r="A75" s="413"/>
      <c r="B75" s="700" t="s">
        <v>89</v>
      </c>
      <c r="C75" s="413"/>
      <c r="D75" s="679"/>
      <c r="E75" s="283"/>
      <c r="F75" s="283"/>
      <c r="G75" s="265"/>
    </row>
    <row r="76" spans="1:7" s="263" customFormat="1" x14ac:dyDescent="0.25">
      <c r="A76" s="413"/>
      <c r="B76" s="696"/>
      <c r="C76" s="413"/>
      <c r="D76" s="679"/>
      <c r="E76" s="283"/>
      <c r="F76" s="283"/>
      <c r="G76" s="265"/>
    </row>
    <row r="77" spans="1:7" s="263" customFormat="1" ht="13" x14ac:dyDescent="0.25">
      <c r="A77" s="413"/>
      <c r="B77" s="672" t="s">
        <v>215</v>
      </c>
      <c r="C77" s="413"/>
      <c r="D77" s="679"/>
      <c r="E77" s="283"/>
      <c r="F77" s="283"/>
      <c r="G77" s="265"/>
    </row>
    <row r="78" spans="1:7" s="263" customFormat="1" ht="13" x14ac:dyDescent="0.25">
      <c r="A78" s="413"/>
      <c r="B78" s="672"/>
      <c r="C78" s="413"/>
      <c r="D78" s="679"/>
      <c r="E78" s="283"/>
      <c r="F78" s="283"/>
      <c r="G78" s="265"/>
    </row>
    <row r="79" spans="1:7" s="263" customFormat="1" ht="13" x14ac:dyDescent="0.25">
      <c r="A79" s="413"/>
      <c r="B79" s="671" t="s">
        <v>90</v>
      </c>
      <c r="C79" s="413"/>
      <c r="D79" s="679"/>
      <c r="E79" s="283"/>
      <c r="F79" s="284"/>
      <c r="G79" s="265"/>
    </row>
    <row r="80" spans="1:7" s="263" customFormat="1" ht="44.25" customHeight="1" x14ac:dyDescent="0.25">
      <c r="A80" s="413"/>
      <c r="B80" s="697" t="s">
        <v>603</v>
      </c>
      <c r="C80" s="413"/>
      <c r="D80" s="679"/>
      <c r="E80" s="283"/>
      <c r="F80" s="284"/>
      <c r="G80" s="265"/>
    </row>
    <row r="81" spans="1:7" s="263" customFormat="1" x14ac:dyDescent="0.25">
      <c r="A81" s="413" t="s">
        <v>787</v>
      </c>
      <c r="B81" s="696" t="s">
        <v>95</v>
      </c>
      <c r="C81" s="413" t="s">
        <v>38</v>
      </c>
      <c r="D81" s="679">
        <v>1.26</v>
      </c>
      <c r="E81" s="283"/>
      <c r="F81" s="284">
        <f>D81*E81</f>
        <v>0</v>
      </c>
      <c r="G81" s="265"/>
    </row>
    <row r="82" spans="1:7" s="263" customFormat="1" x14ac:dyDescent="0.25">
      <c r="A82" s="413"/>
      <c r="B82" s="681"/>
      <c r="C82" s="413"/>
      <c r="D82" s="679"/>
      <c r="E82" s="283"/>
      <c r="F82" s="688"/>
      <c r="G82" s="265"/>
    </row>
    <row r="83" spans="1:7" s="263" customFormat="1" ht="13" x14ac:dyDescent="0.25">
      <c r="A83" s="413"/>
      <c r="B83" s="671" t="s">
        <v>94</v>
      </c>
      <c r="C83" s="413"/>
      <c r="D83" s="679"/>
      <c r="E83" s="283"/>
      <c r="F83" s="284"/>
      <c r="G83" s="265"/>
    </row>
    <row r="84" spans="1:7" s="263" customFormat="1" ht="45.75" customHeight="1" x14ac:dyDescent="0.25">
      <c r="A84" s="413"/>
      <c r="B84" s="697" t="s">
        <v>454</v>
      </c>
      <c r="C84" s="413"/>
      <c r="D84" s="679"/>
      <c r="E84" s="283"/>
      <c r="F84" s="284"/>
      <c r="G84" s="265"/>
    </row>
    <row r="85" spans="1:7" s="263" customFormat="1" x14ac:dyDescent="0.25">
      <c r="A85" s="413" t="s">
        <v>244</v>
      </c>
      <c r="B85" s="696" t="s">
        <v>95</v>
      </c>
      <c r="C85" s="413" t="s">
        <v>38</v>
      </c>
      <c r="D85" s="679">
        <v>16.309999999999999</v>
      </c>
      <c r="E85" s="283"/>
      <c r="F85" s="284">
        <f>D85*E85</f>
        <v>0</v>
      </c>
      <c r="G85" s="265"/>
    </row>
    <row r="86" spans="1:7" s="263" customFormat="1" x14ac:dyDescent="0.25">
      <c r="A86" s="413"/>
      <c r="B86" s="681"/>
      <c r="C86" s="413"/>
      <c r="D86" s="679"/>
      <c r="E86" s="283"/>
      <c r="F86" s="688"/>
      <c r="G86" s="265"/>
    </row>
    <row r="87" spans="1:7" s="263" customFormat="1" x14ac:dyDescent="0.25">
      <c r="A87" s="413"/>
      <c r="B87" s="681"/>
      <c r="C87" s="413"/>
      <c r="D87" s="679"/>
      <c r="E87" s="283"/>
      <c r="F87" s="688"/>
      <c r="G87" s="265"/>
    </row>
    <row r="88" spans="1:7" s="263" customFormat="1" ht="13" x14ac:dyDescent="0.25">
      <c r="A88" s="413"/>
      <c r="B88" s="671" t="s">
        <v>96</v>
      </c>
      <c r="C88" s="413"/>
      <c r="D88" s="679"/>
      <c r="E88" s="283"/>
      <c r="F88" s="284"/>
      <c r="G88" s="265"/>
    </row>
    <row r="89" spans="1:7" s="263" customFormat="1" ht="50.25" customHeight="1" x14ac:dyDescent="0.25">
      <c r="A89" s="413"/>
      <c r="B89" s="697" t="s">
        <v>455</v>
      </c>
      <c r="C89" s="413"/>
      <c r="D89" s="679"/>
      <c r="E89" s="283"/>
      <c r="F89" s="284"/>
      <c r="G89" s="265"/>
    </row>
    <row r="90" spans="1:7" s="263" customFormat="1" x14ac:dyDescent="0.25">
      <c r="A90" s="413" t="s">
        <v>245</v>
      </c>
      <c r="B90" s="696" t="s">
        <v>92</v>
      </c>
      <c r="C90" s="413" t="s">
        <v>38</v>
      </c>
      <c r="D90" s="679">
        <v>16.309999999999999</v>
      </c>
      <c r="E90" s="283"/>
      <c r="F90" s="284">
        <f>D90*E90</f>
        <v>0</v>
      </c>
      <c r="G90" s="265"/>
    </row>
    <row r="91" spans="1:7" s="263" customFormat="1" x14ac:dyDescent="0.25">
      <c r="A91" s="413"/>
      <c r="B91" s="681"/>
      <c r="C91" s="413"/>
      <c r="D91" s="679"/>
      <c r="E91" s="283"/>
      <c r="F91" s="284"/>
      <c r="G91" s="265"/>
    </row>
    <row r="92" spans="1:7" s="263" customFormat="1" ht="13" x14ac:dyDescent="0.25">
      <c r="A92" s="413"/>
      <c r="B92" s="678" t="s">
        <v>216</v>
      </c>
      <c r="C92" s="413"/>
      <c r="D92" s="679"/>
      <c r="E92" s="283"/>
      <c r="F92" s="284"/>
      <c r="G92" s="265"/>
    </row>
    <row r="93" spans="1:7" s="263" customFormat="1" x14ac:dyDescent="0.25">
      <c r="A93" s="413"/>
      <c r="B93" s="681"/>
      <c r="C93" s="413"/>
      <c r="D93" s="679"/>
      <c r="E93" s="283"/>
      <c r="F93" s="688"/>
      <c r="G93" s="265"/>
    </row>
    <row r="94" spans="1:7" s="263" customFormat="1" ht="13" x14ac:dyDescent="0.25">
      <c r="A94" s="413"/>
      <c r="B94" s="671" t="s">
        <v>98</v>
      </c>
      <c r="C94" s="413"/>
      <c r="D94" s="679"/>
      <c r="E94" s="283"/>
      <c r="F94" s="688"/>
      <c r="G94" s="265"/>
    </row>
    <row r="95" spans="1:7" s="263" customFormat="1" x14ac:dyDescent="0.25">
      <c r="A95" s="413"/>
      <c r="B95" s="696"/>
      <c r="C95" s="413"/>
      <c r="D95" s="679"/>
      <c r="E95" s="283"/>
      <c r="F95" s="284"/>
      <c r="G95" s="265"/>
    </row>
    <row r="96" spans="1:7" s="263" customFormat="1" ht="32.25" customHeight="1" x14ac:dyDescent="0.25">
      <c r="A96" s="413"/>
      <c r="B96" s="699" t="s">
        <v>605</v>
      </c>
      <c r="C96" s="413"/>
      <c r="D96" s="679"/>
      <c r="E96" s="283"/>
      <c r="F96" s="284"/>
      <c r="G96" s="265"/>
    </row>
    <row r="97" spans="1:7" s="263" customFormat="1" x14ac:dyDescent="0.25">
      <c r="A97" s="411" t="s">
        <v>246</v>
      </c>
      <c r="B97" s="696" t="s">
        <v>100</v>
      </c>
      <c r="C97" s="413" t="s">
        <v>38</v>
      </c>
      <c r="D97" s="679">
        <v>1.26</v>
      </c>
      <c r="E97" s="283"/>
      <c r="F97" s="284">
        <f>D97*E97</f>
        <v>0</v>
      </c>
      <c r="G97" s="265"/>
    </row>
    <row r="98" spans="1:7" s="263" customFormat="1" x14ac:dyDescent="0.25">
      <c r="A98" s="411"/>
      <c r="B98" s="696"/>
      <c r="C98" s="413"/>
      <c r="D98" s="679"/>
      <c r="E98" s="283"/>
      <c r="F98" s="284"/>
      <c r="G98" s="265"/>
    </row>
    <row r="99" spans="1:7" s="263" customFormat="1" ht="13" x14ac:dyDescent="0.25">
      <c r="A99" s="413"/>
      <c r="B99" s="672" t="s">
        <v>102</v>
      </c>
      <c r="C99" s="413"/>
      <c r="D99" s="679"/>
      <c r="E99" s="283"/>
      <c r="F99" s="284"/>
      <c r="G99" s="265"/>
    </row>
    <row r="100" spans="1:7" s="263" customFormat="1" x14ac:dyDescent="0.25">
      <c r="A100" s="413"/>
      <c r="B100" s="696"/>
      <c r="C100" s="413"/>
      <c r="D100" s="679"/>
      <c r="E100" s="283"/>
      <c r="F100" s="284"/>
      <c r="G100" s="265"/>
    </row>
    <row r="101" spans="1:7" s="263" customFormat="1" ht="31.5" customHeight="1" x14ac:dyDescent="0.25">
      <c r="A101" s="413"/>
      <c r="B101" s="705" t="s">
        <v>788</v>
      </c>
      <c r="C101" s="413"/>
      <c r="D101" s="679"/>
      <c r="E101" s="283"/>
      <c r="F101" s="284"/>
      <c r="G101" s="265"/>
    </row>
    <row r="102" spans="1:7" s="263" customFormat="1" x14ac:dyDescent="0.25">
      <c r="A102" s="707" t="s">
        <v>103</v>
      </c>
      <c r="B102" s="696" t="s">
        <v>457</v>
      </c>
      <c r="C102" s="413" t="s">
        <v>38</v>
      </c>
      <c r="D102" s="679">
        <v>9.8699999999999992</v>
      </c>
      <c r="E102" s="283"/>
      <c r="F102" s="284">
        <f>D102*E102</f>
        <v>0</v>
      </c>
      <c r="G102" s="265"/>
    </row>
    <row r="103" spans="1:7" s="263" customFormat="1" x14ac:dyDescent="0.25">
      <c r="A103" s="411"/>
      <c r="B103" s="696"/>
      <c r="C103" s="413"/>
      <c r="D103" s="679"/>
      <c r="E103" s="283"/>
      <c r="F103" s="284"/>
      <c r="G103" s="265"/>
    </row>
    <row r="104" spans="1:7" s="263" customFormat="1" ht="13" x14ac:dyDescent="0.25">
      <c r="A104" s="708"/>
      <c r="B104" s="700" t="s">
        <v>218</v>
      </c>
      <c r="C104" s="685"/>
      <c r="D104" s="706"/>
      <c r="E104" s="283"/>
      <c r="F104" s="284"/>
      <c r="G104" s="265"/>
    </row>
    <row r="105" spans="1:7" s="263" customFormat="1" x14ac:dyDescent="0.25">
      <c r="A105" s="708"/>
      <c r="B105" s="690"/>
      <c r="C105" s="685"/>
      <c r="D105" s="706"/>
      <c r="E105" s="283"/>
      <c r="F105" s="284"/>
      <c r="G105" s="265"/>
    </row>
    <row r="106" spans="1:7" s="263" customFormat="1" ht="17.25" customHeight="1" x14ac:dyDescent="0.25">
      <c r="A106" s="413"/>
      <c r="B106" s="672" t="s">
        <v>102</v>
      </c>
      <c r="C106" s="413"/>
      <c r="D106" s="679"/>
      <c r="E106" s="283"/>
      <c r="F106" s="284"/>
      <c r="G106" s="265"/>
    </row>
    <row r="107" spans="1:7" s="263" customFormat="1" ht="23.25" customHeight="1" x14ac:dyDescent="0.25">
      <c r="A107" s="413"/>
      <c r="B107" s="705" t="s">
        <v>609</v>
      </c>
      <c r="C107" s="413"/>
      <c r="D107" s="679"/>
      <c r="E107" s="283"/>
      <c r="F107" s="284"/>
      <c r="G107" s="265"/>
    </row>
    <row r="108" spans="1:7" s="263" customFormat="1" ht="13" thickBot="1" x14ac:dyDescent="0.3">
      <c r="A108" s="685" t="s">
        <v>789</v>
      </c>
      <c r="B108" s="696" t="s">
        <v>457</v>
      </c>
      <c r="C108" s="413" t="s">
        <v>38</v>
      </c>
      <c r="D108" s="679">
        <v>4.83</v>
      </c>
      <c r="E108" s="283"/>
      <c r="F108" s="284">
        <f>D108*E108</f>
        <v>0</v>
      </c>
      <c r="G108" s="265"/>
    </row>
    <row r="109" spans="1:7" s="263" customFormat="1" ht="20.25" customHeight="1" thickTop="1" x14ac:dyDescent="0.25">
      <c r="A109" s="1100" t="s">
        <v>93</v>
      </c>
      <c r="B109" s="1100"/>
      <c r="C109" s="1100"/>
      <c r="D109" s="1100"/>
      <c r="E109" s="1100"/>
      <c r="F109" s="781">
        <f>SUM(F58:F108)</f>
        <v>0</v>
      </c>
      <c r="G109" s="265"/>
    </row>
    <row r="110" spans="1:7" s="263" customFormat="1" ht="13" x14ac:dyDescent="0.25">
      <c r="A110" s="708"/>
      <c r="B110" s="709" t="s">
        <v>458</v>
      </c>
      <c r="C110" s="685"/>
      <c r="D110" s="703"/>
      <c r="E110" s="283"/>
      <c r="F110" s="284"/>
      <c r="G110" s="265"/>
    </row>
    <row r="111" spans="1:7" s="263" customFormat="1" ht="14.5" x14ac:dyDescent="0.25">
      <c r="A111" s="685" t="s">
        <v>247</v>
      </c>
      <c r="B111" s="690" t="s">
        <v>611</v>
      </c>
      <c r="C111" s="685" t="s">
        <v>38</v>
      </c>
      <c r="D111" s="706">
        <v>1.61</v>
      </c>
      <c r="E111" s="283"/>
      <c r="F111" s="284">
        <f>D111*E111</f>
        <v>0</v>
      </c>
      <c r="G111" s="265"/>
    </row>
    <row r="112" spans="1:7" s="263" customFormat="1" ht="13" x14ac:dyDescent="0.25">
      <c r="A112" s="707"/>
      <c r="B112" s="711"/>
      <c r="C112" s="685"/>
      <c r="D112" s="692"/>
      <c r="E112" s="760"/>
      <c r="F112" s="284"/>
      <c r="G112" s="265"/>
    </row>
    <row r="113" spans="1:7" s="263" customFormat="1" ht="13" x14ac:dyDescent="0.25">
      <c r="A113" s="413"/>
      <c r="B113" s="678" t="s">
        <v>104</v>
      </c>
      <c r="C113" s="413"/>
      <c r="D113" s="694"/>
      <c r="E113" s="283"/>
      <c r="F113" s="284"/>
      <c r="G113" s="265"/>
    </row>
    <row r="114" spans="1:7" s="263" customFormat="1" x14ac:dyDescent="0.25">
      <c r="A114" s="413"/>
      <c r="B114" s="681"/>
      <c r="C114" s="413"/>
      <c r="D114" s="694"/>
      <c r="E114" s="283"/>
      <c r="F114" s="284"/>
      <c r="G114" s="265"/>
    </row>
    <row r="115" spans="1:7" s="263" customFormat="1" ht="13" x14ac:dyDescent="0.25">
      <c r="A115" s="707"/>
      <c r="B115" s="711" t="s">
        <v>219</v>
      </c>
      <c r="C115" s="685"/>
      <c r="D115" s="692"/>
      <c r="E115" s="283"/>
      <c r="F115" s="284"/>
      <c r="G115" s="265"/>
    </row>
    <row r="116" spans="1:7" s="263" customFormat="1" x14ac:dyDescent="0.25">
      <c r="A116" s="413"/>
      <c r="B116" s="696"/>
      <c r="C116" s="413"/>
      <c r="D116" s="710"/>
      <c r="E116" s="283"/>
      <c r="F116" s="284"/>
      <c r="G116" s="265"/>
    </row>
    <row r="117" spans="1:7" s="263" customFormat="1" ht="13" x14ac:dyDescent="0.25">
      <c r="A117" s="413"/>
      <c r="B117" s="671" t="s">
        <v>461</v>
      </c>
      <c r="C117" s="413"/>
      <c r="D117" s="694"/>
      <c r="E117" s="283"/>
      <c r="F117" s="284"/>
      <c r="G117" s="265"/>
    </row>
    <row r="118" spans="1:7" s="263" customFormat="1" ht="13" x14ac:dyDescent="0.25">
      <c r="A118" s="413"/>
      <c r="B118" s="671"/>
      <c r="C118" s="413"/>
      <c r="D118" s="694"/>
      <c r="E118" s="283"/>
      <c r="F118" s="284"/>
      <c r="G118" s="265"/>
    </row>
    <row r="119" spans="1:7" s="263" customFormat="1" ht="22.5" customHeight="1" x14ac:dyDescent="0.25">
      <c r="A119" s="695"/>
      <c r="B119" s="697" t="s">
        <v>612</v>
      </c>
      <c r="C119" s="413"/>
      <c r="D119" s="679"/>
      <c r="E119" s="283"/>
      <c r="F119" s="283"/>
      <c r="G119" s="265"/>
    </row>
    <row r="120" spans="1:7" s="263" customFormat="1" x14ac:dyDescent="0.25">
      <c r="A120" s="413" t="s">
        <v>465</v>
      </c>
      <c r="B120" s="696" t="s">
        <v>183</v>
      </c>
      <c r="C120" s="413" t="s">
        <v>44</v>
      </c>
      <c r="D120" s="679">
        <v>3.5</v>
      </c>
      <c r="E120" s="283"/>
      <c r="F120" s="284">
        <f>D120*E120</f>
        <v>0</v>
      </c>
      <c r="G120" s="265"/>
    </row>
    <row r="121" spans="1:7" s="263" customFormat="1" x14ac:dyDescent="0.25">
      <c r="A121" s="685"/>
      <c r="B121" s="690"/>
      <c r="C121" s="685"/>
      <c r="D121" s="706"/>
      <c r="E121" s="283"/>
      <c r="F121" s="283"/>
      <c r="G121" s="265"/>
    </row>
    <row r="122" spans="1:7" s="263" customFormat="1" ht="13" x14ac:dyDescent="0.25">
      <c r="A122" s="685"/>
      <c r="B122" s="712" t="s">
        <v>466</v>
      </c>
      <c r="C122" s="685"/>
      <c r="D122" s="706"/>
      <c r="E122" s="283"/>
      <c r="F122" s="283"/>
      <c r="G122" s="265"/>
    </row>
    <row r="123" spans="1:7" s="263" customFormat="1" x14ac:dyDescent="0.25">
      <c r="A123" s="685"/>
      <c r="B123" s="689"/>
      <c r="C123" s="685"/>
      <c r="D123" s="706"/>
      <c r="E123" s="283"/>
      <c r="F123" s="284"/>
      <c r="G123" s="265"/>
    </row>
    <row r="124" spans="1:7" s="263" customFormat="1" x14ac:dyDescent="0.25">
      <c r="A124" s="413" t="s">
        <v>107</v>
      </c>
      <c r="B124" s="696" t="s">
        <v>183</v>
      </c>
      <c r="C124" s="413" t="s">
        <v>44</v>
      </c>
      <c r="D124" s="679">
        <v>74.2</v>
      </c>
      <c r="E124" s="283"/>
      <c r="F124" s="284">
        <f>D124*E124</f>
        <v>0</v>
      </c>
      <c r="G124" s="265"/>
    </row>
    <row r="125" spans="1:7" s="263" customFormat="1" x14ac:dyDescent="0.25">
      <c r="A125" s="707"/>
      <c r="B125" s="713"/>
      <c r="C125" s="685"/>
      <c r="D125" s="706"/>
      <c r="E125" s="283"/>
      <c r="F125" s="284"/>
      <c r="G125" s="265"/>
    </row>
    <row r="126" spans="1:7" s="263" customFormat="1" ht="13" x14ac:dyDescent="0.25">
      <c r="A126" s="707"/>
      <c r="B126" s="686" t="s">
        <v>109</v>
      </c>
      <c r="C126" s="685"/>
      <c r="D126" s="706"/>
      <c r="E126" s="283"/>
      <c r="F126" s="284"/>
      <c r="G126" s="265"/>
    </row>
    <row r="127" spans="1:7" s="263" customFormat="1" x14ac:dyDescent="0.25">
      <c r="A127" s="707"/>
      <c r="B127" s="691"/>
      <c r="C127" s="685"/>
      <c r="D127" s="706"/>
      <c r="E127" s="283"/>
      <c r="F127" s="284"/>
      <c r="G127" s="265"/>
    </row>
    <row r="128" spans="1:7" s="263" customFormat="1" ht="22.5" customHeight="1" x14ac:dyDescent="0.25">
      <c r="A128" s="707"/>
      <c r="B128" s="714" t="s">
        <v>220</v>
      </c>
      <c r="C128" s="685"/>
      <c r="D128" s="706"/>
      <c r="E128" s="283"/>
      <c r="F128" s="284"/>
      <c r="G128" s="265"/>
    </row>
    <row r="129" spans="1:7" s="263" customFormat="1" ht="21.75" customHeight="1" x14ac:dyDescent="0.25">
      <c r="A129" s="707"/>
      <c r="B129" s="697" t="s">
        <v>613</v>
      </c>
      <c r="C129" s="685"/>
      <c r="D129" s="692"/>
      <c r="E129" s="283"/>
      <c r="F129" s="284"/>
      <c r="G129" s="265"/>
    </row>
    <row r="130" spans="1:7" s="263" customFormat="1" x14ac:dyDescent="0.25">
      <c r="A130" s="707" t="s">
        <v>110</v>
      </c>
      <c r="B130" s="691" t="s">
        <v>614</v>
      </c>
      <c r="C130" s="685" t="s">
        <v>36</v>
      </c>
      <c r="D130" s="761">
        <v>0.44800000000000001</v>
      </c>
      <c r="E130" s="283"/>
      <c r="F130" s="284">
        <f>D130*E130</f>
        <v>0</v>
      </c>
      <c r="G130" s="265"/>
    </row>
    <row r="131" spans="1:7" s="263" customFormat="1" x14ac:dyDescent="0.25">
      <c r="A131" s="707"/>
      <c r="B131" s="691"/>
      <c r="C131" s="685"/>
      <c r="D131" s="692"/>
      <c r="E131" s="283"/>
      <c r="F131" s="284"/>
      <c r="G131" s="265"/>
    </row>
    <row r="132" spans="1:7" s="263" customFormat="1" ht="13" x14ac:dyDescent="0.25">
      <c r="A132" s="685"/>
      <c r="B132" s="686" t="s">
        <v>221</v>
      </c>
      <c r="C132" s="685"/>
      <c r="D132" s="715"/>
      <c r="E132" s="283"/>
      <c r="F132" s="284"/>
      <c r="G132" s="265"/>
    </row>
    <row r="133" spans="1:7" s="263" customFormat="1" ht="45.75" customHeight="1" x14ac:dyDescent="0.25">
      <c r="A133" s="685"/>
      <c r="B133" s="689" t="s">
        <v>615</v>
      </c>
      <c r="C133" s="685"/>
      <c r="D133" s="715"/>
      <c r="E133" s="283"/>
      <c r="F133" s="284"/>
      <c r="G133" s="265"/>
    </row>
    <row r="134" spans="1:7" s="263" customFormat="1" x14ac:dyDescent="0.25">
      <c r="A134" s="685" t="s">
        <v>616</v>
      </c>
      <c r="B134" s="691" t="s">
        <v>617</v>
      </c>
      <c r="C134" s="685" t="s">
        <v>44</v>
      </c>
      <c r="D134" s="692">
        <v>60.9</v>
      </c>
      <c r="E134" s="283"/>
      <c r="F134" s="284">
        <f>D134*E134</f>
        <v>0</v>
      </c>
      <c r="G134" s="265"/>
    </row>
    <row r="135" spans="1:7" s="263" customFormat="1" x14ac:dyDescent="0.25">
      <c r="A135" s="413"/>
      <c r="B135" s="716"/>
      <c r="C135" s="413"/>
      <c r="D135" s="694"/>
      <c r="E135" s="283"/>
      <c r="F135" s="284"/>
      <c r="G135" s="265"/>
    </row>
    <row r="136" spans="1:7" s="263" customFormat="1" ht="13" x14ac:dyDescent="0.25">
      <c r="A136" s="717"/>
      <c r="B136" s="718" t="s">
        <v>188</v>
      </c>
      <c r="C136" s="717"/>
      <c r="D136" s="719"/>
      <c r="E136" s="283"/>
      <c r="F136" s="284"/>
      <c r="G136" s="265"/>
    </row>
    <row r="137" spans="1:7" s="263" customFormat="1" x14ac:dyDescent="0.25">
      <c r="A137" s="717"/>
      <c r="B137" s="722"/>
      <c r="C137" s="717"/>
      <c r="D137" s="719"/>
      <c r="E137" s="283"/>
      <c r="F137" s="284"/>
      <c r="G137" s="265"/>
    </row>
    <row r="138" spans="1:7" s="263" customFormat="1" ht="13" x14ac:dyDescent="0.25">
      <c r="A138" s="413"/>
      <c r="B138" s="720" t="s">
        <v>618</v>
      </c>
      <c r="C138" s="413"/>
      <c r="D138" s="694"/>
      <c r="E138" s="283"/>
      <c r="F138" s="284"/>
      <c r="G138" s="265"/>
    </row>
    <row r="139" spans="1:7" s="263" customFormat="1" ht="13" x14ac:dyDescent="0.25">
      <c r="A139" s="413"/>
      <c r="B139" s="720"/>
      <c r="C139" s="413"/>
      <c r="D139" s="694"/>
      <c r="E139" s="283"/>
      <c r="F139" s="284"/>
      <c r="G139" s="265"/>
    </row>
    <row r="140" spans="1:7" s="263" customFormat="1" x14ac:dyDescent="0.25">
      <c r="A140" s="413"/>
      <c r="B140" s="762" t="s">
        <v>478</v>
      </c>
      <c r="C140" s="413"/>
      <c r="D140" s="694"/>
      <c r="E140" s="283"/>
      <c r="F140" s="284"/>
      <c r="G140" s="265"/>
    </row>
    <row r="141" spans="1:7" s="263" customFormat="1" ht="20.25" customHeight="1" x14ac:dyDescent="0.25">
      <c r="A141" s="413" t="s">
        <v>189</v>
      </c>
      <c r="B141" s="716" t="s">
        <v>619</v>
      </c>
      <c r="C141" s="685" t="s">
        <v>44</v>
      </c>
      <c r="D141" s="692">
        <v>60.9</v>
      </c>
      <c r="E141" s="283"/>
      <c r="F141" s="284">
        <f>D141*E141</f>
        <v>0</v>
      </c>
      <c r="G141" s="265"/>
    </row>
    <row r="142" spans="1:7" s="263" customFormat="1" ht="20.25" customHeight="1" x14ac:dyDescent="0.25">
      <c r="A142" s="413" t="s">
        <v>480</v>
      </c>
      <c r="B142" s="716" t="s">
        <v>664</v>
      </c>
      <c r="C142" s="685" t="s">
        <v>44</v>
      </c>
      <c r="D142" s="694">
        <v>5.25</v>
      </c>
      <c r="E142" s="283"/>
      <c r="F142" s="284">
        <f>D142*E142</f>
        <v>0</v>
      </c>
      <c r="G142" s="265"/>
    </row>
    <row r="143" spans="1:7" s="263" customFormat="1" ht="13" x14ac:dyDescent="0.25">
      <c r="A143" s="413"/>
      <c r="B143" s="720"/>
      <c r="C143" s="413"/>
      <c r="D143" s="694"/>
      <c r="E143" s="283"/>
      <c r="F143" s="284"/>
      <c r="G143" s="265"/>
    </row>
    <row r="144" spans="1:7" s="263" customFormat="1" ht="13" x14ac:dyDescent="0.25">
      <c r="A144" s="717"/>
      <c r="B144" s="721" t="s">
        <v>180</v>
      </c>
      <c r="C144" s="717"/>
      <c r="D144" s="692"/>
      <c r="E144" s="283"/>
      <c r="F144" s="284"/>
      <c r="G144" s="265"/>
    </row>
    <row r="145" spans="1:7" s="263" customFormat="1" x14ac:dyDescent="0.25">
      <c r="A145" s="717"/>
      <c r="B145" s="722"/>
      <c r="C145" s="717"/>
      <c r="D145" s="692"/>
      <c r="E145" s="283"/>
      <c r="F145" s="284"/>
      <c r="G145" s="265"/>
    </row>
    <row r="146" spans="1:7" s="263" customFormat="1" ht="13" x14ac:dyDescent="0.25">
      <c r="A146" s="717"/>
      <c r="B146" s="678" t="s">
        <v>620</v>
      </c>
      <c r="C146" s="717"/>
      <c r="D146" s="692"/>
      <c r="E146" s="283"/>
      <c r="F146" s="284"/>
      <c r="G146" s="265"/>
    </row>
    <row r="147" spans="1:7" s="263" customFormat="1" ht="13" x14ac:dyDescent="0.25">
      <c r="A147" s="717"/>
      <c r="B147" s="721"/>
      <c r="C147" s="717"/>
      <c r="D147" s="692"/>
      <c r="E147" s="283"/>
      <c r="F147" s="284"/>
      <c r="G147" s="265"/>
    </row>
    <row r="148" spans="1:7" s="263" customFormat="1" ht="47.25" customHeight="1" x14ac:dyDescent="0.25">
      <c r="A148" s="695"/>
      <c r="B148" s="723" t="s">
        <v>621</v>
      </c>
      <c r="C148" s="413"/>
      <c r="D148" s="694"/>
      <c r="E148" s="283"/>
      <c r="F148" s="284"/>
      <c r="G148" s="265"/>
    </row>
    <row r="149" spans="1:7" s="263" customFormat="1" ht="19.5" customHeight="1" x14ac:dyDescent="0.25">
      <c r="A149" s="413" t="s">
        <v>622</v>
      </c>
      <c r="B149" s="681" t="s">
        <v>503</v>
      </c>
      <c r="C149" s="413" t="s">
        <v>44</v>
      </c>
      <c r="D149" s="694">
        <v>64.400000000000006</v>
      </c>
      <c r="E149" s="283"/>
      <c r="F149" s="284">
        <f>D149*E149</f>
        <v>0</v>
      </c>
      <c r="G149" s="265"/>
    </row>
    <row r="150" spans="1:7" s="263" customFormat="1" x14ac:dyDescent="0.25">
      <c r="A150" s="413"/>
      <c r="B150" s="681"/>
      <c r="C150" s="413"/>
      <c r="D150" s="694"/>
      <c r="E150" s="283"/>
      <c r="F150" s="284"/>
      <c r="G150" s="265"/>
    </row>
    <row r="151" spans="1:7" s="263" customFormat="1" ht="45" customHeight="1" x14ac:dyDescent="0.25">
      <c r="A151" s="695"/>
      <c r="B151" s="723" t="s">
        <v>621</v>
      </c>
      <c r="C151" s="413"/>
      <c r="D151" s="694"/>
      <c r="E151" s="283"/>
      <c r="F151" s="284"/>
      <c r="G151" s="265"/>
    </row>
    <row r="152" spans="1:7" s="263" customFormat="1" x14ac:dyDescent="0.25">
      <c r="A152" s="413" t="s">
        <v>624</v>
      </c>
      <c r="B152" s="681" t="s">
        <v>502</v>
      </c>
      <c r="C152" s="413" t="s">
        <v>44</v>
      </c>
      <c r="D152" s="694">
        <v>83.3</v>
      </c>
      <c r="E152" s="283"/>
      <c r="F152" s="284">
        <f>D152*E152</f>
        <v>0</v>
      </c>
      <c r="G152" s="265"/>
    </row>
    <row r="153" spans="1:7" s="263" customFormat="1" ht="13" x14ac:dyDescent="0.25">
      <c r="A153" s="413"/>
      <c r="B153" s="671"/>
      <c r="C153" s="413"/>
      <c r="D153" s="694"/>
      <c r="E153" s="759"/>
      <c r="F153" s="684"/>
      <c r="G153" s="265"/>
    </row>
    <row r="154" spans="1:7" s="263" customFormat="1" ht="48" customHeight="1" x14ac:dyDescent="0.25">
      <c r="A154" s="413"/>
      <c r="B154" s="726" t="s">
        <v>625</v>
      </c>
      <c r="C154" s="413"/>
      <c r="D154" s="694"/>
      <c r="E154" s="283"/>
      <c r="F154" s="284"/>
      <c r="G154" s="265"/>
    </row>
    <row r="155" spans="1:7" s="263" customFormat="1" x14ac:dyDescent="0.25">
      <c r="A155" s="413" t="s">
        <v>626</v>
      </c>
      <c r="B155" s="681" t="s">
        <v>627</v>
      </c>
      <c r="C155" s="413" t="s">
        <v>44</v>
      </c>
      <c r="D155" s="694">
        <v>9.1</v>
      </c>
      <c r="E155" s="283"/>
      <c r="F155" s="284">
        <f>D155*E155</f>
        <v>0</v>
      </c>
      <c r="G155" s="265"/>
    </row>
    <row r="156" spans="1:7" s="263" customFormat="1" x14ac:dyDescent="0.25">
      <c r="A156" s="413"/>
      <c r="B156" s="716"/>
      <c r="C156" s="413"/>
      <c r="D156" s="694"/>
      <c r="E156" s="759"/>
      <c r="F156" s="284"/>
      <c r="G156" s="265"/>
    </row>
    <row r="157" spans="1:7" s="263" customFormat="1" ht="33" customHeight="1" x14ac:dyDescent="0.25">
      <c r="A157" s="695"/>
      <c r="B157" s="697" t="s">
        <v>224</v>
      </c>
      <c r="C157" s="413"/>
      <c r="D157" s="694"/>
      <c r="E157" s="760"/>
      <c r="F157" s="284"/>
      <c r="G157" s="265"/>
    </row>
    <row r="158" spans="1:7" s="263" customFormat="1" x14ac:dyDescent="0.25">
      <c r="A158" s="413" t="s">
        <v>225</v>
      </c>
      <c r="B158" s="681" t="s">
        <v>623</v>
      </c>
      <c r="C158" s="413" t="s">
        <v>106</v>
      </c>
      <c r="D158" s="694">
        <v>74.2</v>
      </c>
      <c r="E158" s="283"/>
      <c r="F158" s="284">
        <f>D158*E158</f>
        <v>0</v>
      </c>
      <c r="G158" s="265"/>
    </row>
    <row r="159" spans="1:7" s="263" customFormat="1" x14ac:dyDescent="0.25">
      <c r="A159" s="413"/>
      <c r="B159" s="681"/>
      <c r="C159" s="413"/>
      <c r="D159" s="694"/>
      <c r="E159" s="283"/>
      <c r="F159" s="284"/>
      <c r="G159" s="265"/>
    </row>
    <row r="160" spans="1:7" s="263" customFormat="1" x14ac:dyDescent="0.25">
      <c r="A160" s="413"/>
      <c r="B160" s="681"/>
      <c r="C160" s="413"/>
      <c r="D160" s="694"/>
      <c r="E160" s="283"/>
      <c r="F160" s="284"/>
      <c r="G160" s="265"/>
    </row>
    <row r="161" spans="1:7" s="263" customFormat="1" x14ac:dyDescent="0.25">
      <c r="A161" s="413"/>
      <c r="B161" s="681"/>
      <c r="C161" s="413"/>
      <c r="D161" s="694"/>
      <c r="E161" s="283"/>
      <c r="F161" s="284"/>
      <c r="G161" s="265"/>
    </row>
    <row r="162" spans="1:7" s="263" customFormat="1" x14ac:dyDescent="0.25">
      <c r="A162" s="413"/>
      <c r="B162" s="681"/>
      <c r="C162" s="413"/>
      <c r="D162" s="694"/>
      <c r="E162" s="283"/>
      <c r="F162" s="284"/>
      <c r="G162" s="265"/>
    </row>
    <row r="163" spans="1:7" s="263" customFormat="1" ht="13" thickBot="1" x14ac:dyDescent="0.3">
      <c r="A163" s="413"/>
      <c r="B163" s="681"/>
      <c r="C163" s="413"/>
      <c r="D163" s="694"/>
      <c r="E163" s="283"/>
      <c r="F163" s="284"/>
      <c r="G163" s="265"/>
    </row>
    <row r="164" spans="1:7" s="263" customFormat="1" ht="18" customHeight="1" thickTop="1" x14ac:dyDescent="0.25">
      <c r="A164" s="1100" t="s">
        <v>93</v>
      </c>
      <c r="B164" s="1100"/>
      <c r="C164" s="1100"/>
      <c r="D164" s="1100"/>
      <c r="E164" s="1100"/>
      <c r="F164" s="781">
        <f>SUM(F110:F163)</f>
        <v>0</v>
      </c>
      <c r="G164" s="265"/>
    </row>
    <row r="165" spans="1:7" s="263" customFormat="1" ht="13" x14ac:dyDescent="0.25">
      <c r="A165" s="685"/>
      <c r="B165" s="686" t="s">
        <v>190</v>
      </c>
      <c r="C165" s="685"/>
      <c r="D165" s="692"/>
      <c r="E165" s="283"/>
      <c r="F165" s="725"/>
      <c r="G165" s="265"/>
    </row>
    <row r="166" spans="1:7" s="263" customFormat="1" x14ac:dyDescent="0.25">
      <c r="A166" s="685"/>
      <c r="B166" s="691"/>
      <c r="C166" s="685"/>
      <c r="D166" s="692"/>
      <c r="E166" s="283"/>
      <c r="F166" s="725"/>
      <c r="G166" s="265"/>
    </row>
    <row r="167" spans="1:7" s="263" customFormat="1" ht="13" x14ac:dyDescent="0.25">
      <c r="A167" s="685"/>
      <c r="B167" s="711" t="s">
        <v>226</v>
      </c>
      <c r="C167" s="685"/>
      <c r="D167" s="715"/>
      <c r="E167" s="283"/>
      <c r="F167" s="725"/>
      <c r="G167" s="265"/>
    </row>
    <row r="168" spans="1:7" s="263" customFormat="1" x14ac:dyDescent="0.25">
      <c r="A168" s="685"/>
      <c r="B168" s="690"/>
      <c r="C168" s="685"/>
      <c r="D168" s="692"/>
      <c r="E168" s="283"/>
      <c r="F168" s="704"/>
      <c r="G168" s="265"/>
    </row>
    <row r="169" spans="1:7" s="263" customFormat="1" ht="23.25" customHeight="1" x14ac:dyDescent="0.25">
      <c r="A169" s="685"/>
      <c r="B169" s="709" t="s">
        <v>227</v>
      </c>
      <c r="C169" s="685"/>
      <c r="D169" s="692"/>
      <c r="E169" s="283"/>
      <c r="F169" s="704"/>
      <c r="G169" s="265"/>
    </row>
    <row r="170" spans="1:7" s="263" customFormat="1" ht="37.5" customHeight="1" x14ac:dyDescent="0.25">
      <c r="A170" s="413"/>
      <c r="B170" s="697" t="s">
        <v>628</v>
      </c>
      <c r="C170" s="685"/>
      <c r="D170" s="692"/>
      <c r="E170" s="283"/>
      <c r="F170" s="704"/>
      <c r="G170" s="265"/>
    </row>
    <row r="171" spans="1:7" s="263" customFormat="1" ht="25" x14ac:dyDescent="0.25">
      <c r="A171" s="413" t="s">
        <v>228</v>
      </c>
      <c r="B171" s="677" t="s">
        <v>508</v>
      </c>
      <c r="C171" s="685" t="s">
        <v>44</v>
      </c>
      <c r="D171" s="692">
        <v>7</v>
      </c>
      <c r="E171" s="283"/>
      <c r="F171" s="284">
        <f>D171*E171</f>
        <v>0</v>
      </c>
      <c r="G171" s="265"/>
    </row>
    <row r="172" spans="1:7" s="263" customFormat="1" x14ac:dyDescent="0.25">
      <c r="A172" s="685"/>
      <c r="B172" s="727"/>
      <c r="C172" s="685"/>
      <c r="D172" s="692"/>
      <c r="E172" s="283"/>
      <c r="F172" s="284"/>
      <c r="G172" s="265"/>
    </row>
    <row r="173" spans="1:7" s="263" customFormat="1" ht="19.5" customHeight="1" x14ac:dyDescent="0.25">
      <c r="A173" s="685"/>
      <c r="B173" s="709" t="s">
        <v>229</v>
      </c>
      <c r="C173" s="685"/>
      <c r="D173" s="692"/>
      <c r="E173" s="283"/>
      <c r="F173" s="284"/>
      <c r="G173" s="265"/>
    </row>
    <row r="174" spans="1:7" s="263" customFormat="1" ht="48.75" customHeight="1" x14ac:dyDescent="0.25">
      <c r="A174" s="685"/>
      <c r="B174" s="699" t="s">
        <v>629</v>
      </c>
      <c r="C174" s="685"/>
      <c r="D174" s="692"/>
      <c r="E174" s="283"/>
      <c r="F174" s="284"/>
      <c r="G174" s="265"/>
    </row>
    <row r="175" spans="1:7" s="263" customFormat="1" ht="25" x14ac:dyDescent="0.25">
      <c r="A175" s="685" t="s">
        <v>191</v>
      </c>
      <c r="B175" s="727" t="s">
        <v>231</v>
      </c>
      <c r="C175" s="685" t="s">
        <v>44</v>
      </c>
      <c r="D175" s="692">
        <v>42</v>
      </c>
      <c r="E175" s="283"/>
      <c r="F175" s="284">
        <f>D175*E175</f>
        <v>0</v>
      </c>
      <c r="G175" s="265"/>
    </row>
    <row r="176" spans="1:7" s="263" customFormat="1" x14ac:dyDescent="0.25">
      <c r="A176" s="685"/>
      <c r="B176" s="727"/>
      <c r="C176" s="685"/>
      <c r="D176" s="692"/>
      <c r="E176" s="283"/>
      <c r="F176" s="284"/>
      <c r="G176" s="265"/>
    </row>
    <row r="177" spans="1:7" s="263" customFormat="1" ht="13" x14ac:dyDescent="0.25">
      <c r="A177" s="685"/>
      <c r="B177" s="711" t="s">
        <v>192</v>
      </c>
      <c r="C177" s="685"/>
      <c r="D177" s="715"/>
      <c r="E177" s="283"/>
      <c r="F177" s="284"/>
      <c r="G177" s="265"/>
    </row>
    <row r="178" spans="1:7" s="263" customFormat="1" ht="21.75" customHeight="1" x14ac:dyDescent="0.25">
      <c r="A178" s="685"/>
      <c r="B178" s="709" t="s">
        <v>229</v>
      </c>
      <c r="C178" s="685"/>
      <c r="D178" s="715"/>
      <c r="E178" s="283"/>
      <c r="F178" s="284"/>
      <c r="G178" s="265"/>
    </row>
    <row r="179" spans="1:7" s="263" customFormat="1" ht="48.75" customHeight="1" x14ac:dyDescent="0.25">
      <c r="A179" s="685"/>
      <c r="B179" s="699" t="s">
        <v>630</v>
      </c>
      <c r="C179" s="685"/>
      <c r="D179" s="715"/>
      <c r="E179" s="283"/>
      <c r="F179" s="284"/>
      <c r="G179" s="265"/>
    </row>
    <row r="180" spans="1:7" s="263" customFormat="1" ht="25" x14ac:dyDescent="0.25">
      <c r="A180" s="685" t="s">
        <v>230</v>
      </c>
      <c r="B180" s="727" t="s">
        <v>231</v>
      </c>
      <c r="C180" s="685" t="s">
        <v>44</v>
      </c>
      <c r="D180" s="692">
        <v>196</v>
      </c>
      <c r="E180" s="283"/>
      <c r="F180" s="284">
        <f>D180*E180</f>
        <v>0</v>
      </c>
      <c r="G180" s="265"/>
    </row>
    <row r="181" spans="1:7" s="263" customFormat="1" x14ac:dyDescent="0.25">
      <c r="A181" s="413"/>
      <c r="B181" s="696"/>
      <c r="C181" s="413"/>
      <c r="D181" s="679"/>
      <c r="E181" s="283"/>
      <c r="F181" s="284"/>
      <c r="G181" s="265"/>
    </row>
    <row r="182" spans="1:7" s="263" customFormat="1" ht="13" x14ac:dyDescent="0.25">
      <c r="A182" s="728"/>
      <c r="B182" s="686" t="s">
        <v>193</v>
      </c>
      <c r="C182" s="685"/>
      <c r="D182" s="692"/>
      <c r="E182" s="283"/>
      <c r="F182" s="284"/>
      <c r="G182" s="265"/>
    </row>
    <row r="183" spans="1:7" s="263" customFormat="1" ht="13" x14ac:dyDescent="0.25">
      <c r="A183" s="685"/>
      <c r="B183" s="711" t="s">
        <v>631</v>
      </c>
      <c r="C183" s="685"/>
      <c r="D183" s="692"/>
      <c r="E183" s="283"/>
      <c r="F183" s="284"/>
      <c r="G183" s="265"/>
    </row>
    <row r="184" spans="1:7" s="263" customFormat="1" ht="21.75" customHeight="1" x14ac:dyDescent="0.25">
      <c r="A184" s="685"/>
      <c r="B184" s="709" t="s">
        <v>194</v>
      </c>
      <c r="C184" s="685"/>
      <c r="D184" s="692"/>
      <c r="E184" s="283"/>
      <c r="F184" s="284"/>
      <c r="G184" s="265"/>
    </row>
    <row r="185" spans="1:7" s="263" customFormat="1" ht="37.5" x14ac:dyDescent="0.25">
      <c r="A185" s="685" t="s">
        <v>181</v>
      </c>
      <c r="B185" s="696" t="s">
        <v>632</v>
      </c>
      <c r="C185" s="685" t="s">
        <v>44</v>
      </c>
      <c r="D185" s="692">
        <v>238</v>
      </c>
      <c r="E185" s="283"/>
      <c r="F185" s="284">
        <f>D185*E185</f>
        <v>0</v>
      </c>
      <c r="G185" s="265"/>
    </row>
    <row r="186" spans="1:7" s="263" customFormat="1" ht="18.75" customHeight="1" x14ac:dyDescent="0.25">
      <c r="A186" s="695"/>
      <c r="B186" s="672" t="s">
        <v>633</v>
      </c>
      <c r="C186" s="413"/>
      <c r="D186" s="694"/>
      <c r="E186" s="283"/>
      <c r="F186" s="284"/>
      <c r="G186" s="265"/>
    </row>
    <row r="187" spans="1:7" s="263" customFormat="1" x14ac:dyDescent="0.25">
      <c r="A187" s="413" t="s">
        <v>634</v>
      </c>
      <c r="B187" s="696" t="s">
        <v>635</v>
      </c>
      <c r="C187" s="413" t="s">
        <v>44</v>
      </c>
      <c r="D187" s="694">
        <v>9.8000000000000007</v>
      </c>
      <c r="E187" s="283"/>
      <c r="F187" s="284">
        <f>D187*E187</f>
        <v>0</v>
      </c>
      <c r="G187" s="265"/>
    </row>
    <row r="188" spans="1:7" s="263" customFormat="1" ht="13" x14ac:dyDescent="0.25">
      <c r="A188" s="728"/>
      <c r="B188" s="686"/>
      <c r="C188" s="685"/>
      <c r="D188" s="692"/>
      <c r="E188" s="283"/>
      <c r="F188" s="704"/>
      <c r="G188" s="265"/>
    </row>
    <row r="189" spans="1:7" s="263" customFormat="1" ht="13" x14ac:dyDescent="0.25">
      <c r="A189" s="728"/>
      <c r="B189" s="686" t="s">
        <v>196</v>
      </c>
      <c r="C189" s="685"/>
      <c r="D189" s="692"/>
      <c r="E189" s="283"/>
      <c r="F189" s="284"/>
      <c r="G189" s="265"/>
    </row>
    <row r="190" spans="1:7" s="263" customFormat="1" ht="13" x14ac:dyDescent="0.25">
      <c r="A190" s="728"/>
      <c r="B190" s="712" t="s">
        <v>517</v>
      </c>
      <c r="C190" s="685"/>
      <c r="D190" s="692"/>
      <c r="E190" s="283"/>
      <c r="F190" s="284"/>
      <c r="G190" s="265"/>
    </row>
    <row r="191" spans="1:7" s="263" customFormat="1" ht="25" x14ac:dyDescent="0.25">
      <c r="A191" s="685"/>
      <c r="B191" s="689" t="s">
        <v>636</v>
      </c>
      <c r="C191" s="685"/>
      <c r="D191" s="692"/>
      <c r="E191" s="283"/>
      <c r="F191" s="284"/>
      <c r="G191" s="265"/>
    </row>
    <row r="192" spans="1:7" s="263" customFormat="1" ht="25" x14ac:dyDescent="0.25">
      <c r="A192" s="685" t="s">
        <v>197</v>
      </c>
      <c r="B192" s="727" t="s">
        <v>520</v>
      </c>
      <c r="C192" s="685" t="s">
        <v>44</v>
      </c>
      <c r="D192" s="692">
        <v>60.9</v>
      </c>
      <c r="E192" s="283"/>
      <c r="F192" s="284">
        <f>D192*E192</f>
        <v>0</v>
      </c>
      <c r="G192" s="265"/>
    </row>
    <row r="193" spans="1:7" s="263" customFormat="1" x14ac:dyDescent="0.25">
      <c r="A193" s="685"/>
      <c r="B193" s="727"/>
      <c r="C193" s="685"/>
      <c r="D193" s="692"/>
      <c r="E193" s="283"/>
      <c r="F193" s="284"/>
      <c r="G193" s="265"/>
    </row>
    <row r="194" spans="1:7" s="263" customFormat="1" ht="13" x14ac:dyDescent="0.25">
      <c r="A194" s="685"/>
      <c r="B194" s="712" t="s">
        <v>665</v>
      </c>
      <c r="C194" s="685"/>
      <c r="D194" s="692"/>
      <c r="E194" s="283"/>
      <c r="F194" s="704"/>
      <c r="G194" s="265"/>
    </row>
    <row r="195" spans="1:7" s="263" customFormat="1" x14ac:dyDescent="0.25">
      <c r="A195" s="685" t="s">
        <v>198</v>
      </c>
      <c r="B195" s="727" t="s">
        <v>666</v>
      </c>
      <c r="C195" s="685" t="s">
        <v>44</v>
      </c>
      <c r="D195" s="692">
        <v>60.9</v>
      </c>
      <c r="E195" s="283"/>
      <c r="F195" s="284">
        <f>D195*E195</f>
        <v>0</v>
      </c>
      <c r="G195" s="265"/>
    </row>
    <row r="196" spans="1:7" s="263" customFormat="1" x14ac:dyDescent="0.25">
      <c r="A196" s="730"/>
      <c r="B196" s="659"/>
      <c r="C196" s="730"/>
      <c r="D196" s="732"/>
      <c r="E196" s="283"/>
      <c r="F196" s="284"/>
      <c r="G196" s="265"/>
    </row>
    <row r="197" spans="1:7" s="263" customFormat="1" ht="13" x14ac:dyDescent="0.25">
      <c r="A197" s="729"/>
      <c r="B197" s="711" t="s">
        <v>116</v>
      </c>
      <c r="C197" s="717"/>
      <c r="D197" s="719"/>
      <c r="E197" s="283"/>
      <c r="F197" s="284"/>
      <c r="G197" s="265"/>
    </row>
    <row r="198" spans="1:7" s="263" customFormat="1" ht="13" x14ac:dyDescent="0.25">
      <c r="A198" s="729"/>
      <c r="B198" s="711" t="s">
        <v>637</v>
      </c>
      <c r="C198" s="717"/>
      <c r="D198" s="719"/>
      <c r="E198" s="283"/>
      <c r="F198" s="284"/>
      <c r="G198" s="265"/>
    </row>
    <row r="199" spans="1:7" s="263" customFormat="1" ht="13" x14ac:dyDescent="0.25">
      <c r="A199" s="730"/>
      <c r="B199" s="763" t="s">
        <v>199</v>
      </c>
      <c r="C199" s="730"/>
      <c r="D199" s="732"/>
      <c r="E199" s="283"/>
      <c r="F199" s="284"/>
      <c r="G199" s="265"/>
    </row>
    <row r="200" spans="1:7" s="263" customFormat="1" ht="56.25" customHeight="1" x14ac:dyDescent="0.25">
      <c r="A200" s="730"/>
      <c r="B200" s="733" t="s">
        <v>779</v>
      </c>
      <c r="C200" s="730"/>
      <c r="D200" s="732"/>
      <c r="E200" s="283"/>
      <c r="F200" s="284"/>
      <c r="G200" s="265"/>
    </row>
    <row r="201" spans="1:7" s="263" customFormat="1" ht="42.75" customHeight="1" x14ac:dyDescent="0.25">
      <c r="A201" s="685" t="s">
        <v>1016</v>
      </c>
      <c r="B201" s="475" t="s">
        <v>780</v>
      </c>
      <c r="C201" s="685" t="s">
        <v>15</v>
      </c>
      <c r="D201" s="687">
        <v>2</v>
      </c>
      <c r="E201" s="283"/>
      <c r="F201" s="284">
        <f>D201*E201</f>
        <v>0</v>
      </c>
      <c r="G201" s="265"/>
    </row>
    <row r="202" spans="1:7" s="263" customFormat="1" x14ac:dyDescent="0.25">
      <c r="A202" s="685"/>
      <c r="B202" s="475"/>
      <c r="C202" s="685"/>
      <c r="D202" s="687"/>
      <c r="E202" s="283"/>
      <c r="F202" s="284"/>
      <c r="G202" s="265"/>
    </row>
    <row r="203" spans="1:7" s="263" customFormat="1" x14ac:dyDescent="0.25">
      <c r="A203" s="685"/>
      <c r="B203" s="475"/>
      <c r="C203" s="685"/>
      <c r="D203" s="687"/>
      <c r="E203" s="283"/>
      <c r="F203" s="284"/>
      <c r="G203" s="265"/>
    </row>
    <row r="204" spans="1:7" s="263" customFormat="1" x14ac:dyDescent="0.25">
      <c r="A204" s="685"/>
      <c r="B204" s="475"/>
      <c r="C204" s="685"/>
      <c r="D204" s="687"/>
      <c r="E204" s="283"/>
      <c r="F204" s="284"/>
      <c r="G204" s="265"/>
    </row>
    <row r="205" spans="1:7" s="263" customFormat="1" x14ac:dyDescent="0.25">
      <c r="A205" s="685"/>
      <c r="B205" s="475"/>
      <c r="C205" s="685"/>
      <c r="D205" s="687"/>
      <c r="E205" s="283"/>
      <c r="F205" s="284"/>
      <c r="G205" s="265"/>
    </row>
    <row r="206" spans="1:7" s="263" customFormat="1" x14ac:dyDescent="0.25">
      <c r="A206" s="685"/>
      <c r="B206" s="475"/>
      <c r="C206" s="685"/>
      <c r="D206" s="687"/>
      <c r="E206" s="283"/>
      <c r="F206" s="284"/>
      <c r="G206" s="265"/>
    </row>
    <row r="207" spans="1:7" s="263" customFormat="1" x14ac:dyDescent="0.25">
      <c r="A207" s="685"/>
      <c r="B207" s="475"/>
      <c r="C207" s="685"/>
      <c r="D207" s="687"/>
      <c r="E207" s="283"/>
      <c r="F207" s="284"/>
      <c r="G207" s="265"/>
    </row>
    <row r="208" spans="1:7" s="263" customFormat="1" x14ac:dyDescent="0.25">
      <c r="A208" s="685"/>
      <c r="B208" s="475"/>
      <c r="C208" s="685"/>
      <c r="D208" s="687"/>
      <c r="E208" s="283"/>
      <c r="F208" s="284"/>
      <c r="G208" s="265"/>
    </row>
    <row r="209" spans="1:7" s="263" customFormat="1" x14ac:dyDescent="0.25">
      <c r="A209" s="685"/>
      <c r="B209" s="475"/>
      <c r="C209" s="685"/>
      <c r="D209" s="687"/>
      <c r="E209" s="283"/>
      <c r="F209" s="284"/>
      <c r="G209" s="265"/>
    </row>
    <row r="210" spans="1:7" s="263" customFormat="1" x14ac:dyDescent="0.25">
      <c r="A210" s="685"/>
      <c r="B210" s="475"/>
      <c r="C210" s="685"/>
      <c r="D210" s="687"/>
      <c r="E210" s="283"/>
      <c r="F210" s="284"/>
      <c r="G210" s="265"/>
    </row>
    <row r="211" spans="1:7" s="263" customFormat="1" ht="13" thickBot="1" x14ac:dyDescent="0.3">
      <c r="A211" s="685"/>
      <c r="B211" s="475"/>
      <c r="C211" s="685"/>
      <c r="D211" s="687"/>
      <c r="E211" s="283"/>
      <c r="F211" s="284"/>
      <c r="G211" s="265"/>
    </row>
    <row r="212" spans="1:7" s="263" customFormat="1" ht="21.75" customHeight="1" thickTop="1" x14ac:dyDescent="0.25">
      <c r="A212" s="1100" t="s">
        <v>93</v>
      </c>
      <c r="B212" s="1100"/>
      <c r="C212" s="1100"/>
      <c r="D212" s="1100"/>
      <c r="E212" s="1100"/>
      <c r="F212" s="781">
        <f>SUM(F165:F211)</f>
        <v>0</v>
      </c>
      <c r="G212" s="265"/>
    </row>
    <row r="213" spans="1:7" s="263" customFormat="1" ht="13" x14ac:dyDescent="0.25">
      <c r="A213" s="730"/>
      <c r="B213" s="731" t="s">
        <v>201</v>
      </c>
      <c r="C213" s="730"/>
      <c r="D213" s="732"/>
      <c r="E213" s="283"/>
      <c r="F213" s="284"/>
      <c r="G213" s="265"/>
    </row>
    <row r="214" spans="1:7" s="263" customFormat="1" ht="86.25" customHeight="1" x14ac:dyDescent="0.25">
      <c r="A214" s="730"/>
      <c r="B214" s="697" t="s">
        <v>638</v>
      </c>
      <c r="C214" s="730"/>
      <c r="D214" s="732"/>
      <c r="E214" s="283"/>
      <c r="F214" s="284"/>
      <c r="G214" s="265"/>
    </row>
    <row r="215" spans="1:7" s="263" customFormat="1" x14ac:dyDescent="0.25">
      <c r="A215" s="730"/>
      <c r="B215" s="697"/>
      <c r="C215" s="730"/>
      <c r="D215" s="732"/>
      <c r="E215" s="283"/>
      <c r="F215" s="284"/>
      <c r="G215" s="265"/>
    </row>
    <row r="216" spans="1:7" s="263" customFormat="1" ht="26.25" customHeight="1" x14ac:dyDescent="0.25">
      <c r="A216" s="685" t="s">
        <v>1017</v>
      </c>
      <c r="B216" s="690" t="s">
        <v>639</v>
      </c>
      <c r="C216" s="685" t="s">
        <v>15</v>
      </c>
      <c r="D216" s="687">
        <v>6</v>
      </c>
      <c r="E216" s="283"/>
      <c r="F216" s="284">
        <f>D216*E216</f>
        <v>0</v>
      </c>
      <c r="G216" s="265"/>
    </row>
    <row r="217" spans="1:7" s="263" customFormat="1" ht="30.75" customHeight="1" x14ac:dyDescent="0.25">
      <c r="A217" s="685" t="s">
        <v>1018</v>
      </c>
      <c r="B217" s="690" t="s">
        <v>667</v>
      </c>
      <c r="C217" s="685" t="s">
        <v>15</v>
      </c>
      <c r="D217" s="687">
        <v>2</v>
      </c>
      <c r="E217" s="283"/>
      <c r="F217" s="284">
        <f>D217*E217</f>
        <v>0</v>
      </c>
      <c r="G217" s="265"/>
    </row>
    <row r="218" spans="1:7" s="263" customFormat="1" ht="22.5" customHeight="1" x14ac:dyDescent="0.25">
      <c r="A218" s="685" t="s">
        <v>1019</v>
      </c>
      <c r="B218" s="690" t="s">
        <v>668</v>
      </c>
      <c r="C218" s="685" t="s">
        <v>15</v>
      </c>
      <c r="D218" s="687">
        <v>2</v>
      </c>
      <c r="E218" s="283"/>
      <c r="F218" s="284">
        <f>D218*E218</f>
        <v>0</v>
      </c>
      <c r="G218" s="265"/>
    </row>
    <row r="219" spans="1:7" s="263" customFormat="1" x14ac:dyDescent="0.25">
      <c r="A219" s="685"/>
      <c r="B219" s="475"/>
      <c r="C219" s="685"/>
      <c r="D219" s="687"/>
      <c r="E219" s="283"/>
      <c r="F219" s="284"/>
      <c r="G219" s="265"/>
    </row>
    <row r="220" spans="1:7" s="263" customFormat="1" ht="63" customHeight="1" x14ac:dyDescent="0.25">
      <c r="A220" s="730"/>
      <c r="B220" s="733" t="s">
        <v>640</v>
      </c>
      <c r="C220" s="730"/>
      <c r="D220" s="734"/>
      <c r="E220" s="283"/>
      <c r="F220" s="284"/>
      <c r="G220" s="265"/>
    </row>
    <row r="221" spans="1:7" s="263" customFormat="1" x14ac:dyDescent="0.25">
      <c r="A221" s="685" t="s">
        <v>1020</v>
      </c>
      <c r="B221" s="475" t="s">
        <v>641</v>
      </c>
      <c r="C221" s="685" t="s">
        <v>15</v>
      </c>
      <c r="D221" s="687">
        <v>2</v>
      </c>
      <c r="E221" s="283"/>
      <c r="F221" s="284">
        <f>D221*E221</f>
        <v>0</v>
      </c>
      <c r="G221" s="265"/>
    </row>
    <row r="222" spans="1:7" s="263" customFormat="1" x14ac:dyDescent="0.25">
      <c r="A222" s="413"/>
      <c r="B222" s="764"/>
      <c r="C222" s="413"/>
      <c r="D222" s="701"/>
      <c r="E222" s="760"/>
      <c r="F222" s="684"/>
      <c r="G222" s="265"/>
    </row>
    <row r="223" spans="1:7" s="263" customFormat="1" ht="13" x14ac:dyDescent="0.25">
      <c r="A223" s="730"/>
      <c r="B223" s="731" t="s">
        <v>195</v>
      </c>
      <c r="C223" s="730"/>
      <c r="D223" s="732"/>
      <c r="E223" s="283"/>
      <c r="F223" s="284"/>
      <c r="G223" s="265"/>
    </row>
    <row r="224" spans="1:7" s="263" customFormat="1" x14ac:dyDescent="0.25">
      <c r="A224" s="730"/>
      <c r="B224" s="765"/>
      <c r="C224" s="730"/>
      <c r="D224" s="732"/>
      <c r="E224" s="283"/>
      <c r="F224" s="284"/>
      <c r="G224" s="265"/>
    </row>
    <row r="225" spans="1:7" s="263" customFormat="1" ht="50" x14ac:dyDescent="0.25">
      <c r="A225" s="685" t="s">
        <v>1021</v>
      </c>
      <c r="B225" s="738" t="s">
        <v>669</v>
      </c>
      <c r="C225" s="685" t="s">
        <v>44</v>
      </c>
      <c r="D225" s="692">
        <v>80.5</v>
      </c>
      <c r="E225" s="283"/>
      <c r="F225" s="284">
        <f>D225*E225</f>
        <v>0</v>
      </c>
      <c r="G225" s="265"/>
    </row>
    <row r="226" spans="1:7" s="263" customFormat="1" x14ac:dyDescent="0.25">
      <c r="A226" s="685"/>
      <c r="B226" s="738"/>
      <c r="C226" s="685"/>
      <c r="D226" s="692"/>
      <c r="E226" s="283"/>
      <c r="F226" s="284"/>
      <c r="G226" s="265"/>
    </row>
    <row r="227" spans="1:7" s="263" customFormat="1" ht="13" x14ac:dyDescent="0.25">
      <c r="A227" s="685"/>
      <c r="B227" s="711" t="s">
        <v>647</v>
      </c>
      <c r="C227" s="685"/>
      <c r="D227" s="692"/>
      <c r="E227" s="283"/>
      <c r="F227" s="284"/>
      <c r="G227" s="265"/>
    </row>
    <row r="228" spans="1:7" s="263" customFormat="1" ht="13" x14ac:dyDescent="0.25">
      <c r="A228" s="685"/>
      <c r="B228" s="709"/>
      <c r="C228" s="685"/>
      <c r="D228" s="692"/>
      <c r="E228" s="283"/>
      <c r="F228" s="284"/>
      <c r="G228" s="265"/>
    </row>
    <row r="229" spans="1:7" s="263" customFormat="1" ht="34.5" customHeight="1" x14ac:dyDescent="0.25">
      <c r="A229" s="685" t="s">
        <v>1022</v>
      </c>
      <c r="B229" s="716" t="s">
        <v>670</v>
      </c>
      <c r="C229" s="413" t="s">
        <v>241</v>
      </c>
      <c r="D229" s="413">
        <v>1</v>
      </c>
      <c r="E229" s="283"/>
      <c r="F229" s="284">
        <f>D229*E229</f>
        <v>0</v>
      </c>
      <c r="G229" s="265"/>
    </row>
    <row r="230" spans="1:7" s="263" customFormat="1" ht="47.25" customHeight="1" x14ac:dyDescent="0.25">
      <c r="A230" s="685" t="s">
        <v>1023</v>
      </c>
      <c r="B230" s="716" t="s">
        <v>649</v>
      </c>
      <c r="C230" s="413" t="s">
        <v>15</v>
      </c>
      <c r="D230" s="413">
        <v>4</v>
      </c>
      <c r="E230" s="283"/>
      <c r="F230" s="284">
        <f>D230*E230</f>
        <v>0</v>
      </c>
      <c r="G230" s="265"/>
    </row>
    <row r="231" spans="1:7" s="263" customFormat="1" ht="72" customHeight="1" x14ac:dyDescent="0.25">
      <c r="A231" s="685" t="s">
        <v>1024</v>
      </c>
      <c r="B231" s="740" t="s">
        <v>671</v>
      </c>
      <c r="C231" s="413" t="s">
        <v>241</v>
      </c>
      <c r="D231" s="741">
        <v>1</v>
      </c>
      <c r="E231" s="283"/>
      <c r="F231" s="284">
        <f>D231*E231</f>
        <v>0</v>
      </c>
      <c r="G231" s="265"/>
    </row>
    <row r="232" spans="1:7" s="263" customFormat="1" ht="62.5" x14ac:dyDescent="0.25">
      <c r="A232" s="685" t="s">
        <v>1026</v>
      </c>
      <c r="B232" s="740" t="s">
        <v>672</v>
      </c>
      <c r="C232" s="413" t="s">
        <v>241</v>
      </c>
      <c r="D232" s="413">
        <v>1</v>
      </c>
      <c r="E232" s="283"/>
      <c r="F232" s="284">
        <f>D232*E232</f>
        <v>0</v>
      </c>
      <c r="G232" s="265"/>
    </row>
    <row r="233" spans="1:7" s="263" customFormat="1" x14ac:dyDescent="0.25">
      <c r="A233" s="695"/>
      <c r="B233" s="716"/>
      <c r="C233" s="413"/>
      <c r="D233" s="694"/>
      <c r="E233" s="283"/>
      <c r="F233" s="284"/>
      <c r="G233" s="265"/>
    </row>
    <row r="234" spans="1:7" s="263" customFormat="1" ht="13" x14ac:dyDescent="0.25">
      <c r="A234" s="685"/>
      <c r="B234" s="711" t="s">
        <v>654</v>
      </c>
      <c r="C234" s="685"/>
      <c r="D234" s="692"/>
      <c r="E234" s="283"/>
      <c r="F234" s="284"/>
      <c r="G234" s="265"/>
    </row>
    <row r="235" spans="1:7" s="263" customFormat="1" ht="96" customHeight="1" x14ac:dyDescent="0.25">
      <c r="A235" s="685" t="s">
        <v>1027</v>
      </c>
      <c r="B235" s="475" t="s">
        <v>673</v>
      </c>
      <c r="C235" s="413" t="s">
        <v>241</v>
      </c>
      <c r="D235" s="413">
        <v>1</v>
      </c>
      <c r="E235" s="698"/>
      <c r="F235" s="284">
        <f>D235*E235</f>
        <v>0</v>
      </c>
      <c r="G235" s="265"/>
    </row>
    <row r="236" spans="1:7" s="263" customFormat="1" ht="43.5" customHeight="1" x14ac:dyDescent="0.25">
      <c r="A236" s="685" t="s">
        <v>1028</v>
      </c>
      <c r="B236" s="696" t="s">
        <v>674</v>
      </c>
      <c r="C236" s="413" t="s">
        <v>241</v>
      </c>
      <c r="D236" s="413">
        <v>1</v>
      </c>
      <c r="E236" s="698"/>
      <c r="F236" s="284">
        <f>D236*E236</f>
        <v>0</v>
      </c>
      <c r="G236" s="265"/>
    </row>
    <row r="237" spans="1:7" s="263" customFormat="1" ht="46.5" customHeight="1" thickBot="1" x14ac:dyDescent="0.3">
      <c r="A237" s="685" t="s">
        <v>1029</v>
      </c>
      <c r="B237" s="696" t="s">
        <v>675</v>
      </c>
      <c r="C237" s="413" t="s">
        <v>241</v>
      </c>
      <c r="D237" s="413">
        <v>1</v>
      </c>
      <c r="E237" s="698"/>
      <c r="F237" s="284">
        <f>D237*E237</f>
        <v>0</v>
      </c>
      <c r="G237" s="265"/>
    </row>
    <row r="238" spans="1:7" s="263" customFormat="1" ht="19.5" customHeight="1" thickTop="1" x14ac:dyDescent="0.25">
      <c r="A238" s="1124" t="s">
        <v>93</v>
      </c>
      <c r="B238" s="1125"/>
      <c r="C238" s="1125"/>
      <c r="D238" s="1125"/>
      <c r="E238" s="1126"/>
      <c r="F238" s="780">
        <f>SUM(F213:F237)</f>
        <v>0</v>
      </c>
      <c r="G238" s="265"/>
    </row>
    <row r="239" spans="1:7" s="263" customFormat="1" ht="94.5" customHeight="1" x14ac:dyDescent="0.25">
      <c r="A239" s="685" t="s">
        <v>1030</v>
      </c>
      <c r="B239" s="766" t="s">
        <v>676</v>
      </c>
      <c r="C239" s="413" t="s">
        <v>15</v>
      </c>
      <c r="D239" s="414">
        <v>2</v>
      </c>
      <c r="E239" s="698"/>
      <c r="F239" s="284">
        <f t="shared" ref="F239:F246" si="0">D239*E239</f>
        <v>0</v>
      </c>
      <c r="G239" s="265"/>
    </row>
    <row r="240" spans="1:7" s="263" customFormat="1" ht="74.25" customHeight="1" x14ac:dyDescent="0.25">
      <c r="A240" s="685" t="s">
        <v>1031</v>
      </c>
      <c r="B240" s="408" t="s">
        <v>677</v>
      </c>
      <c r="C240" s="413" t="s">
        <v>15</v>
      </c>
      <c r="D240" s="701">
        <v>2</v>
      </c>
      <c r="E240" s="767"/>
      <c r="F240" s="284">
        <f t="shared" si="0"/>
        <v>0</v>
      </c>
      <c r="G240" s="265"/>
    </row>
    <row r="241" spans="1:7" s="263" customFormat="1" ht="45" customHeight="1" x14ac:dyDescent="0.25">
      <c r="A241" s="685" t="s">
        <v>1032</v>
      </c>
      <c r="B241" s="739" t="s">
        <v>678</v>
      </c>
      <c r="C241" s="413" t="s">
        <v>106</v>
      </c>
      <c r="D241" s="694">
        <v>40</v>
      </c>
      <c r="E241" s="698"/>
      <c r="F241" s="284">
        <f t="shared" si="0"/>
        <v>0</v>
      </c>
      <c r="G241" s="265"/>
    </row>
    <row r="242" spans="1:7" s="263" customFormat="1" ht="39.5" x14ac:dyDescent="0.25">
      <c r="A242" s="685" t="s">
        <v>1033</v>
      </c>
      <c r="B242" s="768" t="s">
        <v>679</v>
      </c>
      <c r="C242" s="413" t="s">
        <v>8</v>
      </c>
      <c r="D242" s="701">
        <v>1</v>
      </c>
      <c r="E242" s="767"/>
      <c r="F242" s="284">
        <f t="shared" si="0"/>
        <v>0</v>
      </c>
      <c r="G242" s="265"/>
    </row>
    <row r="243" spans="1:7" s="263" customFormat="1" x14ac:dyDescent="0.25">
      <c r="A243" s="685"/>
      <c r="B243" s="768"/>
      <c r="C243" s="413"/>
      <c r="D243" s="701"/>
      <c r="E243" s="767"/>
      <c r="F243" s="284"/>
      <c r="G243" s="265"/>
    </row>
    <row r="244" spans="1:7" s="263" customFormat="1" ht="48.75" customHeight="1" x14ac:dyDescent="0.25">
      <c r="A244" s="685" t="s">
        <v>1034</v>
      </c>
      <c r="B244" s="739" t="s">
        <v>657</v>
      </c>
      <c r="C244" s="413" t="s">
        <v>15</v>
      </c>
      <c r="D244" s="414">
        <v>1</v>
      </c>
      <c r="E244" s="698"/>
      <c r="F244" s="284">
        <f t="shared" si="0"/>
        <v>0</v>
      </c>
      <c r="G244" s="265"/>
    </row>
    <row r="245" spans="1:7" s="263" customFormat="1" ht="53.25" customHeight="1" x14ac:dyDescent="0.25">
      <c r="A245" s="685" t="s">
        <v>1035</v>
      </c>
      <c r="B245" s="769" t="s">
        <v>680</v>
      </c>
      <c r="C245" s="770" t="s">
        <v>15</v>
      </c>
      <c r="D245" s="771">
        <v>6</v>
      </c>
      <c r="E245" s="772"/>
      <c r="F245" s="284">
        <f t="shared" si="0"/>
        <v>0</v>
      </c>
      <c r="G245" s="265"/>
    </row>
    <row r="246" spans="1:7" s="263" customFormat="1" ht="47.25" customHeight="1" x14ac:dyDescent="0.25">
      <c r="A246" s="685" t="s">
        <v>1047</v>
      </c>
      <c r="B246" s="769" t="s">
        <v>681</v>
      </c>
      <c r="C246" s="770" t="s">
        <v>15</v>
      </c>
      <c r="D246" s="770">
        <v>2</v>
      </c>
      <c r="E246" s="772"/>
      <c r="F246" s="284">
        <f t="shared" si="0"/>
        <v>0</v>
      </c>
      <c r="G246" s="265"/>
    </row>
    <row r="247" spans="1:7" s="263" customFormat="1" x14ac:dyDescent="0.25">
      <c r="A247" s="695"/>
      <c r="B247" s="769"/>
      <c r="C247" s="770"/>
      <c r="D247" s="770"/>
      <c r="E247" s="759"/>
      <c r="F247" s="284"/>
      <c r="G247" s="265"/>
    </row>
    <row r="248" spans="1:7" s="263" customFormat="1" ht="13" x14ac:dyDescent="0.25">
      <c r="A248" s="413"/>
      <c r="B248" s="700" t="s">
        <v>659</v>
      </c>
      <c r="C248" s="413"/>
      <c r="D248" s="747"/>
      <c r="E248" s="283"/>
      <c r="F248" s="688"/>
      <c r="G248" s="265"/>
    </row>
    <row r="249" spans="1:7" s="263" customFormat="1" x14ac:dyDescent="0.25">
      <c r="A249" s="411"/>
      <c r="B249" s="696"/>
      <c r="C249" s="413"/>
      <c r="D249" s="701"/>
      <c r="E249" s="283"/>
      <c r="F249" s="688"/>
      <c r="G249" s="265"/>
    </row>
    <row r="250" spans="1:7" s="263" customFormat="1" ht="13" x14ac:dyDescent="0.25">
      <c r="A250" s="695"/>
      <c r="B250" s="731" t="s">
        <v>660</v>
      </c>
      <c r="C250" s="413"/>
      <c r="D250" s="701"/>
      <c r="E250" s="283"/>
      <c r="F250" s="284"/>
      <c r="G250" s="265"/>
    </row>
    <row r="251" spans="1:7" s="263" customFormat="1" ht="31.5" customHeight="1" x14ac:dyDescent="0.25">
      <c r="A251" s="685" t="s">
        <v>1048</v>
      </c>
      <c r="B251" s="696" t="s">
        <v>661</v>
      </c>
      <c r="C251" s="413" t="s">
        <v>241</v>
      </c>
      <c r="D251" s="413" t="s">
        <v>217</v>
      </c>
      <c r="E251" s="283"/>
      <c r="F251" s="284">
        <v>0</v>
      </c>
      <c r="G251" s="265"/>
    </row>
    <row r="252" spans="1:7" s="263" customFormat="1" ht="57" customHeight="1" x14ac:dyDescent="0.25">
      <c r="A252" s="685" t="s">
        <v>1049</v>
      </c>
      <c r="B252" s="659" t="s">
        <v>682</v>
      </c>
      <c r="C252" s="717" t="s">
        <v>241</v>
      </c>
      <c r="D252" s="413" t="s">
        <v>217</v>
      </c>
      <c r="E252" s="283"/>
      <c r="F252" s="284">
        <v>0</v>
      </c>
      <c r="G252" s="265"/>
    </row>
    <row r="253" spans="1:7" s="263" customFormat="1" ht="18" customHeight="1" x14ac:dyDescent="0.25">
      <c r="A253" s="685" t="s">
        <v>1050</v>
      </c>
      <c r="B253" s="659" t="s">
        <v>1036</v>
      </c>
      <c r="C253" s="730" t="s">
        <v>391</v>
      </c>
      <c r="D253" s="413" t="s">
        <v>217</v>
      </c>
      <c r="E253" s="749"/>
      <c r="F253" s="284">
        <v>0</v>
      </c>
      <c r="G253" s="265"/>
    </row>
    <row r="254" spans="1:7" s="263" customFormat="1" x14ac:dyDescent="0.25">
      <c r="A254" s="685"/>
      <c r="B254" s="659"/>
      <c r="C254" s="717"/>
      <c r="D254" s="773"/>
      <c r="E254" s="283"/>
      <c r="F254" s="284"/>
      <c r="G254" s="265"/>
    </row>
    <row r="255" spans="1:7" s="263" customFormat="1" x14ac:dyDescent="0.25">
      <c r="A255" s="685"/>
      <c r="B255" s="659"/>
      <c r="C255" s="717"/>
      <c r="D255" s="773"/>
      <c r="E255" s="283"/>
      <c r="F255" s="284"/>
      <c r="G255" s="265"/>
    </row>
    <row r="256" spans="1:7" s="263" customFormat="1" x14ac:dyDescent="0.25">
      <c r="A256" s="685"/>
      <c r="B256" s="659"/>
      <c r="C256" s="717"/>
      <c r="D256" s="773"/>
      <c r="E256" s="283"/>
      <c r="F256" s="284"/>
      <c r="G256" s="265"/>
    </row>
    <row r="257" spans="1:7" s="263" customFormat="1" x14ac:dyDescent="0.25">
      <c r="A257" s="685"/>
      <c r="B257" s="659"/>
      <c r="C257" s="717"/>
      <c r="D257" s="773"/>
      <c r="E257" s="283"/>
      <c r="F257" s="284"/>
      <c r="G257" s="265"/>
    </row>
    <row r="258" spans="1:7" s="263" customFormat="1" x14ac:dyDescent="0.25">
      <c r="A258" s="685"/>
      <c r="B258" s="659"/>
      <c r="C258" s="717"/>
      <c r="D258" s="773"/>
      <c r="E258" s="283"/>
      <c r="F258" s="284"/>
      <c r="G258" s="265"/>
    </row>
    <row r="259" spans="1:7" s="263" customFormat="1" x14ac:dyDescent="0.25">
      <c r="A259" s="685"/>
      <c r="B259" s="659"/>
      <c r="C259" s="717"/>
      <c r="D259" s="773"/>
      <c r="E259" s="283"/>
      <c r="F259" s="284"/>
      <c r="G259" s="265"/>
    </row>
    <row r="260" spans="1:7" s="263" customFormat="1" x14ac:dyDescent="0.25">
      <c r="A260" s="685"/>
      <c r="B260" s="659"/>
      <c r="C260" s="717"/>
      <c r="D260" s="773"/>
      <c r="E260" s="283"/>
      <c r="F260" s="284"/>
      <c r="G260" s="265"/>
    </row>
    <row r="261" spans="1:7" s="263" customFormat="1" x14ac:dyDescent="0.25">
      <c r="A261" s="685"/>
      <c r="B261" s="659"/>
      <c r="C261" s="717"/>
      <c r="D261" s="773"/>
      <c r="E261" s="283"/>
      <c r="F261" s="284"/>
      <c r="G261" s="265"/>
    </row>
    <row r="262" spans="1:7" s="263" customFormat="1" x14ac:dyDescent="0.25">
      <c r="A262" s="685"/>
      <c r="B262" s="659"/>
      <c r="C262" s="717"/>
      <c r="D262" s="773"/>
      <c r="E262" s="283"/>
      <c r="F262" s="284"/>
      <c r="G262" s="265"/>
    </row>
    <row r="263" spans="1:7" s="263" customFormat="1" x14ac:dyDescent="0.25">
      <c r="A263" s="685"/>
      <c r="B263" s="659"/>
      <c r="C263" s="717"/>
      <c r="D263" s="773"/>
      <c r="E263" s="283"/>
      <c r="F263" s="284"/>
      <c r="G263" s="265"/>
    </row>
    <row r="264" spans="1:7" s="263" customFormat="1" x14ac:dyDescent="0.25">
      <c r="A264" s="685"/>
      <c r="B264" s="659"/>
      <c r="C264" s="717"/>
      <c r="D264" s="773"/>
      <c r="E264" s="283"/>
      <c r="F264" s="284"/>
      <c r="G264" s="265"/>
    </row>
    <row r="265" spans="1:7" s="263" customFormat="1" x14ac:dyDescent="0.25">
      <c r="A265" s="685"/>
      <c r="B265" s="659"/>
      <c r="C265" s="717"/>
      <c r="D265" s="773"/>
      <c r="E265" s="283"/>
      <c r="F265" s="284"/>
      <c r="G265" s="265"/>
    </row>
    <row r="266" spans="1:7" s="263" customFormat="1" x14ac:dyDescent="0.25">
      <c r="A266" s="685"/>
      <c r="B266" s="659"/>
      <c r="C266" s="717"/>
      <c r="D266" s="773"/>
      <c r="E266" s="283"/>
      <c r="F266" s="284"/>
      <c r="G266" s="265"/>
    </row>
    <row r="267" spans="1:7" s="263" customFormat="1" x14ac:dyDescent="0.25">
      <c r="A267" s="685"/>
      <c r="B267" s="659"/>
      <c r="C267" s="717"/>
      <c r="D267" s="773"/>
      <c r="E267" s="283"/>
      <c r="F267" s="284"/>
      <c r="G267" s="265"/>
    </row>
    <row r="268" spans="1:7" s="263" customFormat="1" x14ac:dyDescent="0.25">
      <c r="A268" s="685"/>
      <c r="B268" s="659"/>
      <c r="C268" s="717"/>
      <c r="D268" s="773"/>
      <c r="E268" s="283"/>
      <c r="F268" s="284"/>
      <c r="G268" s="265"/>
    </row>
    <row r="269" spans="1:7" s="263" customFormat="1" x14ac:dyDescent="0.25">
      <c r="A269" s="685"/>
      <c r="B269" s="659"/>
      <c r="C269" s="717"/>
      <c r="D269" s="773"/>
      <c r="E269" s="283"/>
      <c r="F269" s="284"/>
      <c r="G269" s="265"/>
    </row>
    <row r="270" spans="1:7" s="263" customFormat="1" x14ac:dyDescent="0.25">
      <c r="A270" s="685"/>
      <c r="B270" s="659"/>
      <c r="C270" s="717"/>
      <c r="D270" s="773"/>
      <c r="E270" s="283"/>
      <c r="F270" s="284"/>
      <c r="G270" s="265"/>
    </row>
    <row r="271" spans="1:7" s="263" customFormat="1" x14ac:dyDescent="0.25">
      <c r="A271" s="685"/>
      <c r="B271" s="659"/>
      <c r="C271" s="717"/>
      <c r="D271" s="773"/>
      <c r="E271" s="283"/>
      <c r="F271" s="284"/>
      <c r="G271" s="265"/>
    </row>
    <row r="272" spans="1:7" s="263" customFormat="1" x14ac:dyDescent="0.25">
      <c r="A272" s="685"/>
      <c r="B272" s="659"/>
      <c r="C272" s="717"/>
      <c r="D272" s="773"/>
      <c r="E272" s="283"/>
      <c r="F272" s="284"/>
      <c r="G272" s="265"/>
    </row>
    <row r="273" spans="1:8" s="263" customFormat="1" x14ac:dyDescent="0.25">
      <c r="A273" s="685"/>
      <c r="B273" s="659"/>
      <c r="C273" s="717"/>
      <c r="D273" s="773"/>
      <c r="E273" s="283"/>
      <c r="F273" s="284"/>
      <c r="G273" s="265"/>
    </row>
    <row r="274" spans="1:8" s="263" customFormat="1" x14ac:dyDescent="0.25">
      <c r="A274" s="685"/>
      <c r="B274" s="659"/>
      <c r="C274" s="717"/>
      <c r="D274" s="773"/>
      <c r="E274" s="283"/>
      <c r="F274" s="284"/>
      <c r="G274" s="265"/>
    </row>
    <row r="275" spans="1:8" s="263" customFormat="1" x14ac:dyDescent="0.25">
      <c r="A275" s="685"/>
      <c r="B275" s="659"/>
      <c r="C275" s="717"/>
      <c r="D275" s="773"/>
      <c r="E275" s="283"/>
      <c r="F275" s="284"/>
      <c r="G275" s="265"/>
    </row>
    <row r="276" spans="1:8" s="263" customFormat="1" x14ac:dyDescent="0.25">
      <c r="A276" s="685"/>
      <c r="B276" s="659"/>
      <c r="C276" s="717"/>
      <c r="D276" s="773"/>
      <c r="E276" s="283"/>
      <c r="F276" s="284"/>
      <c r="G276" s="265"/>
    </row>
    <row r="277" spans="1:8" s="263" customFormat="1" x14ac:dyDescent="0.25">
      <c r="A277" s="685"/>
      <c r="B277" s="659"/>
      <c r="C277" s="717"/>
      <c r="D277" s="773"/>
      <c r="E277" s="283"/>
      <c r="F277" s="284"/>
      <c r="G277" s="265"/>
    </row>
    <row r="278" spans="1:8" s="263" customFormat="1" ht="13.5" thickBot="1" x14ac:dyDescent="0.3">
      <c r="A278" s="774"/>
      <c r="B278" s="712"/>
      <c r="C278" s="774"/>
      <c r="D278" s="775"/>
      <c r="E278" s="303"/>
      <c r="F278" s="304"/>
      <c r="G278" s="265"/>
    </row>
    <row r="279" spans="1:8" s="263" customFormat="1" ht="19.5" customHeight="1" thickTop="1" x14ac:dyDescent="0.25">
      <c r="A279" s="1124" t="s">
        <v>204</v>
      </c>
      <c r="B279" s="1125"/>
      <c r="C279" s="1125"/>
      <c r="D279" s="1125"/>
      <c r="E279" s="1126"/>
      <c r="F279" s="780">
        <f>SUM(F239:F278)</f>
        <v>0</v>
      </c>
      <c r="G279" s="265"/>
    </row>
    <row r="280" spans="1:8" s="290" customFormat="1" ht="13" x14ac:dyDescent="0.25">
      <c r="A280" s="750"/>
      <c r="B280" s="666"/>
      <c r="C280" s="750"/>
      <c r="D280" s="752"/>
      <c r="E280" s="753"/>
      <c r="F280" s="776"/>
      <c r="G280" s="288"/>
      <c r="H280" s="289"/>
    </row>
    <row r="281" spans="1:8" s="290" customFormat="1" ht="13" x14ac:dyDescent="0.25">
      <c r="A281" s="750"/>
      <c r="B281" s="666"/>
      <c r="C281" s="750"/>
      <c r="D281" s="752"/>
      <c r="E281" s="753"/>
      <c r="F281" s="776"/>
      <c r="G281" s="288"/>
      <c r="H281" s="289"/>
    </row>
    <row r="282" spans="1:8" s="290" customFormat="1" ht="13" x14ac:dyDescent="0.25">
      <c r="A282" s="750"/>
      <c r="B282" s="666"/>
      <c r="C282" s="750"/>
      <c r="D282" s="752"/>
      <c r="E282" s="753"/>
      <c r="F282" s="776"/>
      <c r="G282" s="288"/>
      <c r="H282" s="289"/>
    </row>
    <row r="283" spans="1:8" s="290" customFormat="1" x14ac:dyDescent="0.25">
      <c r="A283" s="750"/>
      <c r="B283" s="256"/>
      <c r="C283" s="248"/>
      <c r="D283" s="250"/>
      <c r="E283" s="251"/>
      <c r="F283" s="255"/>
      <c r="G283" s="288"/>
      <c r="H283" s="289"/>
    </row>
    <row r="284" spans="1:8" s="290" customFormat="1" ht="13" x14ac:dyDescent="0.25">
      <c r="A284" s="750"/>
      <c r="B284" s="253" t="s">
        <v>261</v>
      </c>
      <c r="C284" s="248"/>
      <c r="D284" s="250"/>
      <c r="E284" s="251"/>
      <c r="F284" s="251"/>
      <c r="G284" s="288"/>
      <c r="H284" s="289"/>
    </row>
    <row r="285" spans="1:8" s="290" customFormat="1" x14ac:dyDescent="0.25">
      <c r="A285" s="750"/>
      <c r="B285" s="254"/>
      <c r="C285" s="248"/>
      <c r="D285" s="250"/>
      <c r="E285" s="251"/>
      <c r="F285" s="255"/>
      <c r="G285" s="288"/>
      <c r="H285" s="289"/>
    </row>
    <row r="286" spans="1:8" s="290" customFormat="1" x14ac:dyDescent="0.25">
      <c r="A286" s="750"/>
      <c r="B286" s="256" t="s">
        <v>1041</v>
      </c>
      <c r="C286" s="248"/>
      <c r="D286" s="250"/>
      <c r="E286" s="251"/>
      <c r="F286" s="255">
        <f>+F57</f>
        <v>0</v>
      </c>
      <c r="G286" s="288"/>
      <c r="H286" s="289"/>
    </row>
    <row r="287" spans="1:8" s="290" customFormat="1" x14ac:dyDescent="0.25">
      <c r="A287" s="750"/>
      <c r="B287" s="256"/>
      <c r="C287" s="248"/>
      <c r="D287" s="250"/>
      <c r="E287" s="251"/>
      <c r="F287" s="255"/>
      <c r="G287" s="288"/>
      <c r="H287" s="289"/>
    </row>
    <row r="288" spans="1:8" s="290" customFormat="1" x14ac:dyDescent="0.25">
      <c r="A288" s="750"/>
      <c r="B288" s="256" t="s">
        <v>1042</v>
      </c>
      <c r="C288" s="248"/>
      <c r="D288" s="250"/>
      <c r="E288" s="251"/>
      <c r="F288" s="255">
        <f>+F109</f>
        <v>0</v>
      </c>
      <c r="G288" s="288"/>
      <c r="H288" s="289"/>
    </row>
    <row r="289" spans="1:8" s="290" customFormat="1" x14ac:dyDescent="0.25">
      <c r="A289" s="750"/>
      <c r="B289" s="256"/>
      <c r="C289" s="248"/>
      <c r="D289" s="250"/>
      <c r="E289" s="251"/>
      <c r="F289" s="255"/>
      <c r="G289" s="288"/>
      <c r="H289" s="289"/>
    </row>
    <row r="290" spans="1:8" s="290" customFormat="1" x14ac:dyDescent="0.25">
      <c r="A290" s="750"/>
      <c r="B290" s="256" t="s">
        <v>1043</v>
      </c>
      <c r="C290" s="248"/>
      <c r="D290" s="250"/>
      <c r="E290" s="251"/>
      <c r="F290" s="255">
        <f>+F164</f>
        <v>0</v>
      </c>
      <c r="G290" s="288"/>
      <c r="H290" s="289"/>
    </row>
    <row r="291" spans="1:8" s="290" customFormat="1" x14ac:dyDescent="0.25">
      <c r="A291" s="750"/>
      <c r="B291" s="256"/>
      <c r="C291" s="248"/>
      <c r="D291" s="250"/>
      <c r="E291" s="251"/>
      <c r="F291" s="255"/>
      <c r="G291" s="288"/>
      <c r="H291" s="289"/>
    </row>
    <row r="292" spans="1:8" s="290" customFormat="1" x14ac:dyDescent="0.25">
      <c r="A292" s="750"/>
      <c r="B292" s="256" t="s">
        <v>1044</v>
      </c>
      <c r="C292" s="248"/>
      <c r="D292" s="250"/>
      <c r="E292" s="251"/>
      <c r="F292" s="255">
        <f>+F212</f>
        <v>0</v>
      </c>
      <c r="G292" s="288"/>
      <c r="H292" s="289"/>
    </row>
    <row r="293" spans="1:8" s="290" customFormat="1" x14ac:dyDescent="0.25">
      <c r="A293" s="750"/>
      <c r="B293" s="256"/>
      <c r="C293" s="248"/>
      <c r="D293" s="250"/>
      <c r="E293" s="251"/>
      <c r="F293" s="255"/>
      <c r="G293" s="288"/>
      <c r="H293" s="289"/>
    </row>
    <row r="294" spans="1:8" s="290" customFormat="1" x14ac:dyDescent="0.25">
      <c r="A294" s="750"/>
      <c r="B294" s="256" t="s">
        <v>1045</v>
      </c>
      <c r="C294" s="248"/>
      <c r="D294" s="250"/>
      <c r="E294" s="251"/>
      <c r="F294" s="255">
        <f>+F238</f>
        <v>0</v>
      </c>
      <c r="G294" s="288"/>
      <c r="H294" s="289"/>
    </row>
    <row r="295" spans="1:8" s="290" customFormat="1" x14ac:dyDescent="0.25">
      <c r="A295" s="750"/>
      <c r="B295" s="256"/>
      <c r="C295" s="248"/>
      <c r="D295" s="250"/>
      <c r="E295" s="251"/>
      <c r="F295" s="255"/>
      <c r="G295" s="288"/>
      <c r="H295" s="289"/>
    </row>
    <row r="296" spans="1:8" s="290" customFormat="1" x14ac:dyDescent="0.25">
      <c r="A296" s="750"/>
      <c r="B296" s="256" t="s">
        <v>1046</v>
      </c>
      <c r="C296" s="248"/>
      <c r="D296" s="250"/>
      <c r="E296" s="251"/>
      <c r="F296" s="255">
        <f>+F279</f>
        <v>0</v>
      </c>
      <c r="G296" s="288"/>
      <c r="H296" s="289"/>
    </row>
    <row r="297" spans="1:8" s="290" customFormat="1" x14ac:dyDescent="0.25">
      <c r="A297" s="750"/>
      <c r="B297" s="256"/>
      <c r="C297" s="248"/>
      <c r="D297" s="250"/>
      <c r="E297" s="251"/>
      <c r="F297" s="255"/>
      <c r="G297" s="288"/>
      <c r="H297" s="289"/>
    </row>
    <row r="298" spans="1:8" s="290" customFormat="1" x14ac:dyDescent="0.25">
      <c r="A298" s="750"/>
      <c r="B298" s="256"/>
      <c r="C298" s="248"/>
      <c r="D298" s="250"/>
      <c r="E298" s="251"/>
      <c r="F298" s="255"/>
      <c r="G298" s="288"/>
      <c r="H298" s="289"/>
    </row>
    <row r="299" spans="1:8" s="293" customFormat="1" x14ac:dyDescent="0.25">
      <c r="A299" s="750"/>
      <c r="B299" s="256"/>
      <c r="C299" s="248"/>
      <c r="D299" s="250"/>
      <c r="E299" s="251"/>
      <c r="F299" s="255"/>
      <c r="G299" s="291"/>
      <c r="H299" s="292"/>
    </row>
    <row r="300" spans="1:8" s="293" customFormat="1" ht="13" x14ac:dyDescent="0.25">
      <c r="A300" s="750"/>
      <c r="B300" s="666"/>
      <c r="C300" s="750"/>
      <c r="D300" s="752"/>
      <c r="E300" s="753"/>
      <c r="F300" s="776"/>
      <c r="G300" s="291"/>
      <c r="H300" s="292"/>
    </row>
    <row r="301" spans="1:8" s="293" customFormat="1" ht="13" x14ac:dyDescent="0.25">
      <c r="A301" s="750"/>
      <c r="B301" s="666"/>
      <c r="C301" s="750"/>
      <c r="D301" s="752"/>
      <c r="E301" s="753"/>
      <c r="F301" s="776"/>
      <c r="G301" s="291"/>
      <c r="H301" s="292"/>
    </row>
    <row r="302" spans="1:8" s="293" customFormat="1" ht="13" x14ac:dyDescent="0.25">
      <c r="A302" s="750"/>
      <c r="B302" s="666"/>
      <c r="C302" s="750"/>
      <c r="D302" s="752"/>
      <c r="E302" s="753"/>
      <c r="F302" s="776"/>
      <c r="G302" s="291"/>
      <c r="H302" s="292"/>
    </row>
    <row r="303" spans="1:8" s="293" customFormat="1" ht="13" x14ac:dyDescent="0.25">
      <c r="A303" s="750"/>
      <c r="B303" s="666" t="s">
        <v>683</v>
      </c>
      <c r="C303" s="750"/>
      <c r="D303" s="752"/>
      <c r="E303" s="251"/>
      <c r="F303" s="776"/>
      <c r="G303" s="291"/>
      <c r="H303" s="292"/>
    </row>
    <row r="304" spans="1:8" s="293" customFormat="1" ht="13" x14ac:dyDescent="0.25">
      <c r="A304" s="750"/>
      <c r="B304" s="666"/>
      <c r="C304" s="750"/>
      <c r="D304" s="752"/>
      <c r="E304" s="753"/>
      <c r="F304" s="776"/>
      <c r="G304" s="291"/>
      <c r="H304" s="292"/>
    </row>
    <row r="305" spans="1:8" s="293" customFormat="1" ht="13" x14ac:dyDescent="0.25">
      <c r="A305" s="750"/>
      <c r="B305" s="666"/>
      <c r="C305" s="750"/>
      <c r="D305" s="752"/>
      <c r="E305" s="753"/>
      <c r="F305" s="776"/>
      <c r="G305" s="291"/>
      <c r="H305" s="292"/>
    </row>
    <row r="306" spans="1:8" s="293" customFormat="1" ht="13" x14ac:dyDescent="0.25">
      <c r="A306" s="750"/>
      <c r="B306" s="666"/>
      <c r="C306" s="750"/>
      <c r="D306" s="752"/>
      <c r="E306" s="753"/>
      <c r="F306" s="776"/>
      <c r="G306" s="291"/>
      <c r="H306" s="292"/>
    </row>
    <row r="307" spans="1:8" s="293" customFormat="1" ht="13" x14ac:dyDescent="0.25">
      <c r="A307" s="750"/>
      <c r="B307" s="666"/>
      <c r="C307" s="750"/>
      <c r="D307" s="752"/>
      <c r="E307" s="753"/>
      <c r="F307" s="776"/>
      <c r="G307" s="291"/>
      <c r="H307" s="292"/>
    </row>
    <row r="308" spans="1:8" s="293" customFormat="1" ht="13" x14ac:dyDescent="0.25">
      <c r="A308" s="750"/>
      <c r="B308" s="666"/>
      <c r="C308" s="750"/>
      <c r="D308" s="752"/>
      <c r="E308" s="753"/>
      <c r="F308" s="776"/>
      <c r="G308" s="291"/>
      <c r="H308" s="292"/>
    </row>
    <row r="309" spans="1:8" s="293" customFormat="1" ht="13" x14ac:dyDescent="0.25">
      <c r="A309" s="750"/>
      <c r="B309" s="666"/>
      <c r="C309" s="750"/>
      <c r="D309" s="752"/>
      <c r="E309" s="753"/>
      <c r="F309" s="776"/>
      <c r="G309" s="291"/>
      <c r="H309" s="292"/>
    </row>
    <row r="310" spans="1:8" s="293" customFormat="1" ht="13" x14ac:dyDescent="0.25">
      <c r="A310" s="750"/>
      <c r="B310" s="666"/>
      <c r="C310" s="750"/>
      <c r="D310" s="752"/>
      <c r="E310" s="753"/>
      <c r="F310" s="776"/>
      <c r="G310" s="291"/>
      <c r="H310" s="292"/>
    </row>
    <row r="311" spans="1:8" s="293" customFormat="1" ht="13" x14ac:dyDescent="0.25">
      <c r="A311" s="750"/>
      <c r="B311" s="666"/>
      <c r="C311" s="750"/>
      <c r="D311" s="752"/>
      <c r="E311" s="753"/>
      <c r="F311" s="776"/>
      <c r="G311" s="291"/>
      <c r="H311" s="292"/>
    </row>
    <row r="312" spans="1:8" s="293" customFormat="1" ht="13" x14ac:dyDescent="0.25">
      <c r="A312" s="750"/>
      <c r="B312" s="666"/>
      <c r="C312" s="750"/>
      <c r="D312" s="752"/>
      <c r="E312" s="753"/>
      <c r="F312" s="776"/>
      <c r="G312" s="291"/>
      <c r="H312" s="292"/>
    </row>
    <row r="313" spans="1:8" s="293" customFormat="1" ht="13" x14ac:dyDescent="0.25">
      <c r="A313" s="750"/>
      <c r="B313" s="666"/>
      <c r="C313" s="750"/>
      <c r="D313" s="752"/>
      <c r="E313" s="753"/>
      <c r="F313" s="776"/>
      <c r="G313" s="291"/>
      <c r="H313" s="292"/>
    </row>
    <row r="314" spans="1:8" s="293" customFormat="1" ht="13" x14ac:dyDescent="0.25">
      <c r="A314" s="750"/>
      <c r="B314" s="666"/>
      <c r="C314" s="750"/>
      <c r="D314" s="752"/>
      <c r="E314" s="753"/>
      <c r="F314" s="776"/>
      <c r="G314" s="291"/>
      <c r="H314" s="292"/>
    </row>
    <row r="315" spans="1:8" s="293" customFormat="1" ht="13" x14ac:dyDescent="0.25">
      <c r="A315" s="750"/>
      <c r="B315" s="666"/>
      <c r="C315" s="750"/>
      <c r="D315" s="752"/>
      <c r="E315" s="753"/>
      <c r="F315" s="776"/>
      <c r="G315" s="291"/>
      <c r="H315" s="292"/>
    </row>
    <row r="316" spans="1:8" s="293" customFormat="1" ht="13" x14ac:dyDescent="0.25">
      <c r="A316" s="750"/>
      <c r="B316" s="666"/>
      <c r="C316" s="750"/>
      <c r="D316" s="752"/>
      <c r="E316" s="753"/>
      <c r="F316" s="776"/>
      <c r="G316" s="291"/>
      <c r="H316" s="292"/>
    </row>
    <row r="317" spans="1:8" s="293" customFormat="1" ht="13" x14ac:dyDescent="0.25">
      <c r="A317" s="750"/>
      <c r="B317" s="666"/>
      <c r="C317" s="750"/>
      <c r="D317" s="752"/>
      <c r="E317" s="753"/>
      <c r="F317" s="776"/>
      <c r="G317" s="291"/>
      <c r="H317" s="292"/>
    </row>
    <row r="318" spans="1:8" s="293" customFormat="1" ht="13" x14ac:dyDescent="0.25">
      <c r="A318" s="750"/>
      <c r="B318" s="666"/>
      <c r="C318" s="750"/>
      <c r="D318" s="752"/>
      <c r="E318" s="753"/>
      <c r="F318" s="776"/>
      <c r="G318" s="291"/>
      <c r="H318" s="292"/>
    </row>
    <row r="319" spans="1:8" s="293" customFormat="1" ht="13" x14ac:dyDescent="0.25">
      <c r="A319" s="750"/>
      <c r="B319" s="666"/>
      <c r="C319" s="750"/>
      <c r="D319" s="752"/>
      <c r="E319" s="753"/>
      <c r="F319" s="776"/>
      <c r="G319" s="291"/>
      <c r="H319" s="292"/>
    </row>
    <row r="320" spans="1:8" s="293" customFormat="1" ht="13" x14ac:dyDescent="0.25">
      <c r="A320" s="750"/>
      <c r="B320" s="666"/>
      <c r="C320" s="750"/>
      <c r="D320" s="752"/>
      <c r="E320" s="753"/>
      <c r="F320" s="776"/>
      <c r="G320" s="291"/>
      <c r="H320" s="292"/>
    </row>
    <row r="321" spans="1:8" s="293" customFormat="1" ht="13" x14ac:dyDescent="0.25">
      <c r="A321" s="750"/>
      <c r="B321" s="666"/>
      <c r="C321" s="750"/>
      <c r="D321" s="752"/>
      <c r="E321" s="753"/>
      <c r="F321" s="776"/>
      <c r="G321" s="291"/>
      <c r="H321" s="292"/>
    </row>
    <row r="322" spans="1:8" s="293" customFormat="1" ht="13" x14ac:dyDescent="0.25">
      <c r="A322" s="750"/>
      <c r="B322" s="666"/>
      <c r="C322" s="750"/>
      <c r="D322" s="752"/>
      <c r="E322" s="753"/>
      <c r="F322" s="776"/>
      <c r="G322" s="291"/>
      <c r="H322" s="292"/>
    </row>
    <row r="323" spans="1:8" s="293" customFormat="1" ht="13" x14ac:dyDescent="0.25">
      <c r="A323" s="750"/>
      <c r="B323" s="666"/>
      <c r="C323" s="750"/>
      <c r="D323" s="752"/>
      <c r="E323" s="753"/>
      <c r="F323" s="776"/>
      <c r="G323" s="291"/>
      <c r="H323" s="292"/>
    </row>
    <row r="324" spans="1:8" s="293" customFormat="1" ht="13" x14ac:dyDescent="0.25">
      <c r="A324" s="750"/>
      <c r="B324" s="666"/>
      <c r="C324" s="750"/>
      <c r="D324" s="752"/>
      <c r="E324" s="753"/>
      <c r="F324" s="776"/>
      <c r="G324" s="291"/>
      <c r="H324" s="292"/>
    </row>
    <row r="325" spans="1:8" s="293" customFormat="1" ht="13" x14ac:dyDescent="0.25">
      <c r="A325" s="750"/>
      <c r="B325" s="666"/>
      <c r="C325" s="750"/>
      <c r="D325" s="752"/>
      <c r="E325" s="753"/>
      <c r="F325" s="776"/>
      <c r="G325" s="291"/>
      <c r="H325" s="292"/>
    </row>
    <row r="326" spans="1:8" s="293" customFormat="1" ht="13" x14ac:dyDescent="0.25">
      <c r="A326" s="750"/>
      <c r="B326" s="666"/>
      <c r="C326" s="750"/>
      <c r="D326" s="752"/>
      <c r="E326" s="753"/>
      <c r="F326" s="776"/>
      <c r="G326" s="291"/>
      <c r="H326" s="292"/>
    </row>
    <row r="327" spans="1:8" s="293" customFormat="1" ht="13" x14ac:dyDescent="0.25">
      <c r="A327" s="750"/>
      <c r="B327" s="666"/>
      <c r="C327" s="750"/>
      <c r="D327" s="752"/>
      <c r="E327" s="753"/>
      <c r="F327" s="776"/>
      <c r="G327" s="291"/>
      <c r="H327" s="292"/>
    </row>
    <row r="328" spans="1:8" s="293" customFormat="1" ht="13" x14ac:dyDescent="0.25">
      <c r="A328" s="750"/>
      <c r="B328" s="666"/>
      <c r="C328" s="750"/>
      <c r="D328" s="752"/>
      <c r="E328" s="753"/>
      <c r="F328" s="776"/>
      <c r="G328" s="291"/>
      <c r="H328" s="292"/>
    </row>
    <row r="329" spans="1:8" s="293" customFormat="1" ht="13" x14ac:dyDescent="0.25">
      <c r="A329" s="750"/>
      <c r="B329" s="666"/>
      <c r="C329" s="750"/>
      <c r="D329" s="752"/>
      <c r="E329" s="753"/>
      <c r="F329" s="776"/>
      <c r="G329" s="291"/>
      <c r="H329" s="292"/>
    </row>
    <row r="330" spans="1:8" s="293" customFormat="1" ht="14" x14ac:dyDescent="0.25">
      <c r="A330" s="750"/>
      <c r="B330" s="777"/>
      <c r="C330" s="750"/>
      <c r="D330" s="752"/>
      <c r="E330" s="753"/>
      <c r="F330" s="754"/>
      <c r="G330" s="291"/>
      <c r="H330" s="292"/>
    </row>
    <row r="331" spans="1:8" s="293" customFormat="1" ht="14" x14ac:dyDescent="0.25">
      <c r="A331" s="750"/>
      <c r="B331" s="777"/>
      <c r="C331" s="778"/>
      <c r="D331" s="752"/>
      <c r="E331" s="753"/>
      <c r="F331" s="754"/>
      <c r="G331" s="291"/>
      <c r="H331" s="292"/>
    </row>
    <row r="332" spans="1:8" s="293" customFormat="1" ht="13" thickBot="1" x14ac:dyDescent="0.3">
      <c r="A332" s="750"/>
      <c r="B332" s="755"/>
      <c r="C332" s="750"/>
      <c r="D332" s="752"/>
      <c r="E332" s="753"/>
      <c r="F332" s="776"/>
      <c r="G332" s="291"/>
      <c r="H332" s="292"/>
    </row>
    <row r="333" spans="1:8" s="293" customFormat="1" ht="19.5" customHeight="1" thickTop="1" x14ac:dyDescent="0.25">
      <c r="A333" s="1121" t="s">
        <v>243</v>
      </c>
      <c r="B333" s="1122"/>
      <c r="C333" s="1122"/>
      <c r="D333" s="1122"/>
      <c r="E333" s="1122"/>
      <c r="F333" s="779">
        <f>SUM(F284:F332)</f>
        <v>0</v>
      </c>
      <c r="G333" s="291"/>
      <c r="H333" s="292"/>
    </row>
    <row r="334" spans="1:8" s="293" customFormat="1" x14ac:dyDescent="0.25">
      <c r="A334" s="294"/>
      <c r="B334" s="295"/>
      <c r="C334" s="294"/>
      <c r="D334" s="294"/>
      <c r="E334" s="296"/>
      <c r="F334" s="296"/>
      <c r="G334" s="291"/>
      <c r="H334" s="292"/>
    </row>
    <row r="335" spans="1:8" s="293" customFormat="1" x14ac:dyDescent="0.25">
      <c r="A335" s="294"/>
      <c r="B335" s="295"/>
      <c r="C335" s="294"/>
      <c r="D335" s="294"/>
      <c r="E335" s="296"/>
      <c r="F335" s="296"/>
      <c r="G335" s="291"/>
      <c r="H335" s="292"/>
    </row>
    <row r="336" spans="1:8" s="293" customFormat="1" x14ac:dyDescent="0.25">
      <c r="A336" s="294"/>
      <c r="B336" s="295"/>
      <c r="C336" s="294"/>
      <c r="D336" s="294"/>
      <c r="E336" s="296"/>
      <c r="F336" s="296"/>
      <c r="G336" s="291"/>
      <c r="H336" s="292"/>
    </row>
    <row r="337" spans="1:8" s="293" customFormat="1" x14ac:dyDescent="0.25">
      <c r="A337" s="294"/>
      <c r="B337" s="295"/>
      <c r="C337" s="294"/>
      <c r="D337" s="294"/>
      <c r="E337" s="296"/>
      <c r="F337" s="296"/>
      <c r="G337" s="291"/>
      <c r="H337" s="292"/>
    </row>
    <row r="338" spans="1:8" s="293" customFormat="1" x14ac:dyDescent="0.25">
      <c r="A338" s="294"/>
      <c r="B338" s="295"/>
      <c r="C338" s="294"/>
      <c r="D338" s="294"/>
      <c r="E338" s="296"/>
      <c r="F338" s="296"/>
      <c r="G338" s="291"/>
      <c r="H338" s="292"/>
    </row>
    <row r="339" spans="1:8" s="293" customFormat="1" x14ac:dyDescent="0.25">
      <c r="A339" s="294"/>
      <c r="B339" s="295"/>
      <c r="C339" s="294"/>
      <c r="D339" s="294"/>
      <c r="E339" s="296"/>
      <c r="F339" s="296"/>
      <c r="G339" s="291"/>
      <c r="H339" s="292"/>
    </row>
  </sheetData>
  <mergeCells count="10">
    <mergeCell ref="A1:F1"/>
    <mergeCell ref="A2:F2"/>
    <mergeCell ref="A333:E333"/>
    <mergeCell ref="A57:E57"/>
    <mergeCell ref="A109:E109"/>
    <mergeCell ref="A164:E164"/>
    <mergeCell ref="A212:E212"/>
    <mergeCell ref="A238:E238"/>
    <mergeCell ref="A3:F3"/>
    <mergeCell ref="A279:E279"/>
  </mergeCells>
  <pageMargins left="0.70866141732283505" right="0.47244094488188998" top="0.74803149606299202" bottom="0.511811023622047" header="0.31496062992126" footer="0.31496062992126"/>
  <pageSetup paperSize="9" scale="77" fitToHeight="13" orientation="portrait" r:id="rId1"/>
  <headerFooter>
    <oddFooter>&amp;CALA-ORA. Bill Nr. 14.3 Pg &amp;P of &amp;N</oddFooter>
  </headerFooter>
  <rowBreaks count="6" manualBreakCount="6">
    <brk id="57" max="5" man="1"/>
    <brk id="109" max="5" man="1"/>
    <brk id="164" max="5" man="1"/>
    <brk id="212" max="5" man="1"/>
    <brk id="238" max="5" man="1"/>
    <brk id="27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B12" sqref="B12"/>
    </sheetView>
  </sheetViews>
  <sheetFormatPr defaultColWidth="6.7265625" defaultRowHeight="12.5" x14ac:dyDescent="0.25"/>
  <cols>
    <col min="1" max="1" width="8.7265625" style="294" customWidth="1"/>
    <col min="2" max="2" width="66.81640625" style="295" customWidth="1"/>
    <col min="3" max="3" width="7.54296875" style="294" customWidth="1"/>
    <col min="4" max="4" width="9.453125" style="294" customWidth="1"/>
    <col min="5" max="5" width="12.1796875" style="296" customWidth="1"/>
    <col min="6" max="6" width="14.1796875" style="296" customWidth="1"/>
    <col min="7" max="7" width="16.54296875" style="297" bestFit="1" customWidth="1"/>
    <col min="8" max="8" width="15" style="298" bestFit="1" customWidth="1"/>
    <col min="9" max="9" width="46" style="299" customWidth="1"/>
    <col min="10" max="10" width="13.453125" style="299" bestFit="1" customWidth="1"/>
    <col min="11" max="255" width="9.54296875" style="299" customWidth="1"/>
    <col min="256" max="16384" width="6.7265625" style="299"/>
  </cols>
  <sheetData>
    <row r="1" spans="1:7" s="307" customFormat="1" ht="13" x14ac:dyDescent="0.25">
      <c r="A1" s="1098" t="s">
        <v>0</v>
      </c>
      <c r="B1" s="1098"/>
      <c r="C1" s="1098"/>
      <c r="D1" s="1098"/>
      <c r="E1" s="1098"/>
      <c r="F1" s="1098"/>
      <c r="G1" s="306"/>
    </row>
    <row r="2" spans="1:7" s="270" customFormat="1" ht="13" x14ac:dyDescent="0.25">
      <c r="A2" s="1078" t="s">
        <v>1345</v>
      </c>
      <c r="B2" s="1078"/>
      <c r="C2" s="1078"/>
      <c r="D2" s="1078"/>
      <c r="E2" s="1078"/>
      <c r="F2" s="1078"/>
      <c r="G2" s="269"/>
    </row>
    <row r="3" spans="1:7" s="270" customFormat="1" ht="13" x14ac:dyDescent="0.25">
      <c r="A3" s="1127" t="s">
        <v>1323</v>
      </c>
      <c r="B3" s="1127"/>
      <c r="C3" s="1127"/>
      <c r="D3" s="1127"/>
      <c r="E3" s="1127"/>
      <c r="F3" s="1127"/>
      <c r="G3" s="269"/>
    </row>
    <row r="4" spans="1:7" s="270" customFormat="1" ht="13" x14ac:dyDescent="0.25">
      <c r="A4" s="119" t="s">
        <v>1342</v>
      </c>
      <c r="B4" s="272"/>
      <c r="C4" s="273"/>
      <c r="D4" s="273"/>
      <c r="E4" s="274"/>
      <c r="F4" s="275"/>
      <c r="G4" s="269"/>
    </row>
    <row r="5" spans="1:7" s="270" customFormat="1" ht="13" x14ac:dyDescent="0.25">
      <c r="A5" s="276" t="s">
        <v>249</v>
      </c>
      <c r="B5" s="276" t="s">
        <v>250</v>
      </c>
      <c r="C5" s="276" t="s">
        <v>251</v>
      </c>
      <c r="D5" s="276" t="s">
        <v>252</v>
      </c>
      <c r="E5" s="276" t="s">
        <v>253</v>
      </c>
      <c r="F5" s="276" t="s">
        <v>254</v>
      </c>
      <c r="G5" s="269"/>
    </row>
    <row r="6" spans="1:7" s="263" customFormat="1" ht="13" x14ac:dyDescent="0.25">
      <c r="A6" s="1020"/>
      <c r="B6" s="1021" t="s">
        <v>415</v>
      </c>
      <c r="C6" s="1020"/>
      <c r="D6" s="1022"/>
      <c r="E6" s="1023"/>
      <c r="F6" s="1024"/>
      <c r="G6" s="265"/>
    </row>
    <row r="7" spans="1:7" s="263" customFormat="1" ht="13" x14ac:dyDescent="0.25">
      <c r="A7" s="1020"/>
      <c r="B7" s="1021"/>
      <c r="C7" s="1020"/>
      <c r="D7" s="1022"/>
      <c r="E7" s="1023"/>
      <c r="F7" s="1024"/>
      <c r="G7" s="265"/>
    </row>
    <row r="8" spans="1:7" s="263" customFormat="1" ht="13" x14ac:dyDescent="0.25">
      <c r="A8" s="1025"/>
      <c r="B8" s="1026" t="s">
        <v>1324</v>
      </c>
      <c r="C8" s="1025"/>
      <c r="D8" s="1027"/>
      <c r="E8" s="1028"/>
      <c r="F8" s="1024"/>
      <c r="G8" s="265"/>
    </row>
    <row r="9" spans="1:7" s="263" customFormat="1" x14ac:dyDescent="0.25">
      <c r="A9" s="1025"/>
      <c r="B9" s="1029"/>
      <c r="C9" s="1025"/>
      <c r="D9" s="1027"/>
      <c r="E9" s="1028"/>
      <c r="F9" s="1024"/>
      <c r="G9" s="265"/>
    </row>
    <row r="10" spans="1:7" s="263" customFormat="1" ht="23" x14ac:dyDescent="0.25">
      <c r="A10" s="1030">
        <v>7.1</v>
      </c>
      <c r="B10" s="1031" t="s">
        <v>1325</v>
      </c>
      <c r="C10" s="1030" t="s">
        <v>8</v>
      </c>
      <c r="D10" s="1032">
        <v>1</v>
      </c>
      <c r="E10" s="1033"/>
      <c r="F10" s="1034">
        <f>D10*E10</f>
        <v>0</v>
      </c>
      <c r="G10" s="265"/>
    </row>
    <row r="11" spans="1:7" s="263" customFormat="1" x14ac:dyDescent="0.25">
      <c r="A11" s="1030"/>
      <c r="B11" s="1035"/>
      <c r="C11" s="1030"/>
      <c r="D11" s="1032"/>
      <c r="E11" s="1033"/>
      <c r="F11" s="1036"/>
      <c r="G11" s="265"/>
    </row>
    <row r="12" spans="1:7" s="263" customFormat="1" ht="46" x14ac:dyDescent="0.25">
      <c r="A12" s="1030">
        <v>7.2</v>
      </c>
      <c r="B12" s="1031" t="s">
        <v>1326</v>
      </c>
      <c r="C12" s="1030" t="s">
        <v>8</v>
      </c>
      <c r="D12" s="1032">
        <v>1</v>
      </c>
      <c r="E12" s="1033"/>
      <c r="F12" s="1034">
        <f>D12*E12</f>
        <v>0</v>
      </c>
      <c r="G12" s="265"/>
    </row>
    <row r="13" spans="1:7" s="263" customFormat="1" x14ac:dyDescent="0.25">
      <c r="A13" s="1030"/>
      <c r="B13" s="1037"/>
      <c r="C13" s="1030"/>
      <c r="D13" s="1038"/>
      <c r="E13" s="1033"/>
      <c r="F13" s="1036"/>
      <c r="G13" s="265"/>
    </row>
    <row r="14" spans="1:7" s="263" customFormat="1" ht="46" x14ac:dyDescent="0.25">
      <c r="A14" s="1030">
        <v>7.3</v>
      </c>
      <c r="B14" s="1031" t="s">
        <v>1327</v>
      </c>
      <c r="C14" s="1030" t="s">
        <v>8</v>
      </c>
      <c r="D14" s="1032">
        <v>1</v>
      </c>
      <c r="E14" s="1033"/>
      <c r="F14" s="1036">
        <f>D14*E14</f>
        <v>0</v>
      </c>
      <c r="G14" s="265"/>
    </row>
    <row r="15" spans="1:7" s="263" customFormat="1" ht="13" x14ac:dyDescent="0.25">
      <c r="A15" s="1020"/>
      <c r="B15" s="1039"/>
      <c r="C15" s="1020"/>
      <c r="D15" s="1040"/>
      <c r="E15" s="1033"/>
      <c r="F15" s="1036"/>
      <c r="G15" s="265"/>
    </row>
    <row r="16" spans="1:7" s="263" customFormat="1" ht="25" x14ac:dyDescent="0.25">
      <c r="A16" s="1029">
        <v>7.4</v>
      </c>
      <c r="B16" s="1041" t="s">
        <v>1328</v>
      </c>
      <c r="C16" s="1025" t="s">
        <v>8</v>
      </c>
      <c r="D16" s="1042">
        <v>1</v>
      </c>
      <c r="E16" s="1033"/>
      <c r="F16" s="1036">
        <f>D16*E16</f>
        <v>0</v>
      </c>
      <c r="G16" s="265"/>
    </row>
    <row r="17" spans="1:7" s="263" customFormat="1" x14ac:dyDescent="0.25">
      <c r="A17" s="1029"/>
      <c r="B17" s="1043"/>
      <c r="C17" s="1025"/>
      <c r="D17" s="1042"/>
      <c r="E17" s="1033"/>
      <c r="F17" s="1036"/>
      <c r="G17" s="265"/>
    </row>
    <row r="18" spans="1:7" s="263" customFormat="1" ht="50" x14ac:dyDescent="0.25">
      <c r="A18" s="1044">
        <v>7.5</v>
      </c>
      <c r="B18" s="942" t="s">
        <v>1329</v>
      </c>
      <c r="C18" s="1025" t="s">
        <v>8</v>
      </c>
      <c r="D18" s="1045">
        <v>1</v>
      </c>
      <c r="E18" s="1033"/>
      <c r="F18" s="1036">
        <f>D18*E18</f>
        <v>0</v>
      </c>
      <c r="G18" s="265"/>
    </row>
    <row r="19" spans="1:7" s="263" customFormat="1" x14ac:dyDescent="0.25">
      <c r="A19" s="1044"/>
      <c r="B19" s="942"/>
      <c r="C19" s="1025"/>
      <c r="D19" s="1045"/>
      <c r="E19" s="1033"/>
      <c r="F19" s="1036"/>
      <c r="G19" s="265"/>
    </row>
    <row r="20" spans="1:7" s="263" customFormat="1" ht="75" x14ac:dyDescent="0.25">
      <c r="A20" s="1044">
        <v>7.6</v>
      </c>
      <c r="B20" s="1041" t="s">
        <v>1330</v>
      </c>
      <c r="C20" s="1025" t="s">
        <v>8</v>
      </c>
      <c r="D20" s="1045">
        <v>1</v>
      </c>
      <c r="E20" s="1033"/>
      <c r="F20" s="1036">
        <f>D20*E20</f>
        <v>0</v>
      </c>
      <c r="G20" s="265"/>
    </row>
    <row r="21" spans="1:7" s="263" customFormat="1" ht="13" x14ac:dyDescent="0.25">
      <c r="A21" s="1044"/>
      <c r="B21" s="1046"/>
      <c r="C21" s="1025"/>
      <c r="D21" s="1045"/>
      <c r="E21" s="1033"/>
      <c r="F21" s="1036"/>
      <c r="G21" s="265"/>
    </row>
    <row r="22" spans="1:7" s="263" customFormat="1" ht="75" x14ac:dyDescent="0.25">
      <c r="A22" s="1047">
        <v>7.7</v>
      </c>
      <c r="B22" s="1041" t="s">
        <v>1331</v>
      </c>
      <c r="C22" s="1025" t="s">
        <v>8</v>
      </c>
      <c r="D22" s="1042">
        <v>1</v>
      </c>
      <c r="E22" s="1033"/>
      <c r="F22" s="1036">
        <f>D22*E22</f>
        <v>0</v>
      </c>
      <c r="G22" s="265"/>
    </row>
    <row r="23" spans="1:7" s="263" customFormat="1" x14ac:dyDescent="0.25">
      <c r="A23" s="1025"/>
      <c r="B23" s="1048"/>
      <c r="C23" s="1025"/>
      <c r="D23" s="1042"/>
      <c r="E23" s="1033"/>
      <c r="F23" s="1036"/>
      <c r="G23" s="265"/>
    </row>
    <row r="24" spans="1:7" s="263" customFormat="1" ht="25" x14ac:dyDescent="0.25">
      <c r="A24" s="1044">
        <v>7.8</v>
      </c>
      <c r="B24" s="1041" t="s">
        <v>1332</v>
      </c>
      <c r="C24" s="1025" t="s">
        <v>1333</v>
      </c>
      <c r="D24" s="1045">
        <v>1</v>
      </c>
      <c r="E24" s="1033"/>
      <c r="F24" s="1036">
        <f>D24*E24</f>
        <v>0</v>
      </c>
      <c r="G24" s="265"/>
    </row>
    <row r="25" spans="1:7" s="263" customFormat="1" ht="13" x14ac:dyDescent="0.25">
      <c r="A25" s="1044"/>
      <c r="B25" s="1049"/>
      <c r="C25" s="1025"/>
      <c r="D25" s="1045"/>
      <c r="E25" s="1033"/>
      <c r="F25" s="1036"/>
      <c r="G25" s="265"/>
    </row>
    <row r="26" spans="1:7" s="263" customFormat="1" ht="37.5" x14ac:dyDescent="0.25">
      <c r="A26" s="1025">
        <v>7.9</v>
      </c>
      <c r="B26" s="1041" t="s">
        <v>1334</v>
      </c>
      <c r="C26" s="1025" t="s">
        <v>8</v>
      </c>
      <c r="D26" s="1027">
        <v>1</v>
      </c>
      <c r="E26" s="1050"/>
      <c r="F26" s="1036">
        <f>D26*E26</f>
        <v>0</v>
      </c>
      <c r="G26" s="265"/>
    </row>
    <row r="27" spans="1:7" s="263" customFormat="1" x14ac:dyDescent="0.25">
      <c r="A27" s="1025"/>
      <c r="B27" s="1048"/>
      <c r="C27" s="1025"/>
      <c r="D27" s="1027"/>
      <c r="E27" s="1050"/>
      <c r="F27" s="1036"/>
      <c r="G27" s="265"/>
    </row>
    <row r="28" spans="1:7" s="263" customFormat="1" ht="37.5" x14ac:dyDescent="0.25">
      <c r="A28" s="1064">
        <v>7.1</v>
      </c>
      <c r="B28" s="1041" t="s">
        <v>1335</v>
      </c>
      <c r="C28" s="1025" t="s">
        <v>8</v>
      </c>
      <c r="D28" s="1051">
        <v>1</v>
      </c>
      <c r="E28" s="1050"/>
      <c r="F28" s="1036">
        <f t="shared" ref="F28:F36" si="0">D28*E28</f>
        <v>0</v>
      </c>
      <c r="G28" s="265"/>
    </row>
    <row r="29" spans="1:7" s="263" customFormat="1" x14ac:dyDescent="0.25">
      <c r="A29" s="1044"/>
      <c r="B29" s="1052"/>
      <c r="C29" s="1025"/>
      <c r="D29" s="1051"/>
      <c r="E29" s="1050"/>
      <c r="F29" s="1036"/>
      <c r="G29" s="265"/>
    </row>
    <row r="30" spans="1:7" s="263" customFormat="1" ht="50" x14ac:dyDescent="0.25">
      <c r="A30" s="1044">
        <v>7.11</v>
      </c>
      <c r="B30" s="1041" t="s">
        <v>1336</v>
      </c>
      <c r="C30" s="1025" t="s">
        <v>8</v>
      </c>
      <c r="D30" s="1027">
        <v>1</v>
      </c>
      <c r="E30" s="1050"/>
      <c r="F30" s="1036">
        <f t="shared" si="0"/>
        <v>0</v>
      </c>
      <c r="G30" s="265"/>
    </row>
    <row r="31" spans="1:7" s="263" customFormat="1" x14ac:dyDescent="0.25">
      <c r="A31" s="1044"/>
      <c r="B31" s="1053"/>
      <c r="C31" s="1025"/>
      <c r="D31" s="1045"/>
      <c r="E31" s="1054"/>
      <c r="F31" s="1036"/>
      <c r="G31" s="265"/>
    </row>
    <row r="32" spans="1:7" s="263" customFormat="1" ht="37.5" x14ac:dyDescent="0.25">
      <c r="A32" s="1055">
        <v>7.12</v>
      </c>
      <c r="B32" s="1041" t="s">
        <v>1337</v>
      </c>
      <c r="C32" s="1025" t="s">
        <v>8</v>
      </c>
      <c r="D32" s="1045">
        <v>1</v>
      </c>
      <c r="E32" s="1054"/>
      <c r="F32" s="1036">
        <f t="shared" si="0"/>
        <v>0</v>
      </c>
      <c r="G32" s="265"/>
    </row>
    <row r="33" spans="1:7" s="263" customFormat="1" ht="13" x14ac:dyDescent="0.25">
      <c r="A33" s="1044"/>
      <c r="B33" s="1056"/>
      <c r="C33" s="1025"/>
      <c r="D33" s="1045"/>
      <c r="E33" s="1054"/>
      <c r="F33" s="1036"/>
      <c r="G33" s="265"/>
    </row>
    <row r="34" spans="1:7" s="263" customFormat="1" ht="37.5" x14ac:dyDescent="0.25">
      <c r="A34" s="1044">
        <v>7.13</v>
      </c>
      <c r="B34" s="1041" t="s">
        <v>1338</v>
      </c>
      <c r="C34" s="1025" t="s">
        <v>8</v>
      </c>
      <c r="D34" s="1045">
        <v>1</v>
      </c>
      <c r="E34" s="1054"/>
      <c r="F34" s="1036">
        <f t="shared" si="0"/>
        <v>0</v>
      </c>
      <c r="G34" s="265"/>
    </row>
    <row r="35" spans="1:7" s="263" customFormat="1" ht="13" x14ac:dyDescent="0.25">
      <c r="A35" s="1044"/>
      <c r="B35" s="1057"/>
      <c r="C35" s="1025"/>
      <c r="D35" s="1045"/>
      <c r="E35" s="1054"/>
      <c r="F35" s="1036"/>
      <c r="G35" s="265"/>
    </row>
    <row r="36" spans="1:7" s="263" customFormat="1" ht="62.5" x14ac:dyDescent="0.25">
      <c r="A36" s="1044">
        <v>7.14</v>
      </c>
      <c r="B36" s="1041" t="s">
        <v>1339</v>
      </c>
      <c r="C36" s="1025" t="s">
        <v>8</v>
      </c>
      <c r="D36" s="1045">
        <v>1</v>
      </c>
      <c r="E36" s="1054"/>
      <c r="F36" s="1036">
        <f t="shared" si="0"/>
        <v>0</v>
      </c>
      <c r="G36" s="265"/>
    </row>
    <row r="37" spans="1:7" s="263" customFormat="1" x14ac:dyDescent="0.25">
      <c r="A37" s="1044"/>
      <c r="B37" s="1058"/>
      <c r="C37" s="1025"/>
      <c r="D37" s="1045"/>
      <c r="E37" s="1059"/>
      <c r="F37" s="1036"/>
      <c r="G37" s="265"/>
    </row>
    <row r="38" spans="1:7" s="263" customFormat="1" ht="43.5" customHeight="1" x14ac:dyDescent="0.25">
      <c r="A38" s="1055">
        <v>7.15</v>
      </c>
      <c r="B38" s="1060" t="s">
        <v>1340</v>
      </c>
      <c r="C38" s="1025" t="s">
        <v>8</v>
      </c>
      <c r="D38" s="1045">
        <v>1</v>
      </c>
      <c r="E38" s="1059"/>
      <c r="F38" s="1036">
        <f>D38*E38</f>
        <v>0</v>
      </c>
      <c r="G38" s="265"/>
    </row>
    <row r="39" spans="1:7" s="263" customFormat="1" x14ac:dyDescent="0.25">
      <c r="A39" s="1055"/>
      <c r="B39" s="1052"/>
      <c r="C39" s="1025"/>
      <c r="D39" s="1045"/>
      <c r="E39" s="1059"/>
      <c r="F39" s="1036"/>
      <c r="G39" s="265"/>
    </row>
    <row r="40" spans="1:7" s="263" customFormat="1" ht="25" x14ac:dyDescent="0.25">
      <c r="A40" s="1044">
        <v>7.16</v>
      </c>
      <c r="B40" s="1041" t="s">
        <v>1341</v>
      </c>
      <c r="C40" s="1061" t="s">
        <v>8</v>
      </c>
      <c r="D40" s="1045">
        <v>1</v>
      </c>
      <c r="E40" s="1059"/>
      <c r="F40" s="1036">
        <f>E40*D40</f>
        <v>0</v>
      </c>
      <c r="G40" s="265"/>
    </row>
    <row r="41" spans="1:7" s="263" customFormat="1" ht="13" x14ac:dyDescent="0.25">
      <c r="A41" s="1044"/>
      <c r="B41" s="1057"/>
      <c r="C41" s="1025"/>
      <c r="D41" s="1045"/>
      <c r="E41" s="1059"/>
      <c r="F41" s="1036"/>
      <c r="G41" s="265"/>
    </row>
    <row r="42" spans="1:7" s="263" customFormat="1" x14ac:dyDescent="0.25">
      <c r="A42" s="1055"/>
      <c r="B42" s="1052"/>
      <c r="C42" s="1025"/>
      <c r="D42" s="1045"/>
      <c r="E42" s="1033"/>
      <c r="F42" s="1036"/>
      <c r="G42" s="265"/>
    </row>
    <row r="43" spans="1:7" s="263" customFormat="1" ht="13" x14ac:dyDescent="0.25">
      <c r="A43" s="1044"/>
      <c r="B43" s="1057"/>
      <c r="C43" s="1061"/>
      <c r="D43" s="1045"/>
      <c r="E43" s="1033"/>
      <c r="F43" s="1036"/>
      <c r="G43" s="265"/>
    </row>
    <row r="44" spans="1:7" s="263" customFormat="1" x14ac:dyDescent="0.25">
      <c r="A44" s="1044"/>
      <c r="B44" s="1062"/>
      <c r="C44" s="1025"/>
      <c r="D44" s="1045"/>
      <c r="E44" s="1033"/>
      <c r="F44" s="1036"/>
      <c r="G44" s="265"/>
    </row>
    <row r="45" spans="1:7" s="263" customFormat="1" x14ac:dyDescent="0.25">
      <c r="A45" s="1044"/>
      <c r="B45" s="1063"/>
      <c r="C45" s="1025"/>
      <c r="D45" s="1045"/>
      <c r="E45" s="1033"/>
      <c r="F45" s="1036"/>
      <c r="G45" s="265"/>
    </row>
    <row r="46" spans="1:7" s="263" customFormat="1" x14ac:dyDescent="0.25">
      <c r="A46" s="1044"/>
      <c r="B46" s="1052"/>
      <c r="C46" s="1025"/>
      <c r="D46" s="1045"/>
      <c r="E46" s="1033"/>
      <c r="F46" s="1036"/>
      <c r="G46" s="265"/>
    </row>
    <row r="47" spans="1:7" s="263" customFormat="1" ht="13" thickBot="1" x14ac:dyDescent="0.3">
      <c r="A47" s="413"/>
      <c r="B47" s="696"/>
      <c r="C47" s="413"/>
      <c r="D47" s="694"/>
      <c r="E47" s="283"/>
      <c r="F47" s="284"/>
      <c r="G47" s="265"/>
    </row>
    <row r="48" spans="1:7" s="263" customFormat="1" ht="18" customHeight="1" thickTop="1" x14ac:dyDescent="0.25">
      <c r="A48" s="1100" t="s">
        <v>204</v>
      </c>
      <c r="B48" s="1100"/>
      <c r="C48" s="1100"/>
      <c r="D48" s="1100"/>
      <c r="E48" s="1100"/>
      <c r="F48" s="781">
        <f>SUM(F7:F47)</f>
        <v>0</v>
      </c>
      <c r="G48" s="265"/>
    </row>
    <row r="49" spans="1:8" s="293" customFormat="1" x14ac:dyDescent="0.25">
      <c r="A49" s="294"/>
      <c r="B49" s="295"/>
      <c r="C49" s="294"/>
      <c r="D49" s="294"/>
      <c r="E49" s="296"/>
      <c r="F49" s="296"/>
      <c r="G49" s="291"/>
      <c r="H49" s="292"/>
    </row>
    <row r="50" spans="1:8" s="293" customFormat="1" x14ac:dyDescent="0.25">
      <c r="A50" s="294"/>
      <c r="B50" s="295"/>
      <c r="C50" s="294"/>
      <c r="D50" s="294"/>
      <c r="E50" s="296"/>
      <c r="F50" s="296"/>
      <c r="G50" s="291"/>
      <c r="H50" s="292"/>
    </row>
    <row r="51" spans="1:8" s="293" customFormat="1" x14ac:dyDescent="0.25">
      <c r="A51" s="294"/>
      <c r="B51" s="295"/>
      <c r="C51" s="294"/>
      <c r="D51" s="294"/>
      <c r="E51" s="296"/>
      <c r="F51" s="296"/>
      <c r="G51" s="291"/>
      <c r="H51" s="292"/>
    </row>
    <row r="52" spans="1:8" s="293" customFormat="1" x14ac:dyDescent="0.25">
      <c r="A52" s="294"/>
      <c r="B52" s="295"/>
      <c r="C52" s="294"/>
      <c r="D52" s="294"/>
      <c r="E52" s="296"/>
      <c r="F52" s="296"/>
      <c r="G52" s="291"/>
      <c r="H52" s="292"/>
    </row>
    <row r="53" spans="1:8" s="293" customFormat="1" x14ac:dyDescent="0.25">
      <c r="A53" s="294"/>
      <c r="B53" s="295"/>
      <c r="C53" s="294"/>
      <c r="D53" s="294"/>
      <c r="E53" s="296"/>
      <c r="F53" s="296"/>
      <c r="G53" s="291"/>
      <c r="H53" s="292"/>
    </row>
    <row r="54" spans="1:8" s="293" customFormat="1" x14ac:dyDescent="0.25">
      <c r="A54" s="294"/>
      <c r="B54" s="295"/>
      <c r="C54" s="294"/>
      <c r="D54" s="294"/>
      <c r="E54" s="296"/>
      <c r="F54" s="296"/>
      <c r="G54" s="291"/>
      <c r="H54" s="292"/>
    </row>
  </sheetData>
  <mergeCells count="4">
    <mergeCell ref="A1:F1"/>
    <mergeCell ref="A2:F2"/>
    <mergeCell ref="A3:F3"/>
    <mergeCell ref="A48:E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9"/>
  <sheetViews>
    <sheetView tabSelected="1" view="pageBreakPreview" zoomScaleSheetLayoutView="100" workbookViewId="0">
      <pane ySplit="6" topLeftCell="A7" activePane="bottomLeft" state="frozen"/>
      <selection activeCell="A3" sqref="A3:E3"/>
      <selection pane="bottomLeft" activeCell="E32" sqref="E32"/>
    </sheetView>
  </sheetViews>
  <sheetFormatPr defaultColWidth="9.7265625" defaultRowHeight="12.5" x14ac:dyDescent="0.25"/>
  <cols>
    <col min="1" max="1" width="9.26953125" style="12" customWidth="1"/>
    <col min="2" max="2" width="61.7265625" style="18" customWidth="1"/>
    <col min="3" max="3" width="7.7265625" style="12" customWidth="1"/>
    <col min="4" max="4" width="10.81640625" style="12" customWidth="1"/>
    <col min="5" max="5" width="14.453125" style="19" customWidth="1"/>
    <col min="6" max="6" width="14.26953125" style="19" customWidth="1"/>
    <col min="7" max="7" width="22" style="308" customWidth="1"/>
    <col min="8" max="8" width="9.7265625" style="13"/>
    <col min="9" max="9" width="11.1796875" style="13" bestFit="1" customWidth="1"/>
    <col min="10" max="16384" width="9.7265625" style="13"/>
  </cols>
  <sheetData>
    <row r="1" spans="1:7" ht="13" x14ac:dyDescent="0.25">
      <c r="A1" s="1078" t="s">
        <v>0</v>
      </c>
      <c r="B1" s="1078"/>
      <c r="C1" s="1078"/>
      <c r="D1" s="1078"/>
      <c r="E1" s="1078"/>
      <c r="F1" s="1078"/>
    </row>
    <row r="2" spans="1:7" ht="13" x14ac:dyDescent="0.25">
      <c r="A2" s="1078" t="s">
        <v>1345</v>
      </c>
      <c r="B2" s="1078"/>
      <c r="C2" s="1078"/>
      <c r="D2" s="1078"/>
      <c r="E2" s="1078"/>
      <c r="F2" s="1078"/>
      <c r="G2" s="309"/>
    </row>
    <row r="3" spans="1:7" ht="13" x14ac:dyDescent="0.25">
      <c r="A3" s="1088" t="s">
        <v>1214</v>
      </c>
      <c r="B3" s="1088"/>
      <c r="C3" s="1088"/>
      <c r="D3" s="1088"/>
      <c r="E3" s="1088"/>
      <c r="F3" s="1088"/>
    </row>
    <row r="4" spans="1:7" ht="14" x14ac:dyDescent="0.25">
      <c r="A4" s="1093" t="s">
        <v>1215</v>
      </c>
      <c r="B4" s="1093"/>
      <c r="C4" s="20"/>
      <c r="D4" s="21"/>
      <c r="E4" s="22"/>
      <c r="F4" s="22"/>
      <c r="G4" s="310"/>
    </row>
    <row r="5" spans="1:7" ht="13" x14ac:dyDescent="0.25">
      <c r="A5" s="23" t="s">
        <v>249</v>
      </c>
      <c r="B5" s="24" t="s">
        <v>250</v>
      </c>
      <c r="C5" s="23" t="s">
        <v>251</v>
      </c>
      <c r="D5" s="23" t="s">
        <v>252</v>
      </c>
      <c r="E5" s="25" t="s">
        <v>253</v>
      </c>
      <c r="F5" s="26" t="s">
        <v>254</v>
      </c>
      <c r="G5" s="310"/>
    </row>
    <row r="6" spans="1:7" ht="6.75" customHeight="1" x14ac:dyDescent="0.25">
      <c r="A6" s="27"/>
      <c r="B6" s="28"/>
      <c r="C6" s="29"/>
      <c r="D6" s="29"/>
      <c r="E6" s="30"/>
      <c r="F6" s="31"/>
      <c r="G6" s="310"/>
    </row>
    <row r="7" spans="1:7" ht="6" customHeight="1" x14ac:dyDescent="0.25">
      <c r="A7" s="32"/>
      <c r="B7" s="33"/>
      <c r="C7" s="34"/>
      <c r="D7" s="34"/>
      <c r="E7" s="35"/>
      <c r="F7" s="36"/>
      <c r="G7" s="310"/>
    </row>
    <row r="8" spans="1:7" ht="13" x14ac:dyDescent="0.25">
      <c r="A8" s="37"/>
      <c r="B8" s="38" t="s">
        <v>7</v>
      </c>
      <c r="C8" s="39"/>
      <c r="D8" s="39"/>
      <c r="E8" s="40"/>
      <c r="F8" s="40"/>
      <c r="G8" s="311"/>
    </row>
    <row r="9" spans="1:7" ht="18" customHeight="1" x14ac:dyDescent="0.25">
      <c r="A9" s="37" t="s">
        <v>338</v>
      </c>
      <c r="B9" s="41" t="s">
        <v>339</v>
      </c>
      <c r="C9" s="39" t="s">
        <v>241</v>
      </c>
      <c r="D9" s="42">
        <v>1</v>
      </c>
      <c r="E9" s="40"/>
      <c r="F9" s="43">
        <f>E9*D9</f>
        <v>0</v>
      </c>
      <c r="G9" s="312"/>
    </row>
    <row r="10" spans="1:7" ht="18" customHeight="1" x14ac:dyDescent="0.25">
      <c r="A10" s="37" t="s">
        <v>340</v>
      </c>
      <c r="B10" s="41" t="s">
        <v>341</v>
      </c>
      <c r="C10" s="39" t="s">
        <v>241</v>
      </c>
      <c r="D10" s="42">
        <v>1</v>
      </c>
      <c r="E10" s="40"/>
      <c r="F10" s="43">
        <f t="shared" ref="F10:F13" si="0">E10*D10</f>
        <v>0</v>
      </c>
      <c r="G10" s="312"/>
    </row>
    <row r="11" spans="1:7" ht="18" customHeight="1" x14ac:dyDescent="0.25">
      <c r="A11" s="37" t="s">
        <v>342</v>
      </c>
      <c r="B11" s="41" t="s">
        <v>9</v>
      </c>
      <c r="C11" s="39" t="s">
        <v>241</v>
      </c>
      <c r="D11" s="42">
        <v>1</v>
      </c>
      <c r="E11" s="40"/>
      <c r="F11" s="43">
        <f t="shared" si="0"/>
        <v>0</v>
      </c>
      <c r="G11" s="312"/>
    </row>
    <row r="12" spans="1:7" ht="18" customHeight="1" x14ac:dyDescent="0.25">
      <c r="A12" s="37" t="s">
        <v>343</v>
      </c>
      <c r="B12" s="41" t="s">
        <v>344</v>
      </c>
      <c r="C12" s="39" t="s">
        <v>241</v>
      </c>
      <c r="D12" s="42">
        <v>1</v>
      </c>
      <c r="E12" s="40"/>
      <c r="F12" s="43">
        <f t="shared" si="0"/>
        <v>0</v>
      </c>
      <c r="G12" s="312"/>
    </row>
    <row r="13" spans="1:7" ht="18" customHeight="1" x14ac:dyDescent="0.25">
      <c r="A13" s="37" t="s">
        <v>345</v>
      </c>
      <c r="B13" s="41" t="s">
        <v>346</v>
      </c>
      <c r="C13" s="39" t="s">
        <v>241</v>
      </c>
      <c r="D13" s="42">
        <v>1</v>
      </c>
      <c r="E13" s="40"/>
      <c r="F13" s="43">
        <f t="shared" si="0"/>
        <v>0</v>
      </c>
      <c r="G13" s="312"/>
    </row>
    <row r="14" spans="1:7" x14ac:dyDescent="0.25">
      <c r="A14" s="37"/>
      <c r="B14" s="41"/>
      <c r="C14" s="39"/>
      <c r="D14" s="42"/>
      <c r="E14" s="40"/>
      <c r="F14" s="43"/>
      <c r="G14" s="312"/>
    </row>
    <row r="15" spans="1:7" ht="8.25" customHeight="1" x14ac:dyDescent="0.25">
      <c r="A15" s="37"/>
      <c r="B15" s="41"/>
      <c r="C15" s="39"/>
      <c r="D15" s="42"/>
      <c r="E15" s="43"/>
      <c r="F15" s="43"/>
      <c r="G15" s="313"/>
    </row>
    <row r="16" spans="1:7" ht="13" x14ac:dyDescent="0.25">
      <c r="A16" s="37"/>
      <c r="B16" s="47" t="s">
        <v>347</v>
      </c>
      <c r="C16" s="39"/>
      <c r="D16" s="42"/>
      <c r="E16" s="43"/>
      <c r="F16" s="43"/>
      <c r="G16" s="313"/>
    </row>
    <row r="17" spans="1:8" s="51" customFormat="1" ht="13" x14ac:dyDescent="0.25">
      <c r="A17" s="48"/>
      <c r="B17" s="49" t="s">
        <v>348</v>
      </c>
      <c r="C17" s="48"/>
      <c r="D17" s="48"/>
      <c r="E17" s="50"/>
      <c r="F17" s="50"/>
      <c r="G17" s="314"/>
    </row>
    <row r="18" spans="1:8" s="51" customFormat="1" ht="17.25" customHeight="1" x14ac:dyDescent="0.25">
      <c r="A18" s="48" t="s">
        <v>10</v>
      </c>
      <c r="B18" s="260" t="s">
        <v>1351</v>
      </c>
      <c r="C18" s="48" t="s">
        <v>15</v>
      </c>
      <c r="D18" s="48">
        <v>1</v>
      </c>
      <c r="E18" s="50"/>
      <c r="F18" s="50">
        <f>E18*D18</f>
        <v>0</v>
      </c>
      <c r="G18" s="314"/>
    </row>
    <row r="19" spans="1:8" s="51" customFormat="1" ht="25" x14ac:dyDescent="0.25">
      <c r="A19" s="353" t="s">
        <v>11</v>
      </c>
      <c r="B19" s="354" t="s">
        <v>1073</v>
      </c>
      <c r="C19" s="355" t="s">
        <v>1071</v>
      </c>
      <c r="D19" s="353">
        <v>15</v>
      </c>
      <c r="E19" s="339"/>
      <c r="F19" s="339">
        <f t="shared" ref="F19:F23" si="1">E19*D19</f>
        <v>0</v>
      </c>
      <c r="G19" s="314"/>
    </row>
    <row r="20" spans="1:8" s="51" customFormat="1" ht="17.25" customHeight="1" x14ac:dyDescent="0.25">
      <c r="A20" s="353" t="s">
        <v>12</v>
      </c>
      <c r="B20" s="354" t="s">
        <v>1074</v>
      </c>
      <c r="C20" s="353" t="s">
        <v>18</v>
      </c>
      <c r="D20" s="353">
        <v>10000</v>
      </c>
      <c r="E20" s="339"/>
      <c r="F20" s="339">
        <f t="shared" si="1"/>
        <v>0</v>
      </c>
      <c r="G20" s="314"/>
    </row>
    <row r="21" spans="1:8" s="51" customFormat="1" x14ac:dyDescent="0.25">
      <c r="A21" s="353" t="s">
        <v>349</v>
      </c>
      <c r="B21" s="354" t="s">
        <v>1072</v>
      </c>
      <c r="C21" s="353" t="s">
        <v>15</v>
      </c>
      <c r="D21" s="353">
        <v>1</v>
      </c>
      <c r="E21" s="339"/>
      <c r="F21" s="339">
        <f t="shared" si="1"/>
        <v>0</v>
      </c>
      <c r="G21" s="314"/>
    </row>
    <row r="22" spans="1:8" s="51" customFormat="1" ht="25" x14ac:dyDescent="0.25">
      <c r="A22" s="353" t="s">
        <v>1069</v>
      </c>
      <c r="B22" s="354" t="s">
        <v>1346</v>
      </c>
      <c r="C22" s="355" t="s">
        <v>1071</v>
      </c>
      <c r="D22" s="353">
        <v>15</v>
      </c>
      <c r="E22" s="339"/>
      <c r="F22" s="339">
        <f t="shared" si="1"/>
        <v>0</v>
      </c>
      <c r="G22" s="314"/>
    </row>
    <row r="23" spans="1:8" s="51" customFormat="1" ht="25" x14ac:dyDescent="0.25">
      <c r="A23" s="353" t="s">
        <v>1070</v>
      </c>
      <c r="B23" s="354" t="s">
        <v>1347</v>
      </c>
      <c r="C23" s="353" t="s">
        <v>18</v>
      </c>
      <c r="D23" s="353">
        <v>5000</v>
      </c>
      <c r="E23" s="339"/>
      <c r="F23" s="339">
        <f t="shared" si="1"/>
        <v>0</v>
      </c>
      <c r="G23" s="314"/>
    </row>
    <row r="24" spans="1:8" s="51" customFormat="1" x14ac:dyDescent="0.25">
      <c r="A24" s="48"/>
      <c r="B24" s="53"/>
      <c r="C24" s="54"/>
      <c r="D24" s="54"/>
      <c r="E24" s="55"/>
      <c r="F24" s="55"/>
      <c r="G24" s="314"/>
    </row>
    <row r="25" spans="1:8" ht="13" x14ac:dyDescent="0.25">
      <c r="A25" s="37"/>
      <c r="B25" s="44" t="s">
        <v>350</v>
      </c>
      <c r="C25" s="39"/>
      <c r="D25" s="42"/>
      <c r="E25" s="43"/>
      <c r="F25" s="43"/>
      <c r="G25" s="313"/>
    </row>
    <row r="26" spans="1:8" ht="18" customHeight="1" x14ac:dyDescent="0.25">
      <c r="A26" s="37" t="s">
        <v>351</v>
      </c>
      <c r="B26" s="41" t="s">
        <v>352</v>
      </c>
      <c r="C26" s="39" t="s">
        <v>241</v>
      </c>
      <c r="D26" s="42">
        <v>1</v>
      </c>
      <c r="E26" s="43"/>
      <c r="F26" s="50">
        <f t="shared" ref="F26:F27" si="2">E26*D26</f>
        <v>0</v>
      </c>
      <c r="G26" s="313"/>
    </row>
    <row r="27" spans="1:8" ht="18" customHeight="1" x14ac:dyDescent="0.25">
      <c r="A27" s="37" t="s">
        <v>353</v>
      </c>
      <c r="B27" s="41" t="s">
        <v>354</v>
      </c>
      <c r="C27" s="39" t="s">
        <v>22</v>
      </c>
      <c r="D27" s="42">
        <v>15</v>
      </c>
      <c r="E27" s="43"/>
      <c r="F27" s="50">
        <f t="shared" si="2"/>
        <v>0</v>
      </c>
      <c r="G27" s="313"/>
    </row>
    <row r="28" spans="1:8" ht="6.75" customHeight="1" x14ac:dyDescent="0.25">
      <c r="A28" s="37"/>
      <c r="B28" s="41"/>
      <c r="C28" s="39"/>
      <c r="D28" s="42"/>
      <c r="E28" s="43"/>
      <c r="F28" s="43"/>
      <c r="G28" s="313"/>
    </row>
    <row r="29" spans="1:8" ht="6" customHeight="1" x14ac:dyDescent="0.25">
      <c r="A29" s="37"/>
      <c r="B29" s="41"/>
      <c r="C29" s="39"/>
      <c r="D29" s="42"/>
      <c r="E29" s="43"/>
      <c r="F29" s="43"/>
      <c r="G29" s="313"/>
    </row>
    <row r="30" spans="1:8" ht="13" x14ac:dyDescent="0.25">
      <c r="A30" s="37"/>
      <c r="B30" s="44" t="s">
        <v>355</v>
      </c>
      <c r="C30" s="39"/>
      <c r="D30" s="42"/>
      <c r="E30" s="43"/>
      <c r="F30" s="43"/>
      <c r="G30" s="313"/>
    </row>
    <row r="31" spans="1:8" x14ac:dyDescent="0.25">
      <c r="A31" s="37" t="s">
        <v>13</v>
      </c>
      <c r="B31" s="41" t="s">
        <v>356</v>
      </c>
      <c r="C31" s="39" t="s">
        <v>22</v>
      </c>
      <c r="D31" s="42">
        <v>9</v>
      </c>
      <c r="E31" s="43"/>
      <c r="F31" s="50">
        <f>E31*D31</f>
        <v>0</v>
      </c>
      <c r="G31" s="313"/>
      <c r="H31" s="56"/>
    </row>
    <row r="32" spans="1:8" ht="8.25" customHeight="1" x14ac:dyDescent="0.25">
      <c r="A32" s="37"/>
      <c r="B32" s="41"/>
      <c r="C32" s="39"/>
      <c r="D32" s="42"/>
      <c r="E32" s="43"/>
      <c r="F32" s="43"/>
      <c r="G32" s="313"/>
      <c r="H32" s="56"/>
    </row>
    <row r="33" spans="1:9" ht="13" x14ac:dyDescent="0.25">
      <c r="A33" s="37"/>
      <c r="B33" s="44" t="s">
        <v>357</v>
      </c>
      <c r="C33" s="39"/>
      <c r="D33" s="42"/>
      <c r="E33" s="43"/>
      <c r="F33" s="43"/>
      <c r="G33" s="313"/>
      <c r="H33" s="56"/>
    </row>
    <row r="34" spans="1:9" ht="18" customHeight="1" x14ac:dyDescent="0.25">
      <c r="A34" s="37" t="s">
        <v>358</v>
      </c>
      <c r="B34" s="14" t="s">
        <v>359</v>
      </c>
      <c r="C34" s="57" t="s">
        <v>22</v>
      </c>
      <c r="D34" s="37">
        <v>15</v>
      </c>
      <c r="E34" s="43"/>
      <c r="F34" s="50">
        <f t="shared" ref="F34:F37" si="3">E34*D34</f>
        <v>0</v>
      </c>
      <c r="G34" s="313"/>
      <c r="H34" s="56"/>
    </row>
    <row r="35" spans="1:9" ht="18" customHeight="1" x14ac:dyDescent="0.25">
      <c r="A35" s="37" t="s">
        <v>360</v>
      </c>
      <c r="B35" s="14" t="s">
        <v>361</v>
      </c>
      <c r="C35" s="57" t="s">
        <v>22</v>
      </c>
      <c r="D35" s="37">
        <v>9</v>
      </c>
      <c r="E35" s="43"/>
      <c r="F35" s="50">
        <f t="shared" si="3"/>
        <v>0</v>
      </c>
      <c r="G35" s="313"/>
      <c r="H35" s="56"/>
    </row>
    <row r="36" spans="1:9" ht="18" customHeight="1" x14ac:dyDescent="0.25">
      <c r="A36" s="139" t="s">
        <v>1064</v>
      </c>
      <c r="B36" s="261" t="s">
        <v>1066</v>
      </c>
      <c r="C36" s="57" t="s">
        <v>22</v>
      </c>
      <c r="D36" s="39">
        <v>0</v>
      </c>
      <c r="E36" s="43"/>
      <c r="F36" s="50">
        <f t="shared" si="3"/>
        <v>0</v>
      </c>
      <c r="G36" s="313"/>
      <c r="H36" s="56"/>
    </row>
    <row r="37" spans="1:9" ht="18" customHeight="1" x14ac:dyDescent="0.25">
      <c r="A37" s="139" t="s">
        <v>1065</v>
      </c>
      <c r="B37" s="261" t="s">
        <v>1067</v>
      </c>
      <c r="C37" s="57" t="s">
        <v>22</v>
      </c>
      <c r="D37" s="140">
        <v>0</v>
      </c>
      <c r="E37" s="43"/>
      <c r="F37" s="50">
        <f t="shared" si="3"/>
        <v>0</v>
      </c>
      <c r="G37" s="313"/>
      <c r="H37" s="56"/>
    </row>
    <row r="38" spans="1:9" ht="7.5" customHeight="1" x14ac:dyDescent="0.25">
      <c r="A38" s="37"/>
      <c r="B38" s="58"/>
      <c r="C38" s="59"/>
      <c r="D38" s="39"/>
      <c r="E38" s="43"/>
      <c r="F38" s="43"/>
      <c r="G38" s="313"/>
      <c r="H38" s="56"/>
    </row>
    <row r="39" spans="1:9" ht="13" x14ac:dyDescent="0.25">
      <c r="A39" s="37"/>
      <c r="B39" s="60" t="s">
        <v>362</v>
      </c>
      <c r="C39" s="37"/>
      <c r="D39" s="45"/>
      <c r="E39" s="46"/>
      <c r="F39" s="43"/>
      <c r="G39" s="312"/>
    </row>
    <row r="40" spans="1:9" ht="18" customHeight="1" x14ac:dyDescent="0.25">
      <c r="A40" s="37" t="s">
        <v>14</v>
      </c>
      <c r="B40" s="14" t="s">
        <v>363</v>
      </c>
      <c r="C40" s="61" t="s">
        <v>241</v>
      </c>
      <c r="D40" s="62">
        <v>1</v>
      </c>
      <c r="E40" s="63"/>
      <c r="F40" s="63">
        <f>E40*D40</f>
        <v>0</v>
      </c>
      <c r="G40" s="309"/>
    </row>
    <row r="41" spans="1:9" ht="18" customHeight="1" x14ac:dyDescent="0.25">
      <c r="A41" s="37" t="s">
        <v>16</v>
      </c>
      <c r="B41" s="58" t="s">
        <v>364</v>
      </c>
      <c r="C41" s="48" t="s">
        <v>15</v>
      </c>
      <c r="D41" s="64">
        <v>25</v>
      </c>
      <c r="E41" s="43"/>
      <c r="F41" s="50">
        <f t="shared" ref="F41" si="4">E41*D41</f>
        <v>0</v>
      </c>
      <c r="G41" s="309"/>
    </row>
    <row r="42" spans="1:9" ht="8.25" customHeight="1" x14ac:dyDescent="0.25">
      <c r="A42" s="37"/>
      <c r="B42" s="38"/>
      <c r="C42" s="39"/>
      <c r="D42" s="42"/>
      <c r="E42" s="43"/>
      <c r="F42" s="43"/>
      <c r="G42" s="313"/>
    </row>
    <row r="43" spans="1:9" ht="14.25" customHeight="1" x14ac:dyDescent="0.25">
      <c r="A43" s="521"/>
      <c r="B43" s="38"/>
      <c r="C43" s="39"/>
      <c r="D43" s="42"/>
      <c r="E43" s="43"/>
      <c r="F43" s="43"/>
      <c r="G43" s="537"/>
    </row>
    <row r="44" spans="1:9" ht="14.25" customHeight="1" x14ac:dyDescent="0.25">
      <c r="A44" s="521"/>
      <c r="B44" s="38"/>
      <c r="C44" s="39"/>
      <c r="D44" s="42"/>
      <c r="E44" s="43"/>
      <c r="F44" s="43"/>
      <c r="G44" s="537"/>
    </row>
    <row r="45" spans="1:9" ht="14.25" customHeight="1" x14ac:dyDescent="0.25">
      <c r="A45" s="521"/>
      <c r="B45" s="38"/>
      <c r="C45" s="39"/>
      <c r="D45" s="42"/>
      <c r="E45" s="43"/>
      <c r="F45" s="43"/>
      <c r="G45" s="537"/>
    </row>
    <row r="46" spans="1:9" ht="14.25" customHeight="1" x14ac:dyDescent="0.25">
      <c r="A46" s="521"/>
      <c r="B46" s="38"/>
      <c r="C46" s="39"/>
      <c r="D46" s="42"/>
      <c r="E46" s="43"/>
      <c r="F46" s="43"/>
      <c r="G46" s="537"/>
    </row>
    <row r="47" spans="1:9" ht="14.25" customHeight="1" thickBot="1" x14ac:dyDescent="0.3">
      <c r="A47" s="521"/>
      <c r="B47" s="38"/>
      <c r="C47" s="39"/>
      <c r="D47" s="42"/>
      <c r="E47" s="43"/>
      <c r="F47" s="43"/>
      <c r="G47" s="537"/>
    </row>
    <row r="48" spans="1:9" s="70" customFormat="1" ht="18" customHeight="1" thickTop="1" x14ac:dyDescent="0.25">
      <c r="A48" s="1094" t="s">
        <v>93</v>
      </c>
      <c r="B48" s="1094"/>
      <c r="C48" s="1094"/>
      <c r="D48" s="1094"/>
      <c r="E48" s="1094"/>
      <c r="F48" s="885">
        <f>SUM(F8:F47)</f>
        <v>0</v>
      </c>
      <c r="G48" s="315"/>
      <c r="I48" s="13"/>
    </row>
    <row r="49" spans="1:9" ht="13" x14ac:dyDescent="0.25">
      <c r="A49" s="37"/>
      <c r="B49" s="60" t="s">
        <v>365</v>
      </c>
      <c r="C49" s="37"/>
      <c r="D49" s="45"/>
      <c r="E49" s="43"/>
      <c r="F49" s="43"/>
      <c r="G49" s="312"/>
    </row>
    <row r="50" spans="1:9" ht="13" x14ac:dyDescent="0.25">
      <c r="A50" s="37"/>
      <c r="B50" s="65" t="s">
        <v>366</v>
      </c>
      <c r="C50" s="37"/>
      <c r="D50" s="42"/>
      <c r="E50" s="43"/>
      <c r="F50" s="43"/>
    </row>
    <row r="51" spans="1:9" ht="37.5" x14ac:dyDescent="0.25">
      <c r="A51" s="37" t="s">
        <v>17</v>
      </c>
      <c r="B51" s="261" t="s">
        <v>1063</v>
      </c>
      <c r="C51" s="37" t="s">
        <v>18</v>
      </c>
      <c r="D51" s="338">
        <v>11.4</v>
      </c>
      <c r="E51" s="76"/>
      <c r="F51" s="50">
        <f t="shared" ref="F51:F52" si="5">E51*D51</f>
        <v>0</v>
      </c>
      <c r="G51" s="309"/>
    </row>
    <row r="52" spans="1:9" ht="25" x14ac:dyDescent="0.25">
      <c r="A52" s="37" t="s">
        <v>19</v>
      </c>
      <c r="B52" s="261" t="s">
        <v>1234</v>
      </c>
      <c r="C52" s="37" t="s">
        <v>18</v>
      </c>
      <c r="D52" s="338">
        <v>44.5</v>
      </c>
      <c r="E52" s="63"/>
      <c r="F52" s="50">
        <f t="shared" si="5"/>
        <v>0</v>
      </c>
      <c r="G52" s="309"/>
    </row>
    <row r="53" spans="1:9" ht="9.75" customHeight="1" x14ac:dyDescent="0.25">
      <c r="A53" s="37"/>
      <c r="B53" s="14"/>
      <c r="C53" s="37"/>
      <c r="D53" s="67"/>
      <c r="E53" s="63"/>
      <c r="F53" s="63"/>
      <c r="G53" s="309"/>
    </row>
    <row r="54" spans="1:9" x14ac:dyDescent="0.25">
      <c r="A54" s="37" t="s">
        <v>367</v>
      </c>
      <c r="B54" s="14" t="s">
        <v>368</v>
      </c>
      <c r="C54" s="37" t="s">
        <v>241</v>
      </c>
      <c r="D54" s="67">
        <v>1</v>
      </c>
      <c r="E54" s="63"/>
      <c r="F54" s="63">
        <f>E54*D54</f>
        <v>0</v>
      </c>
      <c r="G54" s="309"/>
    </row>
    <row r="55" spans="1:9" x14ac:dyDescent="0.25">
      <c r="A55" s="37"/>
      <c r="B55" s="41"/>
      <c r="C55" s="39"/>
      <c r="D55" s="42"/>
      <c r="E55" s="43"/>
      <c r="F55" s="43"/>
      <c r="G55" s="312"/>
    </row>
    <row r="56" spans="1:9" x14ac:dyDescent="0.25">
      <c r="A56" s="37" t="s">
        <v>369</v>
      </c>
      <c r="B56" s="41" t="s">
        <v>370</v>
      </c>
      <c r="C56" s="39" t="s">
        <v>241</v>
      </c>
      <c r="D56" s="42">
        <v>1</v>
      </c>
      <c r="E56" s="43"/>
      <c r="F56" s="43">
        <f>E56*D56</f>
        <v>0</v>
      </c>
      <c r="G56" s="312"/>
      <c r="H56" s="68"/>
      <c r="I56" s="68"/>
    </row>
    <row r="57" spans="1:9" ht="14.25" customHeight="1" x14ac:dyDescent="0.25">
      <c r="A57" s="37"/>
      <c r="B57" s="41"/>
      <c r="C57" s="39"/>
      <c r="D57" s="42"/>
      <c r="E57" s="43"/>
      <c r="F57" s="43"/>
      <c r="G57" s="312"/>
      <c r="H57" s="68"/>
      <c r="I57" s="68"/>
    </row>
    <row r="58" spans="1:9" ht="13" x14ac:dyDescent="0.25">
      <c r="A58" s="37"/>
      <c r="B58" s="38" t="s">
        <v>371</v>
      </c>
      <c r="C58" s="39"/>
      <c r="D58" s="42"/>
      <c r="E58" s="43"/>
      <c r="F58" s="43"/>
      <c r="G58" s="312"/>
    </row>
    <row r="59" spans="1:9" s="70" customFormat="1" ht="9.75" customHeight="1" x14ac:dyDescent="0.25">
      <c r="A59" s="37"/>
      <c r="B59" s="41"/>
      <c r="C59" s="39"/>
      <c r="D59" s="42"/>
      <c r="E59" s="69"/>
      <c r="F59" s="69"/>
      <c r="G59" s="315"/>
      <c r="I59" s="13"/>
    </row>
    <row r="60" spans="1:9" s="70" customFormat="1" ht="37.5" x14ac:dyDescent="0.25">
      <c r="A60" s="37" t="s">
        <v>372</v>
      </c>
      <c r="B60" s="1001" t="s">
        <v>373</v>
      </c>
      <c r="C60" s="39" t="s">
        <v>241</v>
      </c>
      <c r="D60" s="42">
        <v>1</v>
      </c>
      <c r="E60" s="69"/>
      <c r="F60" s="69">
        <f>E60*D60</f>
        <v>0</v>
      </c>
      <c r="G60" s="315"/>
      <c r="I60" s="13"/>
    </row>
    <row r="61" spans="1:9" s="70" customFormat="1" ht="6.75" customHeight="1" x14ac:dyDescent="0.25">
      <c r="A61" s="37"/>
      <c r="B61" s="41"/>
      <c r="C61" s="39"/>
      <c r="D61" s="42"/>
      <c r="E61" s="69"/>
      <c r="F61" s="69"/>
      <c r="G61" s="315"/>
      <c r="I61" s="13"/>
    </row>
    <row r="62" spans="1:9" s="70" customFormat="1" ht="13" x14ac:dyDescent="0.25">
      <c r="A62" s="37"/>
      <c r="B62" s="44" t="s">
        <v>374</v>
      </c>
      <c r="C62" s="39"/>
      <c r="D62" s="42"/>
      <c r="E62" s="69"/>
      <c r="F62" s="69"/>
      <c r="G62" s="315"/>
      <c r="I62" s="13"/>
    </row>
    <row r="63" spans="1:9" s="70" customFormat="1" ht="18" customHeight="1" x14ac:dyDescent="0.25">
      <c r="A63" s="37" t="s">
        <v>20</v>
      </c>
      <c r="B63" s="41" t="s">
        <v>375</v>
      </c>
      <c r="C63" s="39" t="s">
        <v>15</v>
      </c>
      <c r="D63" s="42">
        <v>2</v>
      </c>
      <c r="E63" s="69"/>
      <c r="F63" s="50">
        <f t="shared" ref="F63:F65" si="6">E63*D63</f>
        <v>0</v>
      </c>
      <c r="G63" s="315"/>
      <c r="I63" s="13"/>
    </row>
    <row r="64" spans="1:9" s="70" customFormat="1" ht="30" customHeight="1" x14ac:dyDescent="0.25">
      <c r="A64" s="37" t="s">
        <v>21</v>
      </c>
      <c r="B64" s="41" t="s">
        <v>687</v>
      </c>
      <c r="C64" s="39" t="s">
        <v>376</v>
      </c>
      <c r="D64" s="42">
        <v>72</v>
      </c>
      <c r="E64" s="69"/>
      <c r="F64" s="50">
        <f t="shared" si="6"/>
        <v>0</v>
      </c>
      <c r="G64" s="315"/>
      <c r="I64" s="13"/>
    </row>
    <row r="65" spans="1:10" s="70" customFormat="1" ht="18" customHeight="1" x14ac:dyDescent="0.25">
      <c r="A65" s="37" t="s">
        <v>377</v>
      </c>
      <c r="B65" s="41" t="s">
        <v>378</v>
      </c>
      <c r="C65" s="39" t="s">
        <v>15</v>
      </c>
      <c r="D65" s="42">
        <v>2</v>
      </c>
      <c r="E65" s="69"/>
      <c r="F65" s="50">
        <f t="shared" si="6"/>
        <v>0</v>
      </c>
      <c r="G65" s="315"/>
      <c r="I65" s="13"/>
    </row>
    <row r="66" spans="1:10" x14ac:dyDescent="0.25">
      <c r="A66" s="37"/>
      <c r="B66" s="1"/>
      <c r="C66" s="39"/>
      <c r="D66" s="42"/>
      <c r="E66" s="43"/>
      <c r="F66" s="43"/>
      <c r="G66" s="315"/>
      <c r="H66" s="70"/>
      <c r="J66" s="70"/>
    </row>
    <row r="67" spans="1:10" ht="13" x14ac:dyDescent="0.25">
      <c r="A67" s="37"/>
      <c r="B67" s="71" t="s">
        <v>379</v>
      </c>
      <c r="C67" s="37"/>
      <c r="D67" s="37"/>
      <c r="E67" s="43"/>
      <c r="F67" s="72"/>
      <c r="G67" s="315"/>
      <c r="H67" s="70"/>
      <c r="J67" s="70"/>
    </row>
    <row r="68" spans="1:10" ht="25" x14ac:dyDescent="0.25">
      <c r="A68" s="37" t="s">
        <v>380</v>
      </c>
      <c r="B68" s="901" t="s">
        <v>1235</v>
      </c>
      <c r="C68" s="140" t="s">
        <v>18</v>
      </c>
      <c r="D68" s="944">
        <v>55.9</v>
      </c>
      <c r="E68" s="43"/>
      <c r="F68" s="81">
        <f>E68*D68</f>
        <v>0</v>
      </c>
      <c r="G68" s="315"/>
      <c r="H68" s="70"/>
      <c r="J68" s="70"/>
    </row>
    <row r="69" spans="1:10" x14ac:dyDescent="0.25">
      <c r="A69" s="37"/>
      <c r="B69" s="58"/>
      <c r="C69" s="39"/>
      <c r="D69" s="39"/>
      <c r="E69" s="43"/>
      <c r="F69" s="73"/>
      <c r="G69" s="315"/>
      <c r="H69" s="70"/>
      <c r="J69" s="70"/>
    </row>
    <row r="70" spans="1:10" s="51" customFormat="1" ht="13" x14ac:dyDescent="0.25">
      <c r="A70" s="48"/>
      <c r="B70" s="74" t="s">
        <v>381</v>
      </c>
      <c r="C70" s="48"/>
      <c r="D70" s="48"/>
      <c r="E70" s="43"/>
      <c r="F70" s="75"/>
      <c r="G70" s="315"/>
      <c r="H70" s="70"/>
      <c r="I70" s="13"/>
      <c r="J70" s="70"/>
    </row>
    <row r="71" spans="1:10" s="51" customFormat="1" x14ac:dyDescent="0.25">
      <c r="A71" s="37" t="s">
        <v>384</v>
      </c>
      <c r="B71" s="52" t="s">
        <v>382</v>
      </c>
      <c r="C71" s="48" t="s">
        <v>22</v>
      </c>
      <c r="D71" s="48">
        <v>15</v>
      </c>
      <c r="E71" s="75"/>
      <c r="F71" s="50">
        <f>E71*D71</f>
        <v>0</v>
      </c>
      <c r="G71" s="315"/>
      <c r="H71" s="70"/>
      <c r="I71" s="13"/>
      <c r="J71" s="70"/>
    </row>
    <row r="72" spans="1:10" s="51" customFormat="1" x14ac:dyDescent="0.25">
      <c r="A72" s="48"/>
      <c r="B72" s="52"/>
      <c r="C72" s="48"/>
      <c r="D72" s="48"/>
      <c r="E72" s="75"/>
      <c r="F72" s="50"/>
      <c r="G72" s="315"/>
      <c r="H72" s="70"/>
      <c r="I72" s="13"/>
      <c r="J72" s="70"/>
    </row>
    <row r="73" spans="1:10" ht="13" x14ac:dyDescent="0.25">
      <c r="A73" s="37"/>
      <c r="B73" s="71" t="s">
        <v>383</v>
      </c>
      <c r="C73" s="37"/>
      <c r="D73" s="37"/>
      <c r="E73" s="76"/>
      <c r="F73" s="76"/>
      <c r="G73" s="315"/>
    </row>
    <row r="74" spans="1:10" x14ac:dyDescent="0.25">
      <c r="A74" s="37" t="s">
        <v>386</v>
      </c>
      <c r="B74" s="14" t="s">
        <v>385</v>
      </c>
      <c r="C74" s="37" t="s">
        <v>241</v>
      </c>
      <c r="D74" s="37">
        <v>1</v>
      </c>
      <c r="E74" s="76"/>
      <c r="F74" s="76">
        <f>E74*D74</f>
        <v>0</v>
      </c>
      <c r="G74" s="315"/>
    </row>
    <row r="75" spans="1:10" x14ac:dyDescent="0.25">
      <c r="A75" s="37" t="s">
        <v>388</v>
      </c>
      <c r="B75" s="14" t="s">
        <v>387</v>
      </c>
      <c r="C75" s="39" t="s">
        <v>241</v>
      </c>
      <c r="D75" s="39">
        <v>1</v>
      </c>
      <c r="E75" s="76"/>
      <c r="F75" s="77">
        <f>E75*D75</f>
        <v>0</v>
      </c>
      <c r="G75" s="309"/>
    </row>
    <row r="76" spans="1:10" x14ac:dyDescent="0.25">
      <c r="A76" s="37"/>
      <c r="B76" s="14"/>
      <c r="C76" s="39"/>
      <c r="D76" s="39"/>
      <c r="E76" s="76"/>
      <c r="F76" s="77"/>
      <c r="G76" s="309"/>
    </row>
    <row r="77" spans="1:10" s="3" customFormat="1" x14ac:dyDescent="0.25">
      <c r="A77" s="1013"/>
      <c r="B77" s="1014"/>
      <c r="C77" s="1014"/>
      <c r="D77" s="1015"/>
      <c r="E77" s="122"/>
      <c r="F77" s="1016"/>
      <c r="G77" s="316"/>
    </row>
    <row r="78" spans="1:10" ht="14.25" customHeight="1" x14ac:dyDescent="0.25">
      <c r="A78" s="84"/>
      <c r="B78" s="128"/>
      <c r="C78" s="124"/>
      <c r="D78" s="124"/>
      <c r="E78" s="125"/>
      <c r="F78" s="126"/>
      <c r="G78" s="312"/>
      <c r="H78" s="127"/>
    </row>
    <row r="79" spans="1:10" ht="14.25" customHeight="1" x14ac:dyDescent="0.25">
      <c r="A79" s="84"/>
      <c r="B79" s="123"/>
      <c r="C79" s="124"/>
      <c r="D79" s="124"/>
      <c r="E79" s="125"/>
      <c r="F79" s="126"/>
      <c r="G79" s="312"/>
      <c r="H79" s="127"/>
    </row>
    <row r="80" spans="1:10" ht="17.25" customHeight="1" x14ac:dyDescent="0.25">
      <c r="A80" s="78"/>
      <c r="B80" s="82"/>
      <c r="C80" s="79"/>
      <c r="D80" s="83"/>
      <c r="E80" s="80"/>
      <c r="F80" s="81"/>
      <c r="G80" s="312"/>
      <c r="H80" s="127"/>
    </row>
    <row r="81" spans="1:256" ht="14.25" customHeight="1" x14ac:dyDescent="0.25">
      <c r="A81" s="78"/>
      <c r="B81" s="82"/>
      <c r="C81" s="79"/>
      <c r="D81" s="83"/>
      <c r="E81" s="80"/>
      <c r="F81" s="81"/>
      <c r="G81" s="312"/>
      <c r="H81" s="127"/>
    </row>
    <row r="82" spans="1:256" ht="29.5" customHeight="1" x14ac:dyDescent="0.25">
      <c r="A82" s="13"/>
      <c r="B82" s="82"/>
      <c r="C82" s="79"/>
      <c r="D82" s="83"/>
      <c r="E82" s="80"/>
      <c r="F82" s="81"/>
      <c r="G82" s="312"/>
      <c r="H82" s="127"/>
    </row>
    <row r="83" spans="1:256" ht="12.75" customHeight="1" x14ac:dyDescent="0.25">
      <c r="A83" s="78"/>
      <c r="B83" s="82"/>
      <c r="C83" s="79"/>
      <c r="D83" s="83"/>
      <c r="E83" s="80"/>
      <c r="F83" s="81"/>
      <c r="G83" s="312"/>
      <c r="H83" s="127"/>
    </row>
    <row r="84" spans="1:256" ht="39.75" customHeight="1" thickBot="1" x14ac:dyDescent="0.3">
      <c r="A84" s="78"/>
      <c r="B84" s="82"/>
      <c r="C84" s="79"/>
      <c r="D84" s="83"/>
      <c r="E84" s="80"/>
      <c r="F84" s="81"/>
      <c r="G84" s="312"/>
      <c r="H84" s="127"/>
    </row>
    <row r="85" spans="1:256" ht="20.25" customHeight="1" thickTop="1" x14ac:dyDescent="0.25">
      <c r="A85" s="1094" t="s">
        <v>93</v>
      </c>
      <c r="B85" s="1094"/>
      <c r="C85" s="1094"/>
      <c r="D85" s="1094"/>
      <c r="E85" s="1094"/>
      <c r="F85" s="885">
        <f>SUM(F49:F84)</f>
        <v>0</v>
      </c>
      <c r="G85" s="312"/>
      <c r="H85" s="127"/>
    </row>
    <row r="86" spans="1:256" s="85" customFormat="1" x14ac:dyDescent="0.25">
      <c r="A86" s="340"/>
      <c r="B86" s="341"/>
      <c r="C86" s="120"/>
      <c r="D86" s="121"/>
      <c r="E86" s="81"/>
      <c r="F86" s="81"/>
      <c r="G86" s="317"/>
    </row>
    <row r="87" spans="1:256" ht="13" x14ac:dyDescent="0.25">
      <c r="A87" s="37"/>
      <c r="B87" s="60" t="s">
        <v>23</v>
      </c>
      <c r="C87" s="37"/>
      <c r="D87" s="45"/>
      <c r="E87" s="63"/>
      <c r="F87" s="63"/>
    </row>
    <row r="88" spans="1:256" ht="13" x14ac:dyDescent="0.25">
      <c r="A88" s="37"/>
      <c r="B88" s="60"/>
      <c r="C88" s="37"/>
      <c r="D88" s="45"/>
      <c r="E88" s="63"/>
      <c r="F88" s="63"/>
    </row>
    <row r="89" spans="1:256" ht="25" x14ac:dyDescent="0.25">
      <c r="A89" s="37" t="s">
        <v>389</v>
      </c>
      <c r="B89" s="1" t="s">
        <v>1068</v>
      </c>
      <c r="C89" s="37" t="s">
        <v>8</v>
      </c>
      <c r="D89" s="45"/>
      <c r="E89" s="63"/>
      <c r="F89" s="63">
        <v>40000000</v>
      </c>
    </row>
    <row r="90" spans="1:256" ht="13" x14ac:dyDescent="0.25">
      <c r="A90" s="37"/>
      <c r="B90" s="60"/>
      <c r="C90" s="37"/>
      <c r="D90" s="45"/>
      <c r="E90" s="63"/>
      <c r="F90" s="63"/>
    </row>
    <row r="91" spans="1:256" x14ac:dyDescent="0.25">
      <c r="A91" s="37"/>
      <c r="B91" s="14"/>
      <c r="C91" s="37"/>
      <c r="D91" s="45"/>
      <c r="E91" s="129"/>
      <c r="F91" s="81"/>
      <c r="G91" s="318"/>
      <c r="H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c r="IF91" s="70"/>
      <c r="IG91" s="70"/>
      <c r="IH91" s="70"/>
      <c r="II91" s="70"/>
      <c r="IJ91" s="70"/>
      <c r="IK91" s="70"/>
      <c r="IL91" s="70"/>
      <c r="IM91" s="70"/>
      <c r="IN91" s="70"/>
      <c r="IO91" s="70"/>
      <c r="IP91" s="70"/>
      <c r="IQ91" s="70"/>
      <c r="IR91" s="70"/>
      <c r="IS91" s="70"/>
      <c r="IT91" s="70"/>
      <c r="IU91" s="70"/>
      <c r="IV91" s="70"/>
    </row>
    <row r="92" spans="1:256" ht="25" x14ac:dyDescent="0.25">
      <c r="A92" s="37" t="s">
        <v>390</v>
      </c>
      <c r="B92" s="14" t="s">
        <v>688</v>
      </c>
      <c r="C92" s="37" t="s">
        <v>391</v>
      </c>
      <c r="D92" s="45"/>
      <c r="E92" s="130">
        <v>0.1</v>
      </c>
      <c r="F92" s="81">
        <f>E92*SUM(F87:F90)</f>
        <v>4000000</v>
      </c>
      <c r="G92" s="318"/>
    </row>
    <row r="93" spans="1:256" x14ac:dyDescent="0.25">
      <c r="A93" s="37"/>
      <c r="B93" s="14"/>
      <c r="C93" s="66"/>
      <c r="D93" s="115"/>
      <c r="E93" s="86"/>
      <c r="F93" s="342"/>
      <c r="G93" s="309"/>
    </row>
    <row r="94" spans="1:256" x14ac:dyDescent="0.25">
      <c r="A94" s="37"/>
      <c r="B94" s="14"/>
      <c r="C94" s="66"/>
      <c r="D94" s="115"/>
      <c r="E94" s="86"/>
      <c r="F94" s="342"/>
      <c r="G94" s="309"/>
    </row>
    <row r="95" spans="1:256" x14ac:dyDescent="0.25">
      <c r="A95" s="37"/>
      <c r="B95" s="14"/>
      <c r="C95" s="66"/>
      <c r="D95" s="115"/>
      <c r="E95" s="86"/>
      <c r="F95" s="342"/>
      <c r="G95" s="309"/>
    </row>
    <row r="96" spans="1:256" x14ac:dyDescent="0.25">
      <c r="A96" s="37"/>
      <c r="B96" s="14"/>
      <c r="C96" s="61"/>
      <c r="D96" s="37"/>
      <c r="E96" s="76"/>
      <c r="F96" s="76"/>
      <c r="G96" s="309"/>
    </row>
    <row r="97" spans="1:7" x14ac:dyDescent="0.25">
      <c r="A97" s="37"/>
      <c r="B97" s="14"/>
      <c r="C97" s="61"/>
      <c r="D97" s="37"/>
      <c r="E97" s="76"/>
      <c r="F97" s="76"/>
      <c r="G97" s="309"/>
    </row>
    <row r="98" spans="1:7" x14ac:dyDescent="0.25">
      <c r="A98" s="37"/>
      <c r="B98" s="14"/>
      <c r="C98" s="61"/>
      <c r="D98" s="37"/>
      <c r="E98" s="76"/>
      <c r="F98" s="76"/>
      <c r="G98" s="309"/>
    </row>
    <row r="99" spans="1:7" x14ac:dyDescent="0.25">
      <c r="A99" s="37"/>
      <c r="B99" s="14"/>
      <c r="C99" s="61"/>
      <c r="D99" s="37"/>
      <c r="E99" s="76"/>
      <c r="F99" s="76"/>
      <c r="G99" s="309"/>
    </row>
    <row r="100" spans="1:7" x14ac:dyDescent="0.25">
      <c r="A100" s="37"/>
      <c r="B100" s="14"/>
      <c r="C100" s="61"/>
      <c r="D100" s="37"/>
      <c r="E100" s="76"/>
      <c r="F100" s="76"/>
      <c r="G100" s="309"/>
    </row>
    <row r="101" spans="1:7" x14ac:dyDescent="0.25">
      <c r="A101" s="37"/>
      <c r="B101" s="14"/>
      <c r="C101" s="61"/>
      <c r="D101" s="37"/>
      <c r="E101" s="76"/>
      <c r="F101" s="76"/>
      <c r="G101" s="309"/>
    </row>
    <row r="102" spans="1:7" x14ac:dyDescent="0.25">
      <c r="A102" s="37"/>
      <c r="B102" s="14"/>
      <c r="C102" s="61"/>
      <c r="D102" s="37"/>
      <c r="E102" s="76"/>
      <c r="F102" s="76"/>
      <c r="G102" s="309"/>
    </row>
    <row r="103" spans="1:7" x14ac:dyDescent="0.25">
      <c r="A103" s="37"/>
      <c r="B103" s="14"/>
      <c r="C103" s="61"/>
      <c r="D103" s="37"/>
      <c r="E103" s="76"/>
      <c r="F103" s="76"/>
      <c r="G103" s="309"/>
    </row>
    <row r="104" spans="1:7" x14ac:dyDescent="0.25">
      <c r="A104" s="37"/>
      <c r="B104" s="14"/>
      <c r="C104" s="61"/>
      <c r="D104" s="37"/>
      <c r="E104" s="76"/>
      <c r="F104" s="76"/>
      <c r="G104" s="309"/>
    </row>
    <row r="105" spans="1:7" x14ac:dyDescent="0.25">
      <c r="A105" s="37"/>
      <c r="B105" s="14"/>
      <c r="C105" s="61"/>
      <c r="D105" s="37"/>
      <c r="E105" s="76"/>
      <c r="F105" s="76"/>
      <c r="G105" s="309"/>
    </row>
    <row r="106" spans="1:7" ht="13" thickBot="1" x14ac:dyDescent="0.3">
      <c r="A106" s="37"/>
      <c r="B106" s="14"/>
      <c r="C106" s="61"/>
      <c r="D106" s="37"/>
      <c r="E106" s="76"/>
      <c r="F106" s="76"/>
      <c r="G106" s="309"/>
    </row>
    <row r="107" spans="1:7" ht="19.149999999999999" customHeight="1" thickTop="1" x14ac:dyDescent="0.25">
      <c r="A107" s="1094" t="s">
        <v>93</v>
      </c>
      <c r="B107" s="1094"/>
      <c r="C107" s="1094"/>
      <c r="D107" s="1094"/>
      <c r="E107" s="1094"/>
      <c r="F107" s="885">
        <f>SUM(F86:F106)</f>
        <v>44000000</v>
      </c>
      <c r="G107" s="309"/>
    </row>
    <row r="108" spans="1:7" x14ac:dyDescent="0.25">
      <c r="A108" s="37"/>
      <c r="B108" s="14"/>
      <c r="C108" s="61"/>
      <c r="D108" s="37"/>
      <c r="E108" s="76"/>
      <c r="F108" s="76"/>
      <c r="G108" s="309"/>
    </row>
    <row r="109" spans="1:7" ht="13" x14ac:dyDescent="0.25">
      <c r="A109" s="37"/>
      <c r="B109" s="87"/>
      <c r="C109" s="37"/>
      <c r="D109" s="37"/>
      <c r="E109" s="76"/>
      <c r="F109" s="76"/>
      <c r="G109" s="309"/>
    </row>
    <row r="110" spans="1:7" ht="13" x14ac:dyDescent="0.25">
      <c r="A110" s="37"/>
      <c r="B110" s="60" t="s">
        <v>392</v>
      </c>
      <c r="C110" s="88"/>
      <c r="D110" s="37"/>
      <c r="E110" s="76"/>
      <c r="F110" s="76"/>
      <c r="G110" s="309"/>
    </row>
    <row r="111" spans="1:7" ht="25" x14ac:dyDescent="0.25">
      <c r="A111" s="37"/>
      <c r="B111" s="14" t="s">
        <v>393</v>
      </c>
      <c r="C111" s="88"/>
      <c r="D111" s="37"/>
      <c r="E111" s="63"/>
      <c r="F111" s="63"/>
      <c r="G111" s="309"/>
    </row>
    <row r="112" spans="1:7" ht="13" x14ac:dyDescent="0.25">
      <c r="A112" s="37"/>
      <c r="B112" s="71"/>
      <c r="C112" s="88"/>
      <c r="D112" s="37"/>
      <c r="E112" s="63"/>
      <c r="F112" s="63"/>
      <c r="G112" s="309"/>
    </row>
    <row r="113" spans="1:7" ht="13" x14ac:dyDescent="0.25">
      <c r="A113" s="37"/>
      <c r="B113" s="71" t="s">
        <v>394</v>
      </c>
      <c r="C113" s="88"/>
      <c r="D113" s="37"/>
      <c r="E113" s="63"/>
      <c r="F113" s="63"/>
      <c r="G113" s="309"/>
    </row>
    <row r="114" spans="1:7" x14ac:dyDescent="0.25">
      <c r="A114" s="89" t="s">
        <v>395</v>
      </c>
      <c r="B114" s="343" t="s">
        <v>396</v>
      </c>
      <c r="C114" s="89" t="s">
        <v>241</v>
      </c>
      <c r="D114" s="344">
        <v>1</v>
      </c>
      <c r="E114" s="345"/>
      <c r="F114" s="345">
        <f>E114*D114</f>
        <v>0</v>
      </c>
      <c r="G114" s="309"/>
    </row>
    <row r="115" spans="1:7" x14ac:dyDescent="0.25">
      <c r="A115" s="89" t="s">
        <v>397</v>
      </c>
      <c r="B115" s="343" t="s">
        <v>398</v>
      </c>
      <c r="C115" s="89" t="s">
        <v>241</v>
      </c>
      <c r="D115" s="344">
        <v>1</v>
      </c>
      <c r="E115" s="345"/>
      <c r="F115" s="345">
        <f>E115*D115</f>
        <v>0</v>
      </c>
      <c r="G115" s="309"/>
    </row>
    <row r="116" spans="1:7" x14ac:dyDescent="0.25">
      <c r="A116" s="89" t="s">
        <v>399</v>
      </c>
      <c r="B116" s="343" t="s">
        <v>400</v>
      </c>
      <c r="C116" s="89" t="s">
        <v>241</v>
      </c>
      <c r="D116" s="344">
        <v>1</v>
      </c>
      <c r="E116" s="345"/>
      <c r="F116" s="345">
        <f>E116*D116</f>
        <v>0</v>
      </c>
      <c r="G116" s="309"/>
    </row>
    <row r="117" spans="1:7" x14ac:dyDescent="0.25">
      <c r="A117" s="89" t="s">
        <v>401</v>
      </c>
      <c r="B117" s="346" t="s">
        <v>402</v>
      </c>
      <c r="C117" s="89" t="s">
        <v>241</v>
      </c>
      <c r="D117" s="344">
        <v>1</v>
      </c>
      <c r="E117" s="345"/>
      <c r="F117" s="345">
        <f>E117*D117</f>
        <v>0</v>
      </c>
      <c r="G117" s="309"/>
    </row>
    <row r="118" spans="1:7" x14ac:dyDescent="0.25">
      <c r="A118" s="89"/>
      <c r="B118" s="343"/>
      <c r="C118" s="89"/>
      <c r="D118" s="344"/>
      <c r="E118" s="345"/>
      <c r="F118" s="345"/>
      <c r="G118" s="309"/>
    </row>
    <row r="119" spans="1:7" ht="13" x14ac:dyDescent="0.25">
      <c r="A119" s="89"/>
      <c r="B119" s="71" t="s">
        <v>403</v>
      </c>
      <c r="C119" s="347"/>
      <c r="D119" s="344"/>
      <c r="E119" s="345"/>
      <c r="F119" s="345"/>
      <c r="G119" s="309"/>
    </row>
    <row r="120" spans="1:7" x14ac:dyDescent="0.25">
      <c r="A120" s="89" t="s">
        <v>404</v>
      </c>
      <c r="B120" s="343" t="s">
        <v>405</v>
      </c>
      <c r="C120" s="89" t="s">
        <v>22</v>
      </c>
      <c r="D120" s="89">
        <v>15</v>
      </c>
      <c r="E120" s="345"/>
      <c r="F120" s="345">
        <f>D120*E120</f>
        <v>0</v>
      </c>
      <c r="G120" s="309"/>
    </row>
    <row r="121" spans="1:7" x14ac:dyDescent="0.25">
      <c r="A121" s="89" t="s">
        <v>406</v>
      </c>
      <c r="B121" s="90" t="s">
        <v>407</v>
      </c>
      <c r="C121" s="89" t="s">
        <v>22</v>
      </c>
      <c r="D121" s="89">
        <v>15</v>
      </c>
      <c r="E121" s="345"/>
      <c r="F121" s="345">
        <f>D121*E121</f>
        <v>0</v>
      </c>
      <c r="G121" s="309"/>
    </row>
    <row r="122" spans="1:7" x14ac:dyDescent="0.25">
      <c r="A122" s="89"/>
      <c r="B122" s="90"/>
      <c r="C122" s="348"/>
      <c r="D122" s="89"/>
      <c r="E122" s="349"/>
      <c r="F122" s="76"/>
      <c r="G122" s="309"/>
    </row>
    <row r="123" spans="1:7" ht="13" x14ac:dyDescent="0.25">
      <c r="A123" s="37"/>
      <c r="B123" s="350"/>
      <c r="C123" s="61"/>
      <c r="D123" s="37"/>
      <c r="E123" s="76"/>
      <c r="F123" s="76"/>
      <c r="G123" s="309"/>
    </row>
    <row r="124" spans="1:7" x14ac:dyDescent="0.25">
      <c r="A124" s="37"/>
      <c r="B124" s="14"/>
      <c r="C124" s="61"/>
      <c r="D124" s="37"/>
      <c r="E124" s="76"/>
      <c r="F124" s="76"/>
      <c r="G124" s="309"/>
    </row>
    <row r="125" spans="1:7" x14ac:dyDescent="0.25">
      <c r="A125" s="37"/>
      <c r="B125" s="14"/>
      <c r="C125" s="61"/>
      <c r="D125" s="37"/>
      <c r="E125" s="76"/>
      <c r="F125" s="76"/>
      <c r="G125" s="309"/>
    </row>
    <row r="126" spans="1:7" x14ac:dyDescent="0.25">
      <c r="A126" s="37"/>
      <c r="B126" s="14"/>
      <c r="C126" s="61"/>
      <c r="D126" s="37"/>
      <c r="E126" s="76"/>
      <c r="F126" s="76"/>
      <c r="G126" s="309"/>
    </row>
    <row r="127" spans="1:7" x14ac:dyDescent="0.25">
      <c r="A127" s="37"/>
      <c r="B127" s="351"/>
      <c r="C127" s="61"/>
      <c r="D127" s="37"/>
      <c r="E127" s="76"/>
      <c r="F127" s="352"/>
      <c r="G127" s="309"/>
    </row>
    <row r="128" spans="1:7" x14ac:dyDescent="0.25">
      <c r="A128" s="37"/>
      <c r="B128" s="14"/>
      <c r="C128" s="61"/>
      <c r="D128" s="37"/>
      <c r="E128" s="76"/>
      <c r="F128" s="76"/>
      <c r="G128" s="309"/>
    </row>
    <row r="129" spans="1:7" x14ac:dyDescent="0.25">
      <c r="A129" s="37"/>
      <c r="B129" s="14"/>
      <c r="C129" s="61"/>
      <c r="D129" s="37"/>
      <c r="E129" s="76"/>
      <c r="F129" s="76"/>
      <c r="G129" s="309"/>
    </row>
    <row r="130" spans="1:7" x14ac:dyDescent="0.25">
      <c r="A130" s="37"/>
      <c r="B130" s="14"/>
      <c r="C130" s="61"/>
      <c r="D130" s="37"/>
      <c r="E130" s="76"/>
      <c r="F130" s="76"/>
      <c r="G130" s="309"/>
    </row>
    <row r="131" spans="1:7" x14ac:dyDescent="0.25">
      <c r="A131" s="37"/>
      <c r="B131" s="14"/>
      <c r="C131" s="61"/>
      <c r="D131" s="37"/>
      <c r="E131" s="76"/>
      <c r="F131" s="76"/>
      <c r="G131" s="309"/>
    </row>
    <row r="132" spans="1:7" x14ac:dyDescent="0.25">
      <c r="A132" s="37"/>
      <c r="B132" s="14"/>
      <c r="C132" s="61"/>
      <c r="D132" s="37"/>
      <c r="E132" s="76"/>
      <c r="F132" s="76"/>
      <c r="G132" s="309"/>
    </row>
    <row r="133" spans="1:7" x14ac:dyDescent="0.25">
      <c r="A133" s="37"/>
      <c r="B133" s="14"/>
      <c r="C133" s="61"/>
      <c r="D133" s="37"/>
      <c r="E133" s="76"/>
      <c r="F133" s="76"/>
      <c r="G133" s="309"/>
    </row>
    <row r="134" spans="1:7" x14ac:dyDescent="0.25">
      <c r="A134" s="37"/>
      <c r="B134" s="14"/>
      <c r="C134" s="61"/>
      <c r="D134" s="37"/>
      <c r="E134" s="76"/>
      <c r="F134" s="76"/>
      <c r="G134" s="309"/>
    </row>
    <row r="135" spans="1:7" x14ac:dyDescent="0.25">
      <c r="A135" s="37"/>
      <c r="B135" s="14"/>
      <c r="C135" s="61"/>
      <c r="D135" s="37"/>
      <c r="E135" s="76"/>
      <c r="F135" s="76"/>
      <c r="G135" s="309"/>
    </row>
    <row r="136" spans="1:7" x14ac:dyDescent="0.25">
      <c r="A136" s="37"/>
      <c r="B136" s="14"/>
      <c r="C136" s="61"/>
      <c r="D136" s="37"/>
      <c r="E136" s="76"/>
      <c r="F136" s="76"/>
      <c r="G136" s="309"/>
    </row>
    <row r="137" spans="1:7" x14ac:dyDescent="0.25">
      <c r="A137" s="37"/>
      <c r="B137" s="14"/>
      <c r="C137" s="61"/>
      <c r="D137" s="37"/>
      <c r="E137" s="76"/>
      <c r="F137" s="76"/>
      <c r="G137" s="309"/>
    </row>
    <row r="138" spans="1:7" x14ac:dyDescent="0.25">
      <c r="A138" s="37"/>
      <c r="B138" s="14"/>
      <c r="C138" s="61"/>
      <c r="D138" s="37"/>
      <c r="E138" s="76"/>
      <c r="F138" s="76"/>
      <c r="G138" s="309"/>
    </row>
    <row r="139" spans="1:7" x14ac:dyDescent="0.25">
      <c r="A139" s="37"/>
      <c r="B139" s="14"/>
      <c r="C139" s="61"/>
      <c r="D139" s="37"/>
      <c r="E139" s="76"/>
      <c r="F139" s="76"/>
      <c r="G139" s="309"/>
    </row>
    <row r="140" spans="1:7" x14ac:dyDescent="0.25">
      <c r="A140" s="37"/>
      <c r="B140" s="14"/>
      <c r="C140" s="61"/>
      <c r="D140" s="37"/>
      <c r="E140" s="76"/>
      <c r="F140" s="76"/>
      <c r="G140" s="309"/>
    </row>
    <row r="141" spans="1:7" x14ac:dyDescent="0.25">
      <c r="A141" s="37"/>
      <c r="B141" s="14"/>
      <c r="C141" s="61"/>
      <c r="D141" s="37"/>
      <c r="E141" s="76"/>
      <c r="F141" s="76"/>
      <c r="G141" s="309"/>
    </row>
    <row r="142" spans="1:7" x14ac:dyDescent="0.25">
      <c r="A142" s="37"/>
      <c r="B142" s="14"/>
      <c r="C142" s="61"/>
      <c r="D142" s="37"/>
      <c r="E142" s="76"/>
      <c r="F142" s="76"/>
      <c r="G142" s="309"/>
    </row>
    <row r="143" spans="1:7" x14ac:dyDescent="0.25">
      <c r="A143" s="37"/>
      <c r="B143" s="14"/>
      <c r="C143" s="61"/>
      <c r="D143" s="37"/>
      <c r="E143" s="76"/>
      <c r="F143" s="76"/>
      <c r="G143" s="309"/>
    </row>
    <row r="144" spans="1:7" x14ac:dyDescent="0.25">
      <c r="A144" s="37"/>
      <c r="B144" s="14"/>
      <c r="C144" s="61"/>
      <c r="D144" s="37"/>
      <c r="E144" s="76"/>
      <c r="F144" s="76"/>
      <c r="G144" s="309"/>
    </row>
    <row r="145" spans="1:7" x14ac:dyDescent="0.25">
      <c r="A145" s="37"/>
      <c r="B145" s="14"/>
      <c r="C145" s="61"/>
      <c r="D145" s="37"/>
      <c r="E145" s="76"/>
      <c r="F145" s="76"/>
      <c r="G145" s="309"/>
    </row>
    <row r="146" spans="1:7" x14ac:dyDescent="0.25">
      <c r="A146" s="37"/>
      <c r="B146" s="14"/>
      <c r="C146" s="61"/>
      <c r="D146" s="37"/>
      <c r="E146" s="76"/>
      <c r="F146" s="76"/>
      <c r="G146" s="309"/>
    </row>
    <row r="147" spans="1:7" x14ac:dyDescent="0.25">
      <c r="A147" s="37"/>
      <c r="B147" s="14"/>
      <c r="C147" s="61"/>
      <c r="D147" s="37"/>
      <c r="E147" s="76"/>
      <c r="F147" s="76"/>
      <c r="G147" s="309"/>
    </row>
    <row r="148" spans="1:7" x14ac:dyDescent="0.25">
      <c r="A148" s="37"/>
      <c r="B148" s="14"/>
      <c r="C148" s="61"/>
      <c r="D148" s="37"/>
      <c r="E148" s="76"/>
      <c r="F148" s="76"/>
      <c r="G148" s="309"/>
    </row>
    <row r="149" spans="1:7" x14ac:dyDescent="0.25">
      <c r="A149" s="37"/>
      <c r="B149" s="14"/>
      <c r="C149" s="61"/>
      <c r="D149" s="37"/>
      <c r="E149" s="76"/>
      <c r="F149" s="76"/>
      <c r="G149" s="309"/>
    </row>
    <row r="150" spans="1:7" x14ac:dyDescent="0.25">
      <c r="A150" s="37"/>
      <c r="B150" s="14"/>
      <c r="C150" s="61"/>
      <c r="D150" s="37"/>
      <c r="E150" s="76"/>
      <c r="F150" s="76"/>
      <c r="G150" s="309"/>
    </row>
    <row r="151" spans="1:7" x14ac:dyDescent="0.25">
      <c r="A151" s="37"/>
      <c r="B151" s="14"/>
      <c r="C151" s="61"/>
      <c r="D151" s="37"/>
      <c r="E151" s="76"/>
      <c r="F151" s="76"/>
      <c r="G151" s="309"/>
    </row>
    <row r="152" spans="1:7" x14ac:dyDescent="0.25">
      <c r="A152" s="37"/>
      <c r="B152" s="14"/>
      <c r="C152" s="61"/>
      <c r="D152" s="37"/>
      <c r="E152" s="76"/>
      <c r="F152" s="76"/>
      <c r="G152" s="309"/>
    </row>
    <row r="153" spans="1:7" x14ac:dyDescent="0.25">
      <c r="A153" s="37"/>
      <c r="B153" s="14"/>
      <c r="C153" s="61"/>
      <c r="D153" s="37"/>
      <c r="E153" s="76"/>
      <c r="F153" s="76"/>
      <c r="G153" s="309"/>
    </row>
    <row r="154" spans="1:7" x14ac:dyDescent="0.25">
      <c r="A154" s="37"/>
      <c r="B154" s="14"/>
      <c r="C154" s="61"/>
      <c r="D154" s="37"/>
      <c r="E154" s="76"/>
      <c r="F154" s="76"/>
      <c r="G154" s="309"/>
    </row>
    <row r="155" spans="1:7" x14ac:dyDescent="0.25">
      <c r="A155" s="37"/>
      <c r="B155" s="14"/>
      <c r="C155" s="61"/>
      <c r="D155" s="37"/>
      <c r="E155" s="76"/>
      <c r="F155" s="76"/>
      <c r="G155" s="309"/>
    </row>
    <row r="156" spans="1:7" x14ac:dyDescent="0.25">
      <c r="A156" s="37"/>
      <c r="B156" s="14"/>
      <c r="C156" s="61"/>
      <c r="D156" s="37"/>
      <c r="E156" s="76"/>
      <c r="F156" s="76"/>
      <c r="G156" s="309"/>
    </row>
    <row r="157" spans="1:7" x14ac:dyDescent="0.25">
      <c r="A157" s="37"/>
      <c r="B157" s="14"/>
      <c r="C157" s="61"/>
      <c r="D157" s="37"/>
      <c r="E157" s="76"/>
      <c r="F157" s="76"/>
      <c r="G157" s="309"/>
    </row>
    <row r="158" spans="1:7" x14ac:dyDescent="0.25">
      <c r="A158" s="37"/>
      <c r="B158" s="14"/>
      <c r="C158" s="61"/>
      <c r="D158" s="37"/>
      <c r="E158" s="76"/>
      <c r="F158" s="76"/>
      <c r="G158" s="309"/>
    </row>
    <row r="159" spans="1:7" x14ac:dyDescent="0.25">
      <c r="A159" s="37"/>
      <c r="B159" s="14"/>
      <c r="C159" s="61"/>
      <c r="D159" s="37"/>
      <c r="E159" s="76"/>
      <c r="F159" s="76"/>
      <c r="G159" s="309"/>
    </row>
    <row r="160" spans="1:7" x14ac:dyDescent="0.25">
      <c r="A160" s="37"/>
      <c r="B160" s="14"/>
      <c r="C160" s="61"/>
      <c r="D160" s="37"/>
      <c r="E160" s="76"/>
      <c r="F160" s="76"/>
      <c r="G160" s="309"/>
    </row>
    <row r="161" spans="1:7" x14ac:dyDescent="0.25">
      <c r="A161" s="37"/>
      <c r="B161" s="14"/>
      <c r="C161" s="61"/>
      <c r="D161" s="37"/>
      <c r="E161" s="76"/>
      <c r="F161" s="76"/>
      <c r="G161" s="309"/>
    </row>
    <row r="162" spans="1:7" x14ac:dyDescent="0.25">
      <c r="A162" s="37"/>
      <c r="B162" s="14"/>
      <c r="C162" s="61"/>
      <c r="D162" s="37"/>
      <c r="E162" s="76"/>
      <c r="F162" s="76"/>
      <c r="G162" s="309"/>
    </row>
    <row r="163" spans="1:7" x14ac:dyDescent="0.25">
      <c r="A163" s="37"/>
      <c r="B163" s="14"/>
      <c r="C163" s="61"/>
      <c r="D163" s="37"/>
      <c r="E163" s="76"/>
      <c r="F163" s="76"/>
      <c r="G163" s="309"/>
    </row>
    <row r="164" spans="1:7" x14ac:dyDescent="0.25">
      <c r="A164" s="37"/>
      <c r="B164" s="14"/>
      <c r="C164" s="61"/>
      <c r="D164" s="37"/>
      <c r="E164" s="76"/>
      <c r="F164" s="76"/>
      <c r="G164" s="309"/>
    </row>
    <row r="165" spans="1:7" x14ac:dyDescent="0.25">
      <c r="A165" s="37"/>
      <c r="B165" s="14"/>
      <c r="C165" s="61"/>
      <c r="D165" s="37"/>
      <c r="E165" s="76"/>
      <c r="F165" s="76"/>
      <c r="G165" s="309"/>
    </row>
    <row r="166" spans="1:7" x14ac:dyDescent="0.25">
      <c r="A166" s="37"/>
      <c r="B166" s="14"/>
      <c r="C166" s="61"/>
      <c r="D166" s="37"/>
      <c r="E166" s="76"/>
      <c r="F166" s="76"/>
      <c r="G166" s="309"/>
    </row>
    <row r="167" spans="1:7" x14ac:dyDescent="0.25">
      <c r="A167" s="37"/>
      <c r="B167" s="14"/>
      <c r="C167" s="61"/>
      <c r="D167" s="37"/>
      <c r="E167" s="76"/>
      <c r="F167" s="76"/>
      <c r="G167" s="309"/>
    </row>
    <row r="168" spans="1:7" x14ac:dyDescent="0.25">
      <c r="A168" s="37"/>
      <c r="B168" s="14"/>
      <c r="C168" s="61"/>
      <c r="D168" s="37"/>
      <c r="E168" s="76"/>
      <c r="F168" s="76"/>
      <c r="G168" s="309"/>
    </row>
    <row r="169" spans="1:7" x14ac:dyDescent="0.25">
      <c r="A169" s="37"/>
      <c r="B169" s="14"/>
      <c r="C169" s="61"/>
      <c r="D169" s="37"/>
      <c r="E169" s="76"/>
      <c r="F169" s="76"/>
      <c r="G169" s="309"/>
    </row>
    <row r="170" spans="1:7" x14ac:dyDescent="0.25">
      <c r="A170" s="37"/>
      <c r="B170" s="14"/>
      <c r="C170" s="61"/>
      <c r="D170" s="37"/>
      <c r="E170" s="76"/>
      <c r="F170" s="76"/>
      <c r="G170" s="309"/>
    </row>
    <row r="171" spans="1:7" x14ac:dyDescent="0.25">
      <c r="A171" s="37"/>
      <c r="B171" s="14"/>
      <c r="C171" s="61"/>
      <c r="D171" s="37"/>
      <c r="E171" s="76"/>
      <c r="F171" s="76"/>
      <c r="G171" s="309"/>
    </row>
    <row r="172" spans="1:7" x14ac:dyDescent="0.25">
      <c r="A172" s="37"/>
      <c r="B172" s="14"/>
      <c r="C172" s="61"/>
      <c r="D172" s="37"/>
      <c r="E172" s="76"/>
      <c r="F172" s="76"/>
      <c r="G172" s="309"/>
    </row>
    <row r="173" spans="1:7" x14ac:dyDescent="0.25">
      <c r="A173" s="37"/>
      <c r="B173" s="14"/>
      <c r="C173" s="61"/>
      <c r="D173" s="37"/>
      <c r="E173" s="76"/>
      <c r="F173" s="76"/>
      <c r="G173" s="309"/>
    </row>
    <row r="174" spans="1:7" ht="13" thickBot="1" x14ac:dyDescent="0.3">
      <c r="A174" s="37"/>
      <c r="B174" s="14"/>
      <c r="C174" s="61"/>
      <c r="D174" s="37"/>
      <c r="E174" s="76"/>
      <c r="F174" s="76"/>
      <c r="G174" s="309"/>
    </row>
    <row r="175" spans="1:7" ht="19.149999999999999" customHeight="1" thickTop="1" x14ac:dyDescent="0.25">
      <c r="A175" s="1094" t="s">
        <v>93</v>
      </c>
      <c r="B175" s="1094"/>
      <c r="C175" s="1094"/>
      <c r="D175" s="1094"/>
      <c r="E175" s="1094"/>
      <c r="F175" s="885">
        <f>SUM(F109:F174)</f>
        <v>0</v>
      </c>
      <c r="G175" s="309"/>
    </row>
    <row r="176" spans="1:7" ht="13" x14ac:dyDescent="0.25">
      <c r="A176" s="37"/>
      <c r="B176" s="38"/>
      <c r="C176" s="39"/>
      <c r="D176" s="42"/>
      <c r="E176" s="43" t="s">
        <v>408</v>
      </c>
      <c r="F176" s="43"/>
      <c r="G176" s="313"/>
    </row>
    <row r="177" spans="1:7" x14ac:dyDescent="0.25">
      <c r="A177" s="37"/>
      <c r="B177" s="1"/>
      <c r="C177" s="37"/>
      <c r="D177" s="37"/>
      <c r="E177" s="63"/>
      <c r="F177" s="63"/>
      <c r="G177" s="309"/>
    </row>
    <row r="178" spans="1:7" ht="13" x14ac:dyDescent="0.25">
      <c r="A178" s="88"/>
      <c r="B178" s="91" t="s">
        <v>409</v>
      </c>
      <c r="C178" s="37"/>
      <c r="D178" s="37"/>
      <c r="E178" s="76"/>
      <c r="F178" s="76"/>
      <c r="G178" s="309"/>
    </row>
    <row r="179" spans="1:7" ht="13" x14ac:dyDescent="0.25">
      <c r="A179" s="88"/>
      <c r="B179" s="91"/>
      <c r="C179" s="37"/>
      <c r="D179" s="37"/>
      <c r="E179" s="76"/>
      <c r="F179" s="76"/>
      <c r="G179" s="309"/>
    </row>
    <row r="180" spans="1:7" ht="13" x14ac:dyDescent="0.25">
      <c r="A180" s="92"/>
      <c r="B180" s="91" t="s">
        <v>261</v>
      </c>
      <c r="C180" s="37"/>
      <c r="D180" s="37"/>
      <c r="E180" s="76"/>
      <c r="F180" s="76"/>
      <c r="G180" s="309"/>
    </row>
    <row r="181" spans="1:7" x14ac:dyDescent="0.25">
      <c r="A181" s="37"/>
      <c r="B181" s="14"/>
      <c r="C181" s="37"/>
      <c r="D181" s="37"/>
      <c r="E181" s="76"/>
      <c r="F181" s="76"/>
      <c r="G181" s="309"/>
    </row>
    <row r="182" spans="1:7" x14ac:dyDescent="0.25">
      <c r="A182" s="37"/>
      <c r="B182" s="57" t="s">
        <v>410</v>
      </c>
      <c r="C182" s="37"/>
      <c r="D182" s="37"/>
      <c r="E182" s="76"/>
      <c r="F182" s="76">
        <f>F48</f>
        <v>0</v>
      </c>
      <c r="G182" s="309"/>
    </row>
    <row r="183" spans="1:7" x14ac:dyDescent="0.25">
      <c r="A183" s="37"/>
      <c r="B183" s="57"/>
      <c r="C183" s="37"/>
      <c r="D183" s="37"/>
      <c r="E183" s="76"/>
      <c r="F183" s="72"/>
      <c r="G183" s="309"/>
    </row>
    <row r="184" spans="1:7" x14ac:dyDescent="0.25">
      <c r="A184" s="37"/>
      <c r="B184" s="57" t="s">
        <v>411</v>
      </c>
      <c r="C184" s="37"/>
      <c r="D184" s="37"/>
      <c r="E184" s="76"/>
      <c r="F184" s="76">
        <f>F85</f>
        <v>0</v>
      </c>
      <c r="G184" s="309"/>
    </row>
    <row r="185" spans="1:7" x14ac:dyDescent="0.25">
      <c r="A185" s="37"/>
      <c r="B185" s="14"/>
      <c r="C185" s="37"/>
      <c r="D185" s="37"/>
      <c r="E185" s="76"/>
      <c r="F185" s="72"/>
      <c r="G185" s="309"/>
    </row>
    <row r="186" spans="1:7" x14ac:dyDescent="0.25">
      <c r="A186" s="37"/>
      <c r="B186" s="57" t="s">
        <v>412</v>
      </c>
      <c r="C186" s="37"/>
      <c r="D186" s="37"/>
      <c r="E186" s="63"/>
      <c r="F186" s="63">
        <f>F107</f>
        <v>44000000</v>
      </c>
      <c r="G186" s="309"/>
    </row>
    <row r="187" spans="1:7" x14ac:dyDescent="0.25">
      <c r="A187" s="37"/>
      <c r="B187" s="57"/>
      <c r="C187" s="37"/>
      <c r="D187" s="37"/>
      <c r="E187" s="63"/>
      <c r="F187" s="63"/>
      <c r="G187" s="309"/>
    </row>
    <row r="188" spans="1:7" x14ac:dyDescent="0.25">
      <c r="A188" s="37"/>
      <c r="B188" s="57" t="s">
        <v>413</v>
      </c>
      <c r="C188" s="37"/>
      <c r="D188" s="37"/>
      <c r="E188" s="63"/>
      <c r="F188" s="63">
        <f>F175</f>
        <v>0</v>
      </c>
      <c r="G188" s="309"/>
    </row>
    <row r="189" spans="1:7" x14ac:dyDescent="0.25">
      <c r="A189" s="37"/>
      <c r="B189" s="1"/>
      <c r="C189" s="37"/>
      <c r="D189" s="37"/>
      <c r="E189" s="63"/>
      <c r="F189" s="63"/>
      <c r="G189" s="309"/>
    </row>
    <row r="190" spans="1:7" x14ac:dyDescent="0.25">
      <c r="A190" s="37"/>
      <c r="B190" s="1"/>
      <c r="C190" s="37"/>
      <c r="D190" s="37"/>
      <c r="E190" s="63"/>
      <c r="F190" s="63"/>
      <c r="G190" s="309"/>
    </row>
    <row r="191" spans="1:7" x14ac:dyDescent="0.25">
      <c r="A191" s="37"/>
      <c r="B191" s="1"/>
      <c r="C191" s="37"/>
      <c r="D191" s="37"/>
      <c r="E191" s="63"/>
      <c r="F191" s="63"/>
      <c r="G191" s="309"/>
    </row>
    <row r="192" spans="1:7" x14ac:dyDescent="0.25">
      <c r="A192" s="37"/>
      <c r="B192" s="1"/>
      <c r="C192" s="37"/>
      <c r="D192" s="37"/>
      <c r="E192" s="63"/>
      <c r="F192" s="63"/>
      <c r="G192" s="309"/>
    </row>
    <row r="193" spans="1:7" x14ac:dyDescent="0.25">
      <c r="A193" s="37"/>
      <c r="B193" s="1"/>
      <c r="C193" s="37"/>
      <c r="D193" s="37"/>
      <c r="E193" s="63"/>
      <c r="F193" s="63"/>
      <c r="G193" s="309"/>
    </row>
    <row r="194" spans="1:7" x14ac:dyDescent="0.25">
      <c r="A194" s="37"/>
      <c r="B194" s="1"/>
      <c r="C194" s="37"/>
      <c r="D194" s="37"/>
      <c r="E194" s="63"/>
      <c r="F194" s="63"/>
      <c r="G194" s="309"/>
    </row>
    <row r="195" spans="1:7" x14ac:dyDescent="0.25">
      <c r="A195" s="37"/>
      <c r="B195" s="1"/>
      <c r="C195" s="37"/>
      <c r="D195" s="37"/>
      <c r="E195" s="63"/>
      <c r="F195" s="63"/>
      <c r="G195" s="309"/>
    </row>
    <row r="196" spans="1:7" x14ac:dyDescent="0.25">
      <c r="A196" s="37"/>
      <c r="B196" s="1"/>
      <c r="C196" s="37"/>
      <c r="D196" s="37"/>
      <c r="E196" s="63"/>
      <c r="F196" s="63"/>
      <c r="G196" s="309"/>
    </row>
    <row r="197" spans="1:7" x14ac:dyDescent="0.25">
      <c r="A197" s="37"/>
      <c r="B197" s="1"/>
      <c r="C197" s="37"/>
      <c r="D197" s="37"/>
      <c r="E197" s="63"/>
      <c r="F197" s="63"/>
      <c r="G197" s="309"/>
    </row>
    <row r="198" spans="1:7" x14ac:dyDescent="0.25">
      <c r="A198" s="37"/>
      <c r="B198" s="1"/>
      <c r="C198" s="37"/>
      <c r="D198" s="37"/>
      <c r="E198" s="63"/>
      <c r="F198" s="63"/>
      <c r="G198" s="309"/>
    </row>
    <row r="199" spans="1:7" x14ac:dyDescent="0.25">
      <c r="A199" s="37"/>
      <c r="B199" s="1"/>
      <c r="C199" s="37"/>
      <c r="D199" s="37"/>
      <c r="E199" s="63"/>
      <c r="F199" s="63"/>
      <c r="G199" s="309"/>
    </row>
    <row r="200" spans="1:7" x14ac:dyDescent="0.25">
      <c r="A200" s="37"/>
      <c r="B200" s="1"/>
      <c r="C200" s="37"/>
      <c r="D200" s="37"/>
      <c r="E200" s="63"/>
      <c r="F200" s="63"/>
      <c r="G200" s="309"/>
    </row>
    <row r="201" spans="1:7" x14ac:dyDescent="0.25">
      <c r="A201" s="37"/>
      <c r="B201" s="1"/>
      <c r="C201" s="37"/>
      <c r="D201" s="37"/>
      <c r="E201" s="63"/>
      <c r="F201" s="63"/>
      <c r="G201" s="309"/>
    </row>
    <row r="202" spans="1:7" x14ac:dyDescent="0.25">
      <c r="A202" s="37"/>
      <c r="B202" s="1"/>
      <c r="C202" s="37"/>
      <c r="D202" s="37"/>
      <c r="E202" s="63"/>
      <c r="F202" s="63"/>
      <c r="G202" s="309"/>
    </row>
    <row r="203" spans="1:7" x14ac:dyDescent="0.25">
      <c r="A203" s="37"/>
      <c r="B203" s="1"/>
      <c r="C203" s="37"/>
      <c r="D203" s="37"/>
      <c r="E203" s="63"/>
      <c r="F203" s="63"/>
      <c r="G203" s="309"/>
    </row>
    <row r="204" spans="1:7" x14ac:dyDescent="0.25">
      <c r="A204" s="37"/>
      <c r="B204" s="1"/>
      <c r="C204" s="37"/>
      <c r="D204" s="37"/>
      <c r="E204" s="63"/>
      <c r="F204" s="63"/>
      <c r="G204" s="309"/>
    </row>
    <row r="205" spans="1:7" x14ac:dyDescent="0.25">
      <c r="A205" s="37"/>
      <c r="B205" s="1"/>
      <c r="C205" s="37"/>
      <c r="D205" s="37"/>
      <c r="E205" s="63"/>
      <c r="F205" s="63"/>
      <c r="G205" s="309"/>
    </row>
    <row r="206" spans="1:7" x14ac:dyDescent="0.25">
      <c r="A206" s="37"/>
      <c r="B206" s="1"/>
      <c r="C206" s="37"/>
      <c r="D206" s="37"/>
      <c r="E206" s="63"/>
      <c r="F206" s="63"/>
      <c r="G206" s="309"/>
    </row>
    <row r="207" spans="1:7" x14ac:dyDescent="0.25">
      <c r="A207" s="37"/>
      <c r="B207" s="1"/>
      <c r="C207" s="37"/>
      <c r="D207" s="37"/>
      <c r="E207" s="63"/>
      <c r="F207" s="63"/>
      <c r="G207" s="309"/>
    </row>
    <row r="208" spans="1:7" x14ac:dyDescent="0.25">
      <c r="A208" s="37"/>
      <c r="B208" s="1"/>
      <c r="C208" s="37"/>
      <c r="D208" s="37"/>
      <c r="E208" s="63"/>
      <c r="F208" s="63"/>
      <c r="G208" s="309"/>
    </row>
    <row r="209" spans="1:7" x14ac:dyDescent="0.25">
      <c r="A209" s="37"/>
      <c r="B209" s="1"/>
      <c r="C209" s="37"/>
      <c r="D209" s="37"/>
      <c r="E209" s="63"/>
      <c r="F209" s="63"/>
      <c r="G209" s="309"/>
    </row>
    <row r="210" spans="1:7" x14ac:dyDescent="0.25">
      <c r="A210" s="37"/>
      <c r="B210" s="1"/>
      <c r="C210" s="37"/>
      <c r="D210" s="37"/>
      <c r="E210" s="63"/>
      <c r="F210" s="63"/>
      <c r="G210" s="309"/>
    </row>
    <row r="211" spans="1:7" x14ac:dyDescent="0.25">
      <c r="A211" s="37"/>
      <c r="B211" s="1"/>
      <c r="C211" s="37"/>
      <c r="D211" s="37"/>
      <c r="E211" s="63"/>
      <c r="F211" s="63"/>
      <c r="G211" s="309"/>
    </row>
    <row r="212" spans="1:7" x14ac:dyDescent="0.25">
      <c r="A212" s="37"/>
      <c r="B212" s="1"/>
      <c r="C212" s="37"/>
      <c r="D212" s="37"/>
      <c r="E212" s="63"/>
      <c r="F212" s="63"/>
      <c r="G212" s="309"/>
    </row>
    <row r="213" spans="1:7" x14ac:dyDescent="0.25">
      <c r="A213" s="37"/>
      <c r="B213" s="1"/>
      <c r="C213" s="37"/>
      <c r="D213" s="37"/>
      <c r="E213" s="63"/>
      <c r="F213" s="63"/>
      <c r="G213" s="309"/>
    </row>
    <row r="214" spans="1:7" x14ac:dyDescent="0.25">
      <c r="A214" s="37"/>
      <c r="B214" s="1"/>
      <c r="C214" s="37"/>
      <c r="D214" s="37"/>
      <c r="E214" s="63"/>
      <c r="F214" s="63"/>
      <c r="G214" s="309"/>
    </row>
    <row r="215" spans="1:7" x14ac:dyDescent="0.25">
      <c r="A215" s="37"/>
      <c r="B215" s="1"/>
      <c r="C215" s="37"/>
      <c r="D215" s="37"/>
      <c r="E215" s="63"/>
      <c r="F215" s="63"/>
      <c r="G215" s="309"/>
    </row>
    <row r="216" spans="1:7" x14ac:dyDescent="0.25">
      <c r="A216" s="37"/>
      <c r="B216" s="1"/>
      <c r="C216" s="37"/>
      <c r="D216" s="37"/>
      <c r="E216" s="63"/>
      <c r="F216" s="63"/>
      <c r="G216" s="309"/>
    </row>
    <row r="217" spans="1:7" x14ac:dyDescent="0.25">
      <c r="A217" s="37"/>
      <c r="B217" s="1"/>
      <c r="C217" s="37"/>
      <c r="D217" s="37"/>
      <c r="E217" s="63"/>
      <c r="F217" s="63"/>
      <c r="G217" s="309"/>
    </row>
    <row r="218" spans="1:7" x14ac:dyDescent="0.25">
      <c r="A218" s="37"/>
      <c r="B218" s="1"/>
      <c r="C218" s="37"/>
      <c r="D218" s="37"/>
      <c r="E218" s="63"/>
      <c r="F218" s="63"/>
      <c r="G218" s="309"/>
    </row>
    <row r="219" spans="1:7" x14ac:dyDescent="0.25">
      <c r="A219" s="37"/>
      <c r="B219" s="1"/>
      <c r="C219" s="37"/>
      <c r="D219" s="37"/>
      <c r="E219" s="63"/>
      <c r="F219" s="63"/>
      <c r="G219" s="309"/>
    </row>
    <row r="220" spans="1:7" x14ac:dyDescent="0.25">
      <c r="A220" s="37"/>
      <c r="B220" s="1"/>
      <c r="C220" s="37"/>
      <c r="D220" s="37"/>
      <c r="E220" s="63"/>
      <c r="F220" s="63"/>
      <c r="G220" s="309"/>
    </row>
    <row r="221" spans="1:7" x14ac:dyDescent="0.25">
      <c r="A221" s="37"/>
      <c r="B221" s="1"/>
      <c r="C221" s="37"/>
      <c r="D221" s="37"/>
      <c r="E221" s="63"/>
      <c r="F221" s="63"/>
      <c r="G221" s="309"/>
    </row>
    <row r="222" spans="1:7" x14ac:dyDescent="0.25">
      <c r="A222" s="37"/>
      <c r="B222" s="1"/>
      <c r="C222" s="37"/>
      <c r="D222" s="37"/>
      <c r="E222" s="63"/>
      <c r="F222" s="63"/>
      <c r="G222" s="309"/>
    </row>
    <row r="223" spans="1:7" x14ac:dyDescent="0.25">
      <c r="A223" s="37"/>
      <c r="B223" s="1"/>
      <c r="C223" s="37"/>
      <c r="D223" s="37"/>
      <c r="E223" s="63"/>
      <c r="F223" s="63"/>
      <c r="G223" s="309"/>
    </row>
    <row r="224" spans="1:7" x14ac:dyDescent="0.25">
      <c r="A224" s="37"/>
      <c r="B224" s="1"/>
      <c r="C224" s="37"/>
      <c r="D224" s="37"/>
      <c r="E224" s="63"/>
      <c r="F224" s="63"/>
      <c r="G224" s="309"/>
    </row>
    <row r="225" spans="1:7" x14ac:dyDescent="0.25">
      <c r="A225" s="37"/>
      <c r="B225" s="1"/>
      <c r="C225" s="37"/>
      <c r="D225" s="37"/>
      <c r="E225" s="63"/>
      <c r="F225" s="63"/>
      <c r="G225" s="309"/>
    </row>
    <row r="226" spans="1:7" x14ac:dyDescent="0.25">
      <c r="A226" s="37"/>
      <c r="B226" s="1"/>
      <c r="C226" s="37"/>
      <c r="D226" s="37"/>
      <c r="E226" s="63"/>
      <c r="F226" s="63"/>
      <c r="G226" s="309"/>
    </row>
    <row r="227" spans="1:7" x14ac:dyDescent="0.25">
      <c r="A227" s="37"/>
      <c r="B227" s="1"/>
      <c r="C227" s="37"/>
      <c r="D227" s="37"/>
      <c r="E227" s="63"/>
      <c r="F227" s="63"/>
      <c r="G227" s="309"/>
    </row>
    <row r="228" spans="1:7" x14ac:dyDescent="0.25">
      <c r="A228" s="37"/>
      <c r="B228" s="1"/>
      <c r="C228" s="37"/>
      <c r="D228" s="37"/>
      <c r="E228" s="63"/>
      <c r="F228" s="63"/>
      <c r="G228" s="309"/>
    </row>
    <row r="229" spans="1:7" x14ac:dyDescent="0.25">
      <c r="A229" s="37"/>
      <c r="B229" s="1"/>
      <c r="C229" s="37"/>
      <c r="D229" s="37"/>
      <c r="E229" s="63"/>
      <c r="F229" s="63"/>
      <c r="G229" s="309"/>
    </row>
    <row r="230" spans="1:7" x14ac:dyDescent="0.25">
      <c r="A230" s="37"/>
      <c r="B230" s="1"/>
      <c r="C230" s="37"/>
      <c r="D230" s="37"/>
      <c r="E230" s="63"/>
      <c r="F230" s="63"/>
      <c r="G230" s="309"/>
    </row>
    <row r="231" spans="1:7" x14ac:dyDescent="0.25">
      <c r="A231" s="37"/>
      <c r="B231" s="1"/>
      <c r="C231" s="37"/>
      <c r="D231" s="37"/>
      <c r="E231" s="63"/>
      <c r="F231" s="63"/>
      <c r="G231" s="309"/>
    </row>
    <row r="232" spans="1:7" x14ac:dyDescent="0.25">
      <c r="A232" s="37"/>
      <c r="B232" s="1"/>
      <c r="C232" s="37"/>
      <c r="D232" s="37"/>
      <c r="E232" s="63"/>
      <c r="F232" s="63"/>
      <c r="G232" s="309"/>
    </row>
    <row r="233" spans="1:7" x14ac:dyDescent="0.25">
      <c r="A233" s="37"/>
      <c r="B233" s="1"/>
      <c r="C233" s="37"/>
      <c r="D233" s="37"/>
      <c r="E233" s="63"/>
      <c r="F233" s="63"/>
      <c r="G233" s="309"/>
    </row>
    <row r="234" spans="1:7" x14ac:dyDescent="0.25">
      <c r="A234" s="37"/>
      <c r="B234" s="1"/>
      <c r="C234" s="37"/>
      <c r="D234" s="37"/>
      <c r="E234" s="63"/>
      <c r="F234" s="63"/>
      <c r="G234" s="309"/>
    </row>
    <row r="235" spans="1:7" x14ac:dyDescent="0.25">
      <c r="A235" s="37"/>
      <c r="B235" s="1"/>
      <c r="C235" s="37"/>
      <c r="D235" s="37"/>
      <c r="E235" s="63"/>
      <c r="F235" s="63"/>
      <c r="G235" s="309"/>
    </row>
    <row r="236" spans="1:7" x14ac:dyDescent="0.25">
      <c r="A236" s="37"/>
      <c r="B236" s="1"/>
      <c r="C236" s="37"/>
      <c r="D236" s="37"/>
      <c r="E236" s="63"/>
      <c r="F236" s="63"/>
      <c r="G236" s="309"/>
    </row>
    <row r="237" spans="1:7" x14ac:dyDescent="0.25">
      <c r="A237" s="37"/>
      <c r="B237" s="1"/>
      <c r="C237" s="37"/>
      <c r="D237" s="37"/>
      <c r="E237" s="63"/>
      <c r="F237" s="63"/>
      <c r="G237" s="309"/>
    </row>
    <row r="238" spans="1:7" x14ac:dyDescent="0.25">
      <c r="A238" s="37"/>
      <c r="B238" s="1"/>
      <c r="C238" s="37"/>
      <c r="D238" s="37"/>
      <c r="E238" s="63"/>
      <c r="F238" s="63"/>
      <c r="G238" s="309"/>
    </row>
    <row r="239" spans="1:7" x14ac:dyDescent="0.25">
      <c r="A239" s="37"/>
      <c r="B239" s="1"/>
      <c r="C239" s="37"/>
      <c r="D239" s="37"/>
      <c r="E239" s="63"/>
      <c r="F239" s="63"/>
      <c r="G239" s="309"/>
    </row>
    <row r="240" spans="1:7" x14ac:dyDescent="0.25">
      <c r="A240" s="37"/>
      <c r="B240" s="1"/>
      <c r="C240" s="37"/>
      <c r="D240" s="37"/>
      <c r="E240" s="63"/>
      <c r="F240" s="63"/>
      <c r="G240" s="309"/>
    </row>
    <row r="241" spans="1:256" x14ac:dyDescent="0.25">
      <c r="A241" s="37"/>
      <c r="B241" s="1"/>
      <c r="C241" s="37"/>
      <c r="D241" s="37"/>
      <c r="E241" s="63"/>
      <c r="F241" s="63"/>
      <c r="G241" s="309"/>
    </row>
    <row r="242" spans="1:256" x14ac:dyDescent="0.25">
      <c r="A242" s="37"/>
      <c r="B242" s="1"/>
      <c r="C242" s="37"/>
      <c r="D242" s="37"/>
      <c r="E242" s="63"/>
      <c r="F242" s="63"/>
      <c r="G242" s="309"/>
    </row>
    <row r="243" spans="1:256" x14ac:dyDescent="0.25">
      <c r="A243" s="37"/>
      <c r="B243" s="1"/>
      <c r="C243" s="37"/>
      <c r="D243" s="37"/>
      <c r="E243" s="63"/>
      <c r="F243" s="63"/>
      <c r="G243" s="309"/>
    </row>
    <row r="244" spans="1:256" ht="13" thickBot="1" x14ac:dyDescent="0.3">
      <c r="A244" s="37"/>
      <c r="B244" s="1"/>
      <c r="C244" s="37"/>
      <c r="D244" s="37"/>
      <c r="E244" s="63"/>
      <c r="F244" s="63"/>
      <c r="G244" s="309"/>
    </row>
    <row r="245" spans="1:256" ht="19.899999999999999" customHeight="1" thickTop="1" x14ac:dyDescent="0.25">
      <c r="A245" s="1092" t="s">
        <v>204</v>
      </c>
      <c r="B245" s="1092"/>
      <c r="C245" s="1092"/>
      <c r="D245" s="1092"/>
      <c r="E245" s="1092"/>
      <c r="F245" s="886">
        <f>SUM(F182:F190)</f>
        <v>44000000</v>
      </c>
      <c r="G245" s="319"/>
      <c r="H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x14ac:dyDescent="0.25">
      <c r="B246" s="94"/>
      <c r="E246" s="95"/>
      <c r="F246" s="95"/>
    </row>
    <row r="247" spans="1:256" x14ac:dyDescent="0.25">
      <c r="B247" s="94"/>
      <c r="E247" s="95"/>
      <c r="F247" s="95"/>
    </row>
    <row r="248" spans="1:256" x14ac:dyDescent="0.25">
      <c r="B248" s="94"/>
      <c r="E248" s="95"/>
      <c r="F248" s="95"/>
    </row>
    <row r="249" spans="1:256" x14ac:dyDescent="0.25">
      <c r="B249" s="94"/>
      <c r="E249" s="95"/>
      <c r="F249" s="95"/>
    </row>
    <row r="250" spans="1:256" x14ac:dyDescent="0.25">
      <c r="B250" s="94"/>
      <c r="E250" s="95"/>
      <c r="F250" s="95"/>
    </row>
    <row r="251" spans="1:256" x14ac:dyDescent="0.25">
      <c r="B251" s="94"/>
      <c r="E251" s="95"/>
      <c r="F251" s="95"/>
    </row>
    <row r="252" spans="1:256" x14ac:dyDescent="0.25">
      <c r="B252" s="94"/>
      <c r="E252" s="95"/>
      <c r="F252" s="95"/>
    </row>
    <row r="253" spans="1:256" x14ac:dyDescent="0.25">
      <c r="B253" s="94"/>
      <c r="E253" s="95"/>
      <c r="F253" s="95"/>
    </row>
    <row r="254" spans="1:256" x14ac:dyDescent="0.25">
      <c r="B254" s="94"/>
      <c r="E254" s="95"/>
      <c r="F254" s="95"/>
    </row>
    <row r="255" spans="1:256" x14ac:dyDescent="0.25">
      <c r="B255" s="94"/>
      <c r="E255" s="95"/>
      <c r="F255" s="95"/>
    </row>
    <row r="256" spans="1:256" x14ac:dyDescent="0.25">
      <c r="B256" s="94"/>
      <c r="E256" s="95"/>
      <c r="F256" s="95"/>
    </row>
    <row r="257" spans="2:6" x14ac:dyDescent="0.25">
      <c r="B257" s="94"/>
      <c r="E257" s="95"/>
      <c r="F257" s="95"/>
    </row>
    <row r="258" spans="2:6" x14ac:dyDescent="0.25">
      <c r="B258" s="94"/>
      <c r="E258" s="95"/>
      <c r="F258" s="95"/>
    </row>
    <row r="259" spans="2:6" x14ac:dyDescent="0.25">
      <c r="B259" s="94"/>
      <c r="E259" s="95"/>
      <c r="F259" s="95"/>
    </row>
    <row r="260" spans="2:6" x14ac:dyDescent="0.25">
      <c r="B260" s="94"/>
      <c r="E260" s="95"/>
      <c r="F260" s="95"/>
    </row>
    <row r="261" spans="2:6" x14ac:dyDescent="0.25">
      <c r="B261" s="94"/>
      <c r="E261" s="95"/>
      <c r="F261" s="95"/>
    </row>
    <row r="262" spans="2:6" x14ac:dyDescent="0.25">
      <c r="B262" s="94"/>
      <c r="E262" s="95"/>
      <c r="F262" s="95"/>
    </row>
    <row r="263" spans="2:6" x14ac:dyDescent="0.25">
      <c r="B263" s="94"/>
      <c r="E263" s="95"/>
      <c r="F263" s="95"/>
    </row>
    <row r="264" spans="2:6" x14ac:dyDescent="0.25">
      <c r="B264" s="94"/>
      <c r="E264" s="95"/>
      <c r="F264" s="95"/>
    </row>
    <row r="265" spans="2:6" x14ac:dyDescent="0.25">
      <c r="B265" s="94"/>
      <c r="E265" s="95"/>
      <c r="F265" s="95"/>
    </row>
    <row r="266" spans="2:6" x14ac:dyDescent="0.25">
      <c r="B266" s="94"/>
      <c r="E266" s="95"/>
      <c r="F266" s="95"/>
    </row>
    <row r="267" spans="2:6" x14ac:dyDescent="0.25">
      <c r="B267" s="94"/>
      <c r="E267" s="95"/>
      <c r="F267" s="95"/>
    </row>
    <row r="268" spans="2:6" x14ac:dyDescent="0.25">
      <c r="B268" s="94"/>
      <c r="E268" s="95"/>
      <c r="F268" s="95"/>
    </row>
    <row r="269" spans="2:6" x14ac:dyDescent="0.25">
      <c r="B269" s="94"/>
      <c r="E269" s="95"/>
      <c r="F269" s="95"/>
    </row>
    <row r="270" spans="2:6" x14ac:dyDescent="0.25">
      <c r="B270" s="94"/>
      <c r="E270" s="95"/>
      <c r="F270" s="95"/>
    </row>
    <row r="271" spans="2:6" x14ac:dyDescent="0.25">
      <c r="E271" s="95"/>
      <c r="F271" s="95"/>
    </row>
    <row r="272" spans="2:6" x14ac:dyDescent="0.25">
      <c r="E272" s="95"/>
      <c r="F272" s="95"/>
    </row>
    <row r="273" spans="5:6" x14ac:dyDescent="0.25">
      <c r="E273" s="95"/>
      <c r="F273" s="95"/>
    </row>
    <row r="274" spans="5:6" x14ac:dyDescent="0.25">
      <c r="E274" s="95"/>
      <c r="F274" s="95"/>
    </row>
    <row r="275" spans="5:6" x14ac:dyDescent="0.25">
      <c r="E275" s="95"/>
      <c r="F275" s="95"/>
    </row>
    <row r="276" spans="5:6" x14ac:dyDescent="0.25">
      <c r="E276" s="95"/>
      <c r="F276" s="95"/>
    </row>
    <row r="277" spans="5:6" x14ac:dyDescent="0.25">
      <c r="E277" s="95"/>
      <c r="F277" s="95"/>
    </row>
    <row r="278" spans="5:6" x14ac:dyDescent="0.25">
      <c r="E278" s="95"/>
      <c r="F278" s="95"/>
    </row>
    <row r="279" spans="5:6" x14ac:dyDescent="0.25">
      <c r="E279" s="95"/>
      <c r="F279" s="95"/>
    </row>
    <row r="280" spans="5:6" x14ac:dyDescent="0.25">
      <c r="E280" s="95"/>
      <c r="F280" s="95"/>
    </row>
    <row r="281" spans="5:6" x14ac:dyDescent="0.25">
      <c r="E281" s="95"/>
      <c r="F281" s="95"/>
    </row>
    <row r="282" spans="5:6" x14ac:dyDescent="0.25">
      <c r="E282" s="95"/>
      <c r="F282" s="95"/>
    </row>
    <row r="283" spans="5:6" x14ac:dyDescent="0.25">
      <c r="E283" s="95"/>
      <c r="F283" s="95"/>
    </row>
    <row r="284" spans="5:6" x14ac:dyDescent="0.25">
      <c r="E284" s="95"/>
      <c r="F284" s="95"/>
    </row>
    <row r="285" spans="5:6" x14ac:dyDescent="0.25">
      <c r="E285" s="95"/>
      <c r="F285" s="95"/>
    </row>
    <row r="286" spans="5:6" x14ac:dyDescent="0.25">
      <c r="E286" s="95"/>
      <c r="F286" s="95"/>
    </row>
    <row r="287" spans="5:6" x14ac:dyDescent="0.25">
      <c r="E287" s="95"/>
      <c r="F287" s="95"/>
    </row>
    <row r="288" spans="5:6" x14ac:dyDescent="0.25">
      <c r="E288" s="95"/>
      <c r="F288" s="95"/>
    </row>
    <row r="289" spans="2:7" x14ac:dyDescent="0.25">
      <c r="E289" s="95"/>
      <c r="F289" s="95"/>
    </row>
    <row r="290" spans="2:7" x14ac:dyDescent="0.25">
      <c r="E290" s="95"/>
      <c r="F290" s="95"/>
    </row>
    <row r="291" spans="2:7" x14ac:dyDescent="0.25">
      <c r="E291" s="95"/>
      <c r="F291" s="95"/>
    </row>
    <row r="292" spans="2:7" x14ac:dyDescent="0.25">
      <c r="E292" s="95"/>
      <c r="F292" s="95"/>
    </row>
    <row r="293" spans="2:7" x14ac:dyDescent="0.25">
      <c r="E293" s="95"/>
      <c r="F293" s="95"/>
    </row>
    <row r="294" spans="2:7" x14ac:dyDescent="0.25">
      <c r="E294" s="95"/>
      <c r="F294" s="95"/>
      <c r="G294" s="320"/>
    </row>
    <row r="295" spans="2:7" x14ac:dyDescent="0.25">
      <c r="E295" s="95"/>
      <c r="F295" s="95"/>
    </row>
    <row r="296" spans="2:7" x14ac:dyDescent="0.25">
      <c r="E296" s="95"/>
      <c r="F296" s="95"/>
    </row>
    <row r="297" spans="2:7" x14ac:dyDescent="0.25">
      <c r="E297" s="95"/>
      <c r="F297" s="95"/>
    </row>
    <row r="298" spans="2:7" x14ac:dyDescent="0.25">
      <c r="B298" s="94"/>
      <c r="E298" s="96"/>
      <c r="F298" s="96"/>
    </row>
    <row r="299" spans="2:7" x14ac:dyDescent="0.25">
      <c r="E299" s="95"/>
      <c r="F299" s="95"/>
    </row>
  </sheetData>
  <mergeCells count="9">
    <mergeCell ref="A245:E245"/>
    <mergeCell ref="A1:F1"/>
    <mergeCell ref="A2:F2"/>
    <mergeCell ref="A3:F3"/>
    <mergeCell ref="A4:B4"/>
    <mergeCell ref="A48:E48"/>
    <mergeCell ref="A85:E85"/>
    <mergeCell ref="A107:E107"/>
    <mergeCell ref="A175:E175"/>
  </mergeCells>
  <phoneticPr fontId="74" type="noConversion"/>
  <pageMargins left="0.70866141732283505" right="0.47244094488188998" top="0.74803149606299202" bottom="0.511811023622047" header="0.31496062992126" footer="0.31496062992126"/>
  <pageSetup paperSize="9" scale="76" orientation="portrait" r:id="rId1"/>
  <headerFooter>
    <oddFooter>&amp;CEnyau. Bill Nr. 1 Pg &amp;P of &amp;N</oddFooter>
  </headerFooter>
  <rowBreaks count="4" manualBreakCount="4">
    <brk id="48" max="5" man="1"/>
    <brk id="85" max="5" man="1"/>
    <brk id="107" max="5" man="1"/>
    <brk id="175"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BreakPreview" zoomScale="90" zoomScaleNormal="100" zoomScaleSheetLayoutView="90" workbookViewId="0">
      <pane ySplit="5" topLeftCell="A6" activePane="bottomLeft" state="frozen"/>
      <selection activeCell="A3" sqref="A3:E3"/>
      <selection pane="bottomLeft" activeCell="B13" sqref="B13"/>
    </sheetView>
  </sheetViews>
  <sheetFormatPr defaultRowHeight="12.5" x14ac:dyDescent="0.25"/>
  <cols>
    <col min="1" max="1" width="9.26953125" style="116" customWidth="1"/>
    <col min="2" max="2" width="61.7265625" style="16" customWidth="1"/>
    <col min="3" max="3" width="7.7265625" style="16" customWidth="1"/>
    <col min="4" max="4" width="10.81640625" style="16" customWidth="1"/>
    <col min="5" max="5" width="14.453125" style="117" customWidth="1"/>
    <col min="6" max="6" width="14.26953125" style="117" customWidth="1"/>
    <col min="7" max="7" width="15.7265625" style="321" customWidth="1"/>
    <col min="8" max="256" width="9.1796875" style="16"/>
    <col min="257" max="257" width="8.1796875" style="16" customWidth="1"/>
    <col min="258" max="258" width="32" style="16" customWidth="1"/>
    <col min="259" max="259" width="6.453125" style="16" customWidth="1"/>
    <col min="260" max="260" width="9.54296875" style="16" customWidth="1"/>
    <col min="261" max="261" width="11.81640625" style="16" customWidth="1"/>
    <col min="262" max="262" width="18.26953125" style="16" customWidth="1"/>
    <col min="263" max="512" width="9.1796875" style="16"/>
    <col min="513" max="513" width="8.1796875" style="16" customWidth="1"/>
    <col min="514" max="514" width="32" style="16" customWidth="1"/>
    <col min="515" max="515" width="6.453125" style="16" customWidth="1"/>
    <col min="516" max="516" width="9.54296875" style="16" customWidth="1"/>
    <col min="517" max="517" width="11.81640625" style="16" customWidth="1"/>
    <col min="518" max="518" width="18.26953125" style="16" customWidth="1"/>
    <col min="519" max="768" width="9.1796875" style="16"/>
    <col min="769" max="769" width="8.1796875" style="16" customWidth="1"/>
    <col min="770" max="770" width="32" style="16" customWidth="1"/>
    <col min="771" max="771" width="6.453125" style="16" customWidth="1"/>
    <col min="772" max="772" width="9.54296875" style="16" customWidth="1"/>
    <col min="773" max="773" width="11.81640625" style="16" customWidth="1"/>
    <col min="774" max="774" width="18.26953125" style="16" customWidth="1"/>
    <col min="775" max="1024" width="9.1796875" style="16"/>
    <col min="1025" max="1025" width="8.1796875" style="16" customWidth="1"/>
    <col min="1026" max="1026" width="32" style="16" customWidth="1"/>
    <col min="1027" max="1027" width="6.453125" style="16" customWidth="1"/>
    <col min="1028" max="1028" width="9.54296875" style="16" customWidth="1"/>
    <col min="1029" max="1029" width="11.81640625" style="16" customWidth="1"/>
    <col min="1030" max="1030" width="18.26953125" style="16" customWidth="1"/>
    <col min="1031" max="1280" width="9.1796875" style="16"/>
    <col min="1281" max="1281" width="8.1796875" style="16" customWidth="1"/>
    <col min="1282" max="1282" width="32" style="16" customWidth="1"/>
    <col min="1283" max="1283" width="6.453125" style="16" customWidth="1"/>
    <col min="1284" max="1284" width="9.54296875" style="16" customWidth="1"/>
    <col min="1285" max="1285" width="11.81640625" style="16" customWidth="1"/>
    <col min="1286" max="1286" width="18.26953125" style="16" customWidth="1"/>
    <col min="1287" max="1536" width="9.1796875" style="16"/>
    <col min="1537" max="1537" width="8.1796875" style="16" customWidth="1"/>
    <col min="1538" max="1538" width="32" style="16" customWidth="1"/>
    <col min="1539" max="1539" width="6.453125" style="16" customWidth="1"/>
    <col min="1540" max="1540" width="9.54296875" style="16" customWidth="1"/>
    <col min="1541" max="1541" width="11.81640625" style="16" customWidth="1"/>
    <col min="1542" max="1542" width="18.26953125" style="16" customWidth="1"/>
    <col min="1543" max="1792" width="9.1796875" style="16"/>
    <col min="1793" max="1793" width="8.1796875" style="16" customWidth="1"/>
    <col min="1794" max="1794" width="32" style="16" customWidth="1"/>
    <col min="1795" max="1795" width="6.453125" style="16" customWidth="1"/>
    <col min="1796" max="1796" width="9.54296875" style="16" customWidth="1"/>
    <col min="1797" max="1797" width="11.81640625" style="16" customWidth="1"/>
    <col min="1798" max="1798" width="18.26953125" style="16" customWidth="1"/>
    <col min="1799" max="2048" width="9.1796875" style="16"/>
    <col min="2049" max="2049" width="8.1796875" style="16" customWidth="1"/>
    <col min="2050" max="2050" width="32" style="16" customWidth="1"/>
    <col min="2051" max="2051" width="6.453125" style="16" customWidth="1"/>
    <col min="2052" max="2052" width="9.54296875" style="16" customWidth="1"/>
    <col min="2053" max="2053" width="11.81640625" style="16" customWidth="1"/>
    <col min="2054" max="2054" width="18.26953125" style="16" customWidth="1"/>
    <col min="2055" max="2304" width="9.1796875" style="16"/>
    <col min="2305" max="2305" width="8.1796875" style="16" customWidth="1"/>
    <col min="2306" max="2306" width="32" style="16" customWidth="1"/>
    <col min="2307" max="2307" width="6.453125" style="16" customWidth="1"/>
    <col min="2308" max="2308" width="9.54296875" style="16" customWidth="1"/>
    <col min="2309" max="2309" width="11.81640625" style="16" customWidth="1"/>
    <col min="2310" max="2310" width="18.26953125" style="16" customWidth="1"/>
    <col min="2311" max="2560" width="9.1796875" style="16"/>
    <col min="2561" max="2561" width="8.1796875" style="16" customWidth="1"/>
    <col min="2562" max="2562" width="32" style="16" customWidth="1"/>
    <col min="2563" max="2563" width="6.453125" style="16" customWidth="1"/>
    <col min="2564" max="2564" width="9.54296875" style="16" customWidth="1"/>
    <col min="2565" max="2565" width="11.81640625" style="16" customWidth="1"/>
    <col min="2566" max="2566" width="18.26953125" style="16" customWidth="1"/>
    <col min="2567" max="2816" width="9.1796875" style="16"/>
    <col min="2817" max="2817" width="8.1796875" style="16" customWidth="1"/>
    <col min="2818" max="2818" width="32" style="16" customWidth="1"/>
    <col min="2819" max="2819" width="6.453125" style="16" customWidth="1"/>
    <col min="2820" max="2820" width="9.54296875" style="16" customWidth="1"/>
    <col min="2821" max="2821" width="11.81640625" style="16" customWidth="1"/>
    <col min="2822" max="2822" width="18.26953125" style="16" customWidth="1"/>
    <col min="2823" max="3072" width="9.1796875" style="16"/>
    <col min="3073" max="3073" width="8.1796875" style="16" customWidth="1"/>
    <col min="3074" max="3074" width="32" style="16" customWidth="1"/>
    <col min="3075" max="3075" width="6.453125" style="16" customWidth="1"/>
    <col min="3076" max="3076" width="9.54296875" style="16" customWidth="1"/>
    <col min="3077" max="3077" width="11.81640625" style="16" customWidth="1"/>
    <col min="3078" max="3078" width="18.26953125" style="16" customWidth="1"/>
    <col min="3079" max="3328" width="9.1796875" style="16"/>
    <col min="3329" max="3329" width="8.1796875" style="16" customWidth="1"/>
    <col min="3330" max="3330" width="32" style="16" customWidth="1"/>
    <col min="3331" max="3331" width="6.453125" style="16" customWidth="1"/>
    <col min="3332" max="3332" width="9.54296875" style="16" customWidth="1"/>
    <col min="3333" max="3333" width="11.81640625" style="16" customWidth="1"/>
    <col min="3334" max="3334" width="18.26953125" style="16" customWidth="1"/>
    <col min="3335" max="3584" width="9.1796875" style="16"/>
    <col min="3585" max="3585" width="8.1796875" style="16" customWidth="1"/>
    <col min="3586" max="3586" width="32" style="16" customWidth="1"/>
    <col min="3587" max="3587" width="6.453125" style="16" customWidth="1"/>
    <col min="3588" max="3588" width="9.54296875" style="16" customWidth="1"/>
    <col min="3589" max="3589" width="11.81640625" style="16" customWidth="1"/>
    <col min="3590" max="3590" width="18.26953125" style="16" customWidth="1"/>
    <col min="3591" max="3840" width="9.1796875" style="16"/>
    <col min="3841" max="3841" width="8.1796875" style="16" customWidth="1"/>
    <col min="3842" max="3842" width="32" style="16" customWidth="1"/>
    <col min="3843" max="3843" width="6.453125" style="16" customWidth="1"/>
    <col min="3844" max="3844" width="9.54296875" style="16" customWidth="1"/>
    <col min="3845" max="3845" width="11.81640625" style="16" customWidth="1"/>
    <col min="3846" max="3846" width="18.26953125" style="16" customWidth="1"/>
    <col min="3847" max="4096" width="9.1796875" style="16"/>
    <col min="4097" max="4097" width="8.1796875" style="16" customWidth="1"/>
    <col min="4098" max="4098" width="32" style="16" customWidth="1"/>
    <col min="4099" max="4099" width="6.453125" style="16" customWidth="1"/>
    <col min="4100" max="4100" width="9.54296875" style="16" customWidth="1"/>
    <col min="4101" max="4101" width="11.81640625" style="16" customWidth="1"/>
    <col min="4102" max="4102" width="18.26953125" style="16" customWidth="1"/>
    <col min="4103" max="4352" width="9.1796875" style="16"/>
    <col min="4353" max="4353" width="8.1796875" style="16" customWidth="1"/>
    <col min="4354" max="4354" width="32" style="16" customWidth="1"/>
    <col min="4355" max="4355" width="6.453125" style="16" customWidth="1"/>
    <col min="4356" max="4356" width="9.54296875" style="16" customWidth="1"/>
    <col min="4357" max="4357" width="11.81640625" style="16" customWidth="1"/>
    <col min="4358" max="4358" width="18.26953125" style="16" customWidth="1"/>
    <col min="4359" max="4608" width="9.1796875" style="16"/>
    <col min="4609" max="4609" width="8.1796875" style="16" customWidth="1"/>
    <col min="4610" max="4610" width="32" style="16" customWidth="1"/>
    <col min="4611" max="4611" width="6.453125" style="16" customWidth="1"/>
    <col min="4612" max="4612" width="9.54296875" style="16" customWidth="1"/>
    <col min="4613" max="4613" width="11.81640625" style="16" customWidth="1"/>
    <col min="4614" max="4614" width="18.26953125" style="16" customWidth="1"/>
    <col min="4615" max="4864" width="9.1796875" style="16"/>
    <col min="4865" max="4865" width="8.1796875" style="16" customWidth="1"/>
    <col min="4866" max="4866" width="32" style="16" customWidth="1"/>
    <col min="4867" max="4867" width="6.453125" style="16" customWidth="1"/>
    <col min="4868" max="4868" width="9.54296875" style="16" customWidth="1"/>
    <col min="4869" max="4869" width="11.81640625" style="16" customWidth="1"/>
    <col min="4870" max="4870" width="18.26953125" style="16" customWidth="1"/>
    <col min="4871" max="5120" width="9.1796875" style="16"/>
    <col min="5121" max="5121" width="8.1796875" style="16" customWidth="1"/>
    <col min="5122" max="5122" width="32" style="16" customWidth="1"/>
    <col min="5123" max="5123" width="6.453125" style="16" customWidth="1"/>
    <col min="5124" max="5124" width="9.54296875" style="16" customWidth="1"/>
    <col min="5125" max="5125" width="11.81640625" style="16" customWidth="1"/>
    <col min="5126" max="5126" width="18.26953125" style="16" customWidth="1"/>
    <col min="5127" max="5376" width="9.1796875" style="16"/>
    <col min="5377" max="5377" width="8.1796875" style="16" customWidth="1"/>
    <col min="5378" max="5378" width="32" style="16" customWidth="1"/>
    <col min="5379" max="5379" width="6.453125" style="16" customWidth="1"/>
    <col min="5380" max="5380" width="9.54296875" style="16" customWidth="1"/>
    <col min="5381" max="5381" width="11.81640625" style="16" customWidth="1"/>
    <col min="5382" max="5382" width="18.26953125" style="16" customWidth="1"/>
    <col min="5383" max="5632" width="9.1796875" style="16"/>
    <col min="5633" max="5633" width="8.1796875" style="16" customWidth="1"/>
    <col min="5634" max="5634" width="32" style="16" customWidth="1"/>
    <col min="5635" max="5635" width="6.453125" style="16" customWidth="1"/>
    <col min="5636" max="5636" width="9.54296875" style="16" customWidth="1"/>
    <col min="5637" max="5637" width="11.81640625" style="16" customWidth="1"/>
    <col min="5638" max="5638" width="18.26953125" style="16" customWidth="1"/>
    <col min="5639" max="5888" width="9.1796875" style="16"/>
    <col min="5889" max="5889" width="8.1796875" style="16" customWidth="1"/>
    <col min="5890" max="5890" width="32" style="16" customWidth="1"/>
    <col min="5891" max="5891" width="6.453125" style="16" customWidth="1"/>
    <col min="5892" max="5892" width="9.54296875" style="16" customWidth="1"/>
    <col min="5893" max="5893" width="11.81640625" style="16" customWidth="1"/>
    <col min="5894" max="5894" width="18.26953125" style="16" customWidth="1"/>
    <col min="5895" max="6144" width="9.1796875" style="16"/>
    <col min="6145" max="6145" width="8.1796875" style="16" customWidth="1"/>
    <col min="6146" max="6146" width="32" style="16" customWidth="1"/>
    <col min="6147" max="6147" width="6.453125" style="16" customWidth="1"/>
    <col min="6148" max="6148" width="9.54296875" style="16" customWidth="1"/>
    <col min="6149" max="6149" width="11.81640625" style="16" customWidth="1"/>
    <col min="6150" max="6150" width="18.26953125" style="16" customWidth="1"/>
    <col min="6151" max="6400" width="9.1796875" style="16"/>
    <col min="6401" max="6401" width="8.1796875" style="16" customWidth="1"/>
    <col min="6402" max="6402" width="32" style="16" customWidth="1"/>
    <col min="6403" max="6403" width="6.453125" style="16" customWidth="1"/>
    <col min="6404" max="6404" width="9.54296875" style="16" customWidth="1"/>
    <col min="6405" max="6405" width="11.81640625" style="16" customWidth="1"/>
    <col min="6406" max="6406" width="18.26953125" style="16" customWidth="1"/>
    <col min="6407" max="6656" width="9.1796875" style="16"/>
    <col min="6657" max="6657" width="8.1796875" style="16" customWidth="1"/>
    <col min="6658" max="6658" width="32" style="16" customWidth="1"/>
    <col min="6659" max="6659" width="6.453125" style="16" customWidth="1"/>
    <col min="6660" max="6660" width="9.54296875" style="16" customWidth="1"/>
    <col min="6661" max="6661" width="11.81640625" style="16" customWidth="1"/>
    <col min="6662" max="6662" width="18.26953125" style="16" customWidth="1"/>
    <col min="6663" max="6912" width="9.1796875" style="16"/>
    <col min="6913" max="6913" width="8.1796875" style="16" customWidth="1"/>
    <col min="6914" max="6914" width="32" style="16" customWidth="1"/>
    <col min="6915" max="6915" width="6.453125" style="16" customWidth="1"/>
    <col min="6916" max="6916" width="9.54296875" style="16" customWidth="1"/>
    <col min="6917" max="6917" width="11.81640625" style="16" customWidth="1"/>
    <col min="6918" max="6918" width="18.26953125" style="16" customWidth="1"/>
    <col min="6919" max="7168" width="9.1796875" style="16"/>
    <col min="7169" max="7169" width="8.1796875" style="16" customWidth="1"/>
    <col min="7170" max="7170" width="32" style="16" customWidth="1"/>
    <col min="7171" max="7171" width="6.453125" style="16" customWidth="1"/>
    <col min="7172" max="7172" width="9.54296875" style="16" customWidth="1"/>
    <col min="7173" max="7173" width="11.81640625" style="16" customWidth="1"/>
    <col min="7174" max="7174" width="18.26953125" style="16" customWidth="1"/>
    <col min="7175" max="7424" width="9.1796875" style="16"/>
    <col min="7425" max="7425" width="8.1796875" style="16" customWidth="1"/>
    <col min="7426" max="7426" width="32" style="16" customWidth="1"/>
    <col min="7427" max="7427" width="6.453125" style="16" customWidth="1"/>
    <col min="7428" max="7428" width="9.54296875" style="16" customWidth="1"/>
    <col min="7429" max="7429" width="11.81640625" style="16" customWidth="1"/>
    <col min="7430" max="7430" width="18.26953125" style="16" customWidth="1"/>
    <col min="7431" max="7680" width="9.1796875" style="16"/>
    <col min="7681" max="7681" width="8.1796875" style="16" customWidth="1"/>
    <col min="7682" max="7682" width="32" style="16" customWidth="1"/>
    <col min="7683" max="7683" width="6.453125" style="16" customWidth="1"/>
    <col min="7684" max="7684" width="9.54296875" style="16" customWidth="1"/>
    <col min="7685" max="7685" width="11.81640625" style="16" customWidth="1"/>
    <col min="7686" max="7686" width="18.26953125" style="16" customWidth="1"/>
    <col min="7687" max="7936" width="9.1796875" style="16"/>
    <col min="7937" max="7937" width="8.1796875" style="16" customWidth="1"/>
    <col min="7938" max="7938" width="32" style="16" customWidth="1"/>
    <col min="7939" max="7939" width="6.453125" style="16" customWidth="1"/>
    <col min="7940" max="7940" width="9.54296875" style="16" customWidth="1"/>
    <col min="7941" max="7941" width="11.81640625" style="16" customWidth="1"/>
    <col min="7942" max="7942" width="18.26953125" style="16" customWidth="1"/>
    <col min="7943" max="8192" width="9.1796875" style="16"/>
    <col min="8193" max="8193" width="8.1796875" style="16" customWidth="1"/>
    <col min="8194" max="8194" width="32" style="16" customWidth="1"/>
    <col min="8195" max="8195" width="6.453125" style="16" customWidth="1"/>
    <col min="8196" max="8196" width="9.54296875" style="16" customWidth="1"/>
    <col min="8197" max="8197" width="11.81640625" style="16" customWidth="1"/>
    <col min="8198" max="8198" width="18.26953125" style="16" customWidth="1"/>
    <col min="8199" max="8448" width="9.1796875" style="16"/>
    <col min="8449" max="8449" width="8.1796875" style="16" customWidth="1"/>
    <col min="8450" max="8450" width="32" style="16" customWidth="1"/>
    <col min="8451" max="8451" width="6.453125" style="16" customWidth="1"/>
    <col min="8452" max="8452" width="9.54296875" style="16" customWidth="1"/>
    <col min="8453" max="8453" width="11.81640625" style="16" customWidth="1"/>
    <col min="8454" max="8454" width="18.26953125" style="16" customWidth="1"/>
    <col min="8455" max="8704" width="9.1796875" style="16"/>
    <col min="8705" max="8705" width="8.1796875" style="16" customWidth="1"/>
    <col min="8706" max="8706" width="32" style="16" customWidth="1"/>
    <col min="8707" max="8707" width="6.453125" style="16" customWidth="1"/>
    <col min="8708" max="8708" width="9.54296875" style="16" customWidth="1"/>
    <col min="8709" max="8709" width="11.81640625" style="16" customWidth="1"/>
    <col min="8710" max="8710" width="18.26953125" style="16" customWidth="1"/>
    <col min="8711" max="8960" width="9.1796875" style="16"/>
    <col min="8961" max="8961" width="8.1796875" style="16" customWidth="1"/>
    <col min="8962" max="8962" width="32" style="16" customWidth="1"/>
    <col min="8963" max="8963" width="6.453125" style="16" customWidth="1"/>
    <col min="8964" max="8964" width="9.54296875" style="16" customWidth="1"/>
    <col min="8965" max="8965" width="11.81640625" style="16" customWidth="1"/>
    <col min="8966" max="8966" width="18.26953125" style="16" customWidth="1"/>
    <col min="8967" max="9216" width="9.1796875" style="16"/>
    <col min="9217" max="9217" width="8.1796875" style="16" customWidth="1"/>
    <col min="9218" max="9218" width="32" style="16" customWidth="1"/>
    <col min="9219" max="9219" width="6.453125" style="16" customWidth="1"/>
    <col min="9220" max="9220" width="9.54296875" style="16" customWidth="1"/>
    <col min="9221" max="9221" width="11.81640625" style="16" customWidth="1"/>
    <col min="9222" max="9222" width="18.26953125" style="16" customWidth="1"/>
    <col min="9223" max="9472" width="9.1796875" style="16"/>
    <col min="9473" max="9473" width="8.1796875" style="16" customWidth="1"/>
    <col min="9474" max="9474" width="32" style="16" customWidth="1"/>
    <col min="9475" max="9475" width="6.453125" style="16" customWidth="1"/>
    <col min="9476" max="9476" width="9.54296875" style="16" customWidth="1"/>
    <col min="9477" max="9477" width="11.81640625" style="16" customWidth="1"/>
    <col min="9478" max="9478" width="18.26953125" style="16" customWidth="1"/>
    <col min="9479" max="9728" width="9.1796875" style="16"/>
    <col min="9729" max="9729" width="8.1796875" style="16" customWidth="1"/>
    <col min="9730" max="9730" width="32" style="16" customWidth="1"/>
    <col min="9731" max="9731" width="6.453125" style="16" customWidth="1"/>
    <col min="9732" max="9732" width="9.54296875" style="16" customWidth="1"/>
    <col min="9733" max="9733" width="11.81640625" style="16" customWidth="1"/>
    <col min="9734" max="9734" width="18.26953125" style="16" customWidth="1"/>
    <col min="9735" max="9984" width="9.1796875" style="16"/>
    <col min="9985" max="9985" width="8.1796875" style="16" customWidth="1"/>
    <col min="9986" max="9986" width="32" style="16" customWidth="1"/>
    <col min="9987" max="9987" width="6.453125" style="16" customWidth="1"/>
    <col min="9988" max="9988" width="9.54296875" style="16" customWidth="1"/>
    <col min="9989" max="9989" width="11.81640625" style="16" customWidth="1"/>
    <col min="9990" max="9990" width="18.26953125" style="16" customWidth="1"/>
    <col min="9991" max="10240" width="9.1796875" style="16"/>
    <col min="10241" max="10241" width="8.1796875" style="16" customWidth="1"/>
    <col min="10242" max="10242" width="32" style="16" customWidth="1"/>
    <col min="10243" max="10243" width="6.453125" style="16" customWidth="1"/>
    <col min="10244" max="10244" width="9.54296875" style="16" customWidth="1"/>
    <col min="10245" max="10245" width="11.81640625" style="16" customWidth="1"/>
    <col min="10246" max="10246" width="18.26953125" style="16" customWidth="1"/>
    <col min="10247" max="10496" width="9.1796875" style="16"/>
    <col min="10497" max="10497" width="8.1796875" style="16" customWidth="1"/>
    <col min="10498" max="10498" width="32" style="16" customWidth="1"/>
    <col min="10499" max="10499" width="6.453125" style="16" customWidth="1"/>
    <col min="10500" max="10500" width="9.54296875" style="16" customWidth="1"/>
    <col min="10501" max="10501" width="11.81640625" style="16" customWidth="1"/>
    <col min="10502" max="10502" width="18.26953125" style="16" customWidth="1"/>
    <col min="10503" max="10752" width="9.1796875" style="16"/>
    <col min="10753" max="10753" width="8.1796875" style="16" customWidth="1"/>
    <col min="10754" max="10754" width="32" style="16" customWidth="1"/>
    <col min="10755" max="10755" width="6.453125" style="16" customWidth="1"/>
    <col min="10756" max="10756" width="9.54296875" style="16" customWidth="1"/>
    <col min="10757" max="10757" width="11.81640625" style="16" customWidth="1"/>
    <col min="10758" max="10758" width="18.26953125" style="16" customWidth="1"/>
    <col min="10759" max="11008" width="9.1796875" style="16"/>
    <col min="11009" max="11009" width="8.1796875" style="16" customWidth="1"/>
    <col min="11010" max="11010" width="32" style="16" customWidth="1"/>
    <col min="11011" max="11011" width="6.453125" style="16" customWidth="1"/>
    <col min="11012" max="11012" width="9.54296875" style="16" customWidth="1"/>
    <col min="11013" max="11013" width="11.81640625" style="16" customWidth="1"/>
    <col min="11014" max="11014" width="18.26953125" style="16" customWidth="1"/>
    <col min="11015" max="11264" width="9.1796875" style="16"/>
    <col min="11265" max="11265" width="8.1796875" style="16" customWidth="1"/>
    <col min="11266" max="11266" width="32" style="16" customWidth="1"/>
    <col min="11267" max="11267" width="6.453125" style="16" customWidth="1"/>
    <col min="11268" max="11268" width="9.54296875" style="16" customWidth="1"/>
    <col min="11269" max="11269" width="11.81640625" style="16" customWidth="1"/>
    <col min="11270" max="11270" width="18.26953125" style="16" customWidth="1"/>
    <col min="11271" max="11520" width="9.1796875" style="16"/>
    <col min="11521" max="11521" width="8.1796875" style="16" customWidth="1"/>
    <col min="11522" max="11522" width="32" style="16" customWidth="1"/>
    <col min="11523" max="11523" width="6.453125" style="16" customWidth="1"/>
    <col min="11524" max="11524" width="9.54296875" style="16" customWidth="1"/>
    <col min="11525" max="11525" width="11.81640625" style="16" customWidth="1"/>
    <col min="11526" max="11526" width="18.26953125" style="16" customWidth="1"/>
    <col min="11527" max="11776" width="9.1796875" style="16"/>
    <col min="11777" max="11777" width="8.1796875" style="16" customWidth="1"/>
    <col min="11778" max="11778" width="32" style="16" customWidth="1"/>
    <col min="11779" max="11779" width="6.453125" style="16" customWidth="1"/>
    <col min="11780" max="11780" width="9.54296875" style="16" customWidth="1"/>
    <col min="11781" max="11781" width="11.81640625" style="16" customWidth="1"/>
    <col min="11782" max="11782" width="18.26953125" style="16" customWidth="1"/>
    <col min="11783" max="12032" width="9.1796875" style="16"/>
    <col min="12033" max="12033" width="8.1796875" style="16" customWidth="1"/>
    <col min="12034" max="12034" width="32" style="16" customWidth="1"/>
    <col min="12035" max="12035" width="6.453125" style="16" customWidth="1"/>
    <col min="12036" max="12036" width="9.54296875" style="16" customWidth="1"/>
    <col min="12037" max="12037" width="11.81640625" style="16" customWidth="1"/>
    <col min="12038" max="12038" width="18.26953125" style="16" customWidth="1"/>
    <col min="12039" max="12288" width="9.1796875" style="16"/>
    <col min="12289" max="12289" width="8.1796875" style="16" customWidth="1"/>
    <col min="12290" max="12290" width="32" style="16" customWidth="1"/>
    <col min="12291" max="12291" width="6.453125" style="16" customWidth="1"/>
    <col min="12292" max="12292" width="9.54296875" style="16" customWidth="1"/>
    <col min="12293" max="12293" width="11.81640625" style="16" customWidth="1"/>
    <col min="12294" max="12294" width="18.26953125" style="16" customWidth="1"/>
    <col min="12295" max="12544" width="9.1796875" style="16"/>
    <col min="12545" max="12545" width="8.1796875" style="16" customWidth="1"/>
    <col min="12546" max="12546" width="32" style="16" customWidth="1"/>
    <col min="12547" max="12547" width="6.453125" style="16" customWidth="1"/>
    <col min="12548" max="12548" width="9.54296875" style="16" customWidth="1"/>
    <col min="12549" max="12549" width="11.81640625" style="16" customWidth="1"/>
    <col min="12550" max="12550" width="18.26953125" style="16" customWidth="1"/>
    <col min="12551" max="12800" width="9.1796875" style="16"/>
    <col min="12801" max="12801" width="8.1796875" style="16" customWidth="1"/>
    <col min="12802" max="12802" width="32" style="16" customWidth="1"/>
    <col min="12803" max="12803" width="6.453125" style="16" customWidth="1"/>
    <col min="12804" max="12804" width="9.54296875" style="16" customWidth="1"/>
    <col min="12805" max="12805" width="11.81640625" style="16" customWidth="1"/>
    <col min="12806" max="12806" width="18.26953125" style="16" customWidth="1"/>
    <col min="12807" max="13056" width="9.1796875" style="16"/>
    <col min="13057" max="13057" width="8.1796875" style="16" customWidth="1"/>
    <col min="13058" max="13058" width="32" style="16" customWidth="1"/>
    <col min="13059" max="13059" width="6.453125" style="16" customWidth="1"/>
    <col min="13060" max="13060" width="9.54296875" style="16" customWidth="1"/>
    <col min="13061" max="13061" width="11.81640625" style="16" customWidth="1"/>
    <col min="13062" max="13062" width="18.26953125" style="16" customWidth="1"/>
    <col min="13063" max="13312" width="9.1796875" style="16"/>
    <col min="13313" max="13313" width="8.1796875" style="16" customWidth="1"/>
    <col min="13314" max="13314" width="32" style="16" customWidth="1"/>
    <col min="13315" max="13315" width="6.453125" style="16" customWidth="1"/>
    <col min="13316" max="13316" width="9.54296875" style="16" customWidth="1"/>
    <col min="13317" max="13317" width="11.81640625" style="16" customWidth="1"/>
    <col min="13318" max="13318" width="18.26953125" style="16" customWidth="1"/>
    <col min="13319" max="13568" width="9.1796875" style="16"/>
    <col min="13569" max="13569" width="8.1796875" style="16" customWidth="1"/>
    <col min="13570" max="13570" width="32" style="16" customWidth="1"/>
    <col min="13571" max="13571" width="6.453125" style="16" customWidth="1"/>
    <col min="13572" max="13572" width="9.54296875" style="16" customWidth="1"/>
    <col min="13573" max="13573" width="11.81640625" style="16" customWidth="1"/>
    <col min="13574" max="13574" width="18.26953125" style="16" customWidth="1"/>
    <col min="13575" max="13824" width="9.1796875" style="16"/>
    <col min="13825" max="13825" width="8.1796875" style="16" customWidth="1"/>
    <col min="13826" max="13826" width="32" style="16" customWidth="1"/>
    <col min="13827" max="13827" width="6.453125" style="16" customWidth="1"/>
    <col min="13828" max="13828" width="9.54296875" style="16" customWidth="1"/>
    <col min="13829" max="13829" width="11.81640625" style="16" customWidth="1"/>
    <col min="13830" max="13830" width="18.26953125" style="16" customWidth="1"/>
    <col min="13831" max="14080" width="9.1796875" style="16"/>
    <col min="14081" max="14081" width="8.1796875" style="16" customWidth="1"/>
    <col min="14082" max="14082" width="32" style="16" customWidth="1"/>
    <col min="14083" max="14083" width="6.453125" style="16" customWidth="1"/>
    <col min="14084" max="14084" width="9.54296875" style="16" customWidth="1"/>
    <col min="14085" max="14085" width="11.81640625" style="16" customWidth="1"/>
    <col min="14086" max="14086" width="18.26953125" style="16" customWidth="1"/>
    <col min="14087" max="14336" width="9.1796875" style="16"/>
    <col min="14337" max="14337" width="8.1796875" style="16" customWidth="1"/>
    <col min="14338" max="14338" width="32" style="16" customWidth="1"/>
    <col min="14339" max="14339" width="6.453125" style="16" customWidth="1"/>
    <col min="14340" max="14340" width="9.54296875" style="16" customWidth="1"/>
    <col min="14341" max="14341" width="11.81640625" style="16" customWidth="1"/>
    <col min="14342" max="14342" width="18.26953125" style="16" customWidth="1"/>
    <col min="14343" max="14592" width="9.1796875" style="16"/>
    <col min="14593" max="14593" width="8.1796875" style="16" customWidth="1"/>
    <col min="14594" max="14594" width="32" style="16" customWidth="1"/>
    <col min="14595" max="14595" width="6.453125" style="16" customWidth="1"/>
    <col min="14596" max="14596" width="9.54296875" style="16" customWidth="1"/>
    <col min="14597" max="14597" width="11.81640625" style="16" customWidth="1"/>
    <col min="14598" max="14598" width="18.26953125" style="16" customWidth="1"/>
    <col min="14599" max="14848" width="9.1796875" style="16"/>
    <col min="14849" max="14849" width="8.1796875" style="16" customWidth="1"/>
    <col min="14850" max="14850" width="32" style="16" customWidth="1"/>
    <col min="14851" max="14851" width="6.453125" style="16" customWidth="1"/>
    <col min="14852" max="14852" width="9.54296875" style="16" customWidth="1"/>
    <col min="14853" max="14853" width="11.81640625" style="16" customWidth="1"/>
    <col min="14854" max="14854" width="18.26953125" style="16" customWidth="1"/>
    <col min="14855" max="15104" width="9.1796875" style="16"/>
    <col min="15105" max="15105" width="8.1796875" style="16" customWidth="1"/>
    <col min="15106" max="15106" width="32" style="16" customWidth="1"/>
    <col min="15107" max="15107" width="6.453125" style="16" customWidth="1"/>
    <col min="15108" max="15108" width="9.54296875" style="16" customWidth="1"/>
    <col min="15109" max="15109" width="11.81640625" style="16" customWidth="1"/>
    <col min="15110" max="15110" width="18.26953125" style="16" customWidth="1"/>
    <col min="15111" max="15360" width="9.1796875" style="16"/>
    <col min="15361" max="15361" width="8.1796875" style="16" customWidth="1"/>
    <col min="15362" max="15362" width="32" style="16" customWidth="1"/>
    <col min="15363" max="15363" width="6.453125" style="16" customWidth="1"/>
    <col min="15364" max="15364" width="9.54296875" style="16" customWidth="1"/>
    <col min="15365" max="15365" width="11.81640625" style="16" customWidth="1"/>
    <col min="15366" max="15366" width="18.26953125" style="16" customWidth="1"/>
    <col min="15367" max="15616" width="9.1796875" style="16"/>
    <col min="15617" max="15617" width="8.1796875" style="16" customWidth="1"/>
    <col min="15618" max="15618" width="32" style="16" customWidth="1"/>
    <col min="15619" max="15619" width="6.453125" style="16" customWidth="1"/>
    <col min="15620" max="15620" width="9.54296875" style="16" customWidth="1"/>
    <col min="15621" max="15621" width="11.81640625" style="16" customWidth="1"/>
    <col min="15622" max="15622" width="18.26953125" style="16" customWidth="1"/>
    <col min="15623" max="15872" width="9.1796875" style="16"/>
    <col min="15873" max="15873" width="8.1796875" style="16" customWidth="1"/>
    <col min="15874" max="15874" width="32" style="16" customWidth="1"/>
    <col min="15875" max="15875" width="6.453125" style="16" customWidth="1"/>
    <col min="15876" max="15876" width="9.54296875" style="16" customWidth="1"/>
    <col min="15877" max="15877" width="11.81640625" style="16" customWidth="1"/>
    <col min="15878" max="15878" width="18.26953125" style="16" customWidth="1"/>
    <col min="15879" max="16128" width="9.1796875" style="16"/>
    <col min="16129" max="16129" width="8.1796875" style="16" customWidth="1"/>
    <col min="16130" max="16130" width="32" style="16" customWidth="1"/>
    <col min="16131" max="16131" width="6.453125" style="16" customWidth="1"/>
    <col min="16132" max="16132" width="9.54296875" style="16" customWidth="1"/>
    <col min="16133" max="16133" width="11.81640625" style="16" customWidth="1"/>
    <col min="16134" max="16134" width="18.26953125" style="16" customWidth="1"/>
    <col min="16135" max="16384" width="9.1796875" style="16"/>
  </cols>
  <sheetData>
    <row r="1" spans="1:6" ht="13" x14ac:dyDescent="0.25">
      <c r="A1" s="1096" t="s">
        <v>0</v>
      </c>
      <c r="B1" s="1096"/>
      <c r="C1" s="1096"/>
      <c r="D1" s="1096"/>
      <c r="E1" s="1096"/>
      <c r="F1" s="1096"/>
    </row>
    <row r="2" spans="1:6" ht="13" x14ac:dyDescent="0.25">
      <c r="A2" s="1096" t="s">
        <v>1348</v>
      </c>
      <c r="B2" s="1096"/>
      <c r="C2" s="1096"/>
      <c r="D2" s="1096"/>
      <c r="E2" s="1096"/>
      <c r="F2" s="1096"/>
    </row>
    <row r="3" spans="1:6" ht="13" x14ac:dyDescent="0.25">
      <c r="A3" s="1088" t="s">
        <v>1214</v>
      </c>
      <c r="B3" s="1088"/>
      <c r="C3" s="1088"/>
      <c r="D3" s="1088"/>
      <c r="E3" s="1088"/>
      <c r="F3" s="1088"/>
    </row>
    <row r="4" spans="1:6" ht="13" x14ac:dyDescent="0.3">
      <c r="A4" s="2" t="s">
        <v>1216</v>
      </c>
      <c r="C4" s="17"/>
      <c r="D4" s="17"/>
      <c r="E4" s="16"/>
      <c r="F4" s="16"/>
    </row>
    <row r="5" spans="1:6" ht="13" x14ac:dyDescent="0.3">
      <c r="A5" s="538" t="s">
        <v>1</v>
      </c>
      <c r="B5" s="538" t="s">
        <v>2</v>
      </c>
      <c r="C5" s="538" t="s">
        <v>3</v>
      </c>
      <c r="D5" s="538" t="s">
        <v>4</v>
      </c>
      <c r="E5" s="538" t="s">
        <v>5</v>
      </c>
      <c r="F5" s="538" t="s">
        <v>6</v>
      </c>
    </row>
    <row r="6" spans="1:6" ht="13" x14ac:dyDescent="0.25">
      <c r="A6" s="889"/>
      <c r="B6" s="526" t="s">
        <v>25</v>
      </c>
      <c r="C6" s="884"/>
      <c r="D6" s="884"/>
      <c r="E6" s="329"/>
      <c r="F6" s="329"/>
    </row>
    <row r="7" spans="1:6" ht="13" x14ac:dyDescent="0.25">
      <c r="A7" s="889"/>
      <c r="B7" s="526"/>
      <c r="C7" s="884"/>
      <c r="D7" s="884"/>
      <c r="E7" s="329"/>
      <c r="F7" s="329"/>
    </row>
    <row r="8" spans="1:6" ht="21.75" customHeight="1" x14ac:dyDescent="0.25">
      <c r="A8" s="889" t="s">
        <v>704</v>
      </c>
      <c r="B8" s="882" t="s">
        <v>26</v>
      </c>
      <c r="C8" s="884" t="s">
        <v>27</v>
      </c>
      <c r="D8" s="884">
        <v>30</v>
      </c>
      <c r="E8" s="329"/>
      <c r="F8" s="890">
        <f>D8*E8</f>
        <v>0</v>
      </c>
    </row>
    <row r="9" spans="1:6" ht="21.75" customHeight="1" x14ac:dyDescent="0.25">
      <c r="A9" s="889" t="s">
        <v>705</v>
      </c>
      <c r="B9" s="882" t="s">
        <v>28</v>
      </c>
      <c r="C9" s="521" t="s">
        <v>27</v>
      </c>
      <c r="D9" s="884">
        <v>31</v>
      </c>
      <c r="E9" s="891"/>
      <c r="F9" s="890">
        <f t="shared" ref="F9:F14" si="0">D9*E9</f>
        <v>0</v>
      </c>
    </row>
    <row r="10" spans="1:6" ht="21.75" customHeight="1" x14ac:dyDescent="0.25">
      <c r="A10" s="889" t="s">
        <v>706</v>
      </c>
      <c r="B10" s="882" t="s">
        <v>29</v>
      </c>
      <c r="C10" s="521" t="s">
        <v>27</v>
      </c>
      <c r="D10" s="884">
        <v>30</v>
      </c>
      <c r="E10" s="891"/>
      <c r="F10" s="890">
        <f t="shared" si="0"/>
        <v>0</v>
      </c>
    </row>
    <row r="11" spans="1:6" ht="21.75" customHeight="1" x14ac:dyDescent="0.25">
      <c r="A11" s="889" t="s">
        <v>707</v>
      </c>
      <c r="B11" s="882" t="s">
        <v>30</v>
      </c>
      <c r="C11" s="521" t="s">
        <v>27</v>
      </c>
      <c r="D11" s="884">
        <v>170</v>
      </c>
      <c r="E11" s="891"/>
      <c r="F11" s="890">
        <f t="shared" si="0"/>
        <v>0</v>
      </c>
    </row>
    <row r="12" spans="1:6" ht="21.75" customHeight="1" x14ac:dyDescent="0.25">
      <c r="A12" s="889" t="s">
        <v>708</v>
      </c>
      <c r="B12" s="882" t="s">
        <v>31</v>
      </c>
      <c r="C12" s="521" t="s">
        <v>27</v>
      </c>
      <c r="D12" s="884">
        <v>6</v>
      </c>
      <c r="E12" s="891"/>
      <c r="F12" s="890">
        <f t="shared" si="0"/>
        <v>0</v>
      </c>
    </row>
    <row r="13" spans="1:6" ht="21.75" customHeight="1" x14ac:dyDescent="0.25">
      <c r="A13" s="889" t="s">
        <v>709</v>
      </c>
      <c r="B13" s="882" t="s">
        <v>32</v>
      </c>
      <c r="C13" s="521" t="s">
        <v>27</v>
      </c>
      <c r="D13" s="884">
        <v>10</v>
      </c>
      <c r="E13" s="891"/>
      <c r="F13" s="890">
        <f t="shared" si="0"/>
        <v>0</v>
      </c>
    </row>
    <row r="14" spans="1:6" x14ac:dyDescent="0.25">
      <c r="A14" s="889" t="s">
        <v>710</v>
      </c>
      <c r="B14" s="882" t="s">
        <v>33</v>
      </c>
      <c r="C14" s="521" t="s">
        <v>27</v>
      </c>
      <c r="D14" s="884">
        <v>15</v>
      </c>
      <c r="E14" s="891"/>
      <c r="F14" s="890">
        <f t="shared" si="0"/>
        <v>0</v>
      </c>
    </row>
    <row r="15" spans="1:6" x14ac:dyDescent="0.25">
      <c r="A15" s="889"/>
      <c r="B15" s="882"/>
      <c r="C15" s="521"/>
      <c r="D15" s="521"/>
      <c r="E15" s="891"/>
      <c r="F15" s="891"/>
    </row>
    <row r="16" spans="1:6" ht="13" x14ac:dyDescent="0.25">
      <c r="A16" s="889"/>
      <c r="B16" s="526" t="s">
        <v>34</v>
      </c>
      <c r="C16" s="521"/>
      <c r="D16" s="884"/>
      <c r="E16" s="891"/>
      <c r="F16" s="891"/>
    </row>
    <row r="17" spans="1:6" ht="13" x14ac:dyDescent="0.25">
      <c r="A17" s="889"/>
      <c r="B17" s="526"/>
      <c r="C17" s="521"/>
      <c r="D17" s="884"/>
      <c r="E17" s="891"/>
      <c r="F17" s="891"/>
    </row>
    <row r="18" spans="1:6" ht="21.75" customHeight="1" x14ac:dyDescent="0.25">
      <c r="A18" s="889" t="s">
        <v>711</v>
      </c>
      <c r="B18" s="882" t="s">
        <v>35</v>
      </c>
      <c r="C18" s="521" t="s">
        <v>36</v>
      </c>
      <c r="D18" s="884">
        <v>2</v>
      </c>
      <c r="E18" s="891"/>
      <c r="F18" s="890">
        <f t="shared" ref="F18:F34" si="1">D18*E18</f>
        <v>0</v>
      </c>
    </row>
    <row r="19" spans="1:6" ht="21.75" customHeight="1" x14ac:dyDescent="0.25">
      <c r="A19" s="889" t="s">
        <v>712</v>
      </c>
      <c r="B19" s="882" t="s">
        <v>37</v>
      </c>
      <c r="C19" s="521" t="s">
        <v>38</v>
      </c>
      <c r="D19" s="884">
        <v>1</v>
      </c>
      <c r="E19" s="891"/>
      <c r="F19" s="890">
        <f t="shared" si="1"/>
        <v>0</v>
      </c>
    </row>
    <row r="20" spans="1:6" ht="21.75" customHeight="1" x14ac:dyDescent="0.25">
      <c r="A20" s="889" t="s">
        <v>713</v>
      </c>
      <c r="B20" s="882" t="s">
        <v>39</v>
      </c>
      <c r="C20" s="521" t="s">
        <v>38</v>
      </c>
      <c r="D20" s="521">
        <v>3</v>
      </c>
      <c r="E20" s="891"/>
      <c r="F20" s="890">
        <f t="shared" si="1"/>
        <v>0</v>
      </c>
    </row>
    <row r="21" spans="1:6" ht="21.75" customHeight="1" x14ac:dyDescent="0.25">
      <c r="A21" s="889" t="s">
        <v>714</v>
      </c>
      <c r="B21" s="882" t="s">
        <v>40</v>
      </c>
      <c r="C21" s="521" t="s">
        <v>41</v>
      </c>
      <c r="D21" s="884">
        <v>10</v>
      </c>
      <c r="E21" s="891"/>
      <c r="F21" s="890">
        <f t="shared" si="1"/>
        <v>0</v>
      </c>
    </row>
    <row r="22" spans="1:6" ht="21.75" customHeight="1" x14ac:dyDescent="0.25">
      <c r="A22" s="889" t="s">
        <v>715</v>
      </c>
      <c r="B22" s="882" t="s">
        <v>42</v>
      </c>
      <c r="C22" s="521" t="s">
        <v>38</v>
      </c>
      <c r="D22" s="884">
        <v>1</v>
      </c>
      <c r="E22" s="891"/>
      <c r="F22" s="890">
        <f t="shared" si="1"/>
        <v>0</v>
      </c>
    </row>
    <row r="23" spans="1:6" ht="21.75" customHeight="1" x14ac:dyDescent="0.25">
      <c r="A23" s="889" t="s">
        <v>716</v>
      </c>
      <c r="B23" s="882" t="s">
        <v>43</v>
      </c>
      <c r="C23" s="521" t="s">
        <v>38</v>
      </c>
      <c r="D23" s="884">
        <v>1</v>
      </c>
      <c r="E23" s="891"/>
      <c r="F23" s="890">
        <f t="shared" si="1"/>
        <v>0</v>
      </c>
    </row>
    <row r="24" spans="1:6" ht="21.75" customHeight="1" x14ac:dyDescent="0.25">
      <c r="A24" s="889" t="s">
        <v>717</v>
      </c>
      <c r="B24" s="900" t="s">
        <v>693</v>
      </c>
      <c r="C24" s="521" t="s">
        <v>15</v>
      </c>
      <c r="D24" s="880">
        <v>997</v>
      </c>
      <c r="E24" s="891"/>
      <c r="F24" s="890">
        <f t="shared" si="1"/>
        <v>0</v>
      </c>
    </row>
    <row r="25" spans="1:6" ht="21.75" customHeight="1" x14ac:dyDescent="0.25">
      <c r="A25" s="889" t="s">
        <v>718</v>
      </c>
      <c r="B25" s="882" t="s">
        <v>692</v>
      </c>
      <c r="C25" s="521" t="s">
        <v>44</v>
      </c>
      <c r="D25" s="884">
        <v>1</v>
      </c>
      <c r="E25" s="891"/>
      <c r="F25" s="890">
        <f>D25*E25</f>
        <v>0</v>
      </c>
    </row>
    <row r="26" spans="1:6" ht="21.75" customHeight="1" x14ac:dyDescent="0.25">
      <c r="A26" s="889" t="s">
        <v>719</v>
      </c>
      <c r="B26" s="882" t="s">
        <v>45</v>
      </c>
      <c r="C26" s="521" t="s">
        <v>44</v>
      </c>
      <c r="D26" s="521">
        <v>2</v>
      </c>
      <c r="E26" s="891"/>
      <c r="F26" s="890">
        <f t="shared" si="1"/>
        <v>0</v>
      </c>
    </row>
    <row r="27" spans="1:6" ht="21.75" customHeight="1" x14ac:dyDescent="0.25">
      <c r="A27" s="889" t="s">
        <v>720</v>
      </c>
      <c r="B27" s="882" t="s">
        <v>689</v>
      </c>
      <c r="C27" s="521" t="s">
        <v>46</v>
      </c>
      <c r="D27" s="884">
        <v>3</v>
      </c>
      <c r="E27" s="524"/>
      <c r="F27" s="881">
        <f t="shared" si="1"/>
        <v>0</v>
      </c>
    </row>
    <row r="28" spans="1:6" ht="21.75" customHeight="1" x14ac:dyDescent="0.25">
      <c r="A28" s="889" t="s">
        <v>721</v>
      </c>
      <c r="B28" s="900" t="s">
        <v>47</v>
      </c>
      <c r="C28" s="521" t="s">
        <v>322</v>
      </c>
      <c r="D28" s="884">
        <v>0.5</v>
      </c>
      <c r="E28" s="524"/>
      <c r="F28" s="881">
        <f t="shared" si="1"/>
        <v>0</v>
      </c>
    </row>
    <row r="29" spans="1:6" ht="21.75" customHeight="1" x14ac:dyDescent="0.25">
      <c r="A29" s="889" t="s">
        <v>722</v>
      </c>
      <c r="B29" s="882" t="s">
        <v>48</v>
      </c>
      <c r="C29" s="521" t="s">
        <v>322</v>
      </c>
      <c r="D29" s="884">
        <v>0.5</v>
      </c>
      <c r="E29" s="524"/>
      <c r="F29" s="881">
        <f t="shared" si="1"/>
        <v>0</v>
      </c>
    </row>
    <row r="30" spans="1:6" x14ac:dyDescent="0.25">
      <c r="A30" s="892"/>
      <c r="B30" s="882" t="s">
        <v>49</v>
      </c>
      <c r="C30" s="521"/>
      <c r="D30" s="884"/>
      <c r="E30" s="891"/>
      <c r="F30" s="890"/>
    </row>
    <row r="31" spans="1:6" ht="21.75" customHeight="1" x14ac:dyDescent="0.25">
      <c r="A31" s="889" t="s">
        <v>723</v>
      </c>
      <c r="B31" s="900" t="s">
        <v>50</v>
      </c>
      <c r="C31" s="521" t="s">
        <v>46</v>
      </c>
      <c r="D31" s="884">
        <v>20</v>
      </c>
      <c r="E31" s="891"/>
      <c r="F31" s="890">
        <f t="shared" si="1"/>
        <v>0</v>
      </c>
    </row>
    <row r="32" spans="1:6" ht="21.75" customHeight="1" x14ac:dyDescent="0.25">
      <c r="A32" s="889" t="s">
        <v>724</v>
      </c>
      <c r="B32" s="882" t="s">
        <v>51</v>
      </c>
      <c r="C32" s="521" t="s">
        <v>46</v>
      </c>
      <c r="D32" s="521">
        <v>10</v>
      </c>
      <c r="E32" s="891"/>
      <c r="F32" s="890">
        <f t="shared" si="1"/>
        <v>0</v>
      </c>
    </row>
    <row r="33" spans="1:6" ht="21.75" customHeight="1" x14ac:dyDescent="0.25">
      <c r="A33" s="889" t="s">
        <v>725</v>
      </c>
      <c r="B33" s="882" t="s">
        <v>52</v>
      </c>
      <c r="C33" s="521" t="s">
        <v>46</v>
      </c>
      <c r="D33" s="521">
        <v>6</v>
      </c>
      <c r="E33" s="891"/>
      <c r="F33" s="890">
        <f t="shared" si="1"/>
        <v>0</v>
      </c>
    </row>
    <row r="34" spans="1:6" ht="21.75" customHeight="1" x14ac:dyDescent="0.25">
      <c r="A34" s="889" t="s">
        <v>726</v>
      </c>
      <c r="B34" s="882" t="s">
        <v>690</v>
      </c>
      <c r="C34" s="521" t="s">
        <v>44</v>
      </c>
      <c r="D34" s="521">
        <v>5</v>
      </c>
      <c r="E34" s="891"/>
      <c r="F34" s="890">
        <f t="shared" si="1"/>
        <v>0</v>
      </c>
    </row>
    <row r="35" spans="1:6" ht="21.75" customHeight="1" x14ac:dyDescent="0.25">
      <c r="A35" s="889" t="s">
        <v>727</v>
      </c>
      <c r="B35" s="882" t="s">
        <v>691</v>
      </c>
      <c r="C35" s="521" t="s">
        <v>44</v>
      </c>
      <c r="D35" s="884">
        <v>4</v>
      </c>
      <c r="E35" s="891"/>
      <c r="F35" s="890">
        <f>D35*E35</f>
        <v>0</v>
      </c>
    </row>
    <row r="36" spans="1:6" ht="21.75" customHeight="1" x14ac:dyDescent="0.25">
      <c r="A36" s="889" t="s">
        <v>728</v>
      </c>
      <c r="B36" s="882" t="s">
        <v>53</v>
      </c>
      <c r="C36" s="521" t="s">
        <v>38</v>
      </c>
      <c r="D36" s="884">
        <v>2</v>
      </c>
      <c r="E36" s="891"/>
      <c r="F36" s="890">
        <f>D36*E36</f>
        <v>0</v>
      </c>
    </row>
    <row r="37" spans="1:6" x14ac:dyDescent="0.25">
      <c r="A37" s="889" t="s">
        <v>729</v>
      </c>
      <c r="B37" s="882" t="s">
        <v>54</v>
      </c>
      <c r="C37" s="521" t="s">
        <v>38</v>
      </c>
      <c r="D37" s="884">
        <v>1</v>
      </c>
      <c r="E37" s="891"/>
      <c r="F37" s="890">
        <f>D37*E37</f>
        <v>0</v>
      </c>
    </row>
    <row r="38" spans="1:6" x14ac:dyDescent="0.25">
      <c r="A38" s="887"/>
      <c r="B38" s="893"/>
      <c r="C38" s="521"/>
      <c r="D38" s="521"/>
      <c r="E38" s="891"/>
      <c r="F38" s="891"/>
    </row>
    <row r="39" spans="1:6" ht="13" x14ac:dyDescent="0.3">
      <c r="A39" s="887"/>
      <c r="B39" s="894" t="s">
        <v>55</v>
      </c>
      <c r="C39" s="521"/>
      <c r="D39" s="521"/>
      <c r="E39" s="891"/>
      <c r="F39" s="891"/>
    </row>
    <row r="40" spans="1:6" x14ac:dyDescent="0.25">
      <c r="A40" s="887"/>
      <c r="B40" s="893"/>
      <c r="C40" s="521"/>
      <c r="D40" s="521"/>
      <c r="E40" s="891"/>
      <c r="F40" s="891"/>
    </row>
    <row r="41" spans="1:6" ht="21.75" customHeight="1" x14ac:dyDescent="0.25">
      <c r="A41" s="889" t="s">
        <v>730</v>
      </c>
      <c r="B41" s="882" t="s">
        <v>414</v>
      </c>
      <c r="C41" s="521" t="s">
        <v>27</v>
      </c>
      <c r="D41" s="521">
        <v>5</v>
      </c>
      <c r="E41" s="891"/>
      <c r="F41" s="890">
        <f>D41*E41</f>
        <v>0</v>
      </c>
    </row>
    <row r="42" spans="1:6" x14ac:dyDescent="0.25">
      <c r="A42" s="887"/>
      <c r="B42" s="882"/>
      <c r="C42" s="521"/>
      <c r="D42" s="521"/>
      <c r="E42" s="891"/>
      <c r="F42" s="890"/>
    </row>
    <row r="43" spans="1:6" ht="21.75" customHeight="1" x14ac:dyDescent="0.25">
      <c r="A43" s="887"/>
      <c r="B43" s="328" t="s">
        <v>56</v>
      </c>
      <c r="C43" s="521"/>
      <c r="D43" s="521"/>
      <c r="E43" s="891"/>
      <c r="F43" s="891"/>
    </row>
    <row r="44" spans="1:6" ht="21.75" customHeight="1" x14ac:dyDescent="0.25">
      <c r="A44" s="889" t="s">
        <v>731</v>
      </c>
      <c r="B44" s="882" t="s">
        <v>694</v>
      </c>
      <c r="C44" s="521" t="s">
        <v>27</v>
      </c>
      <c r="D44" s="521">
        <v>5</v>
      </c>
      <c r="E44" s="891"/>
      <c r="F44" s="890">
        <f>D44*E44</f>
        <v>0</v>
      </c>
    </row>
    <row r="45" spans="1:6" ht="21.75" customHeight="1" x14ac:dyDescent="0.25">
      <c r="A45" s="889" t="s">
        <v>732</v>
      </c>
      <c r="B45" s="882" t="s">
        <v>695</v>
      </c>
      <c r="C45" s="521" t="s">
        <v>27</v>
      </c>
      <c r="D45" s="521">
        <v>5</v>
      </c>
      <c r="E45" s="891"/>
      <c r="F45" s="890">
        <f>D45*E45</f>
        <v>0</v>
      </c>
    </row>
    <row r="46" spans="1:6" x14ac:dyDescent="0.25">
      <c r="A46" s="887"/>
      <c r="B46" s="882"/>
      <c r="C46" s="521"/>
      <c r="D46" s="521"/>
      <c r="E46" s="891"/>
      <c r="F46" s="891"/>
    </row>
    <row r="47" spans="1:6" ht="21.75" customHeight="1" x14ac:dyDescent="0.25">
      <c r="A47" s="887"/>
      <c r="B47" s="328" t="s">
        <v>57</v>
      </c>
      <c r="C47" s="521"/>
      <c r="D47" s="521"/>
      <c r="E47" s="887"/>
      <c r="F47" s="887"/>
    </row>
    <row r="48" spans="1:6" ht="21.75" customHeight="1" x14ac:dyDescent="0.25">
      <c r="A48" s="889" t="s">
        <v>733</v>
      </c>
      <c r="B48" s="882" t="s">
        <v>58</v>
      </c>
      <c r="C48" s="521" t="s">
        <v>27</v>
      </c>
      <c r="D48" s="884">
        <v>5</v>
      </c>
      <c r="E48" s="329"/>
      <c r="F48" s="890">
        <f>D48*E48</f>
        <v>0</v>
      </c>
    </row>
    <row r="49" spans="1:6" x14ac:dyDescent="0.25">
      <c r="A49" s="889" t="s">
        <v>734</v>
      </c>
      <c r="B49" s="882" t="s">
        <v>59</v>
      </c>
      <c r="C49" s="521" t="s">
        <v>27</v>
      </c>
      <c r="D49" s="884">
        <v>5</v>
      </c>
      <c r="E49" s="329"/>
      <c r="F49" s="890">
        <f>D49*E49</f>
        <v>0</v>
      </c>
    </row>
    <row r="50" spans="1:6" x14ac:dyDescent="0.25">
      <c r="A50" s="889"/>
      <c r="B50" s="882"/>
      <c r="C50" s="521"/>
      <c r="D50" s="884"/>
      <c r="E50" s="329"/>
      <c r="F50" s="887"/>
    </row>
    <row r="51" spans="1:6" ht="19.5" customHeight="1" x14ac:dyDescent="0.25">
      <c r="A51" s="889"/>
      <c r="B51" s="328" t="s">
        <v>60</v>
      </c>
      <c r="C51" s="521"/>
      <c r="D51" s="895"/>
      <c r="E51" s="329"/>
      <c r="F51" s="887"/>
    </row>
    <row r="52" spans="1:6" ht="21.75" customHeight="1" x14ac:dyDescent="0.25">
      <c r="A52" s="889" t="s">
        <v>735</v>
      </c>
      <c r="B52" s="882" t="s">
        <v>699</v>
      </c>
      <c r="C52" s="521" t="s">
        <v>27</v>
      </c>
      <c r="D52" s="895">
        <v>4</v>
      </c>
      <c r="E52" s="329"/>
      <c r="F52" s="890">
        <f>D52*E52</f>
        <v>0</v>
      </c>
    </row>
    <row r="53" spans="1:6" ht="21.75" customHeight="1" thickBot="1" x14ac:dyDescent="0.3">
      <c r="A53" s="889" t="s">
        <v>736</v>
      </c>
      <c r="B53" s="882" t="s">
        <v>700</v>
      </c>
      <c r="C53" s="521" t="s">
        <v>27</v>
      </c>
      <c r="D53" s="895">
        <v>4</v>
      </c>
      <c r="E53" s="329"/>
      <c r="F53" s="890">
        <f>D53*E53</f>
        <v>0</v>
      </c>
    </row>
    <row r="54" spans="1:6" ht="17.25" customHeight="1" thickTop="1" x14ac:dyDescent="0.25">
      <c r="A54" s="1094" t="s">
        <v>93</v>
      </c>
      <c r="B54" s="1094"/>
      <c r="C54" s="1094"/>
      <c r="D54" s="1094"/>
      <c r="E54" s="1094"/>
      <c r="F54" s="885">
        <f>SUM(F7:F53)</f>
        <v>0</v>
      </c>
    </row>
    <row r="55" spans="1:6" ht="21.75" customHeight="1" x14ac:dyDescent="0.25">
      <c r="A55" s="889"/>
      <c r="B55" s="328" t="s">
        <v>696</v>
      </c>
      <c r="C55" s="521"/>
      <c r="D55" s="896"/>
      <c r="E55" s="329"/>
      <c r="F55" s="887"/>
    </row>
    <row r="56" spans="1:6" ht="21.75" customHeight="1" x14ac:dyDescent="0.25">
      <c r="A56" s="889" t="s">
        <v>737</v>
      </c>
      <c r="B56" s="897" t="s">
        <v>684</v>
      </c>
      <c r="C56" s="521" t="s">
        <v>27</v>
      </c>
      <c r="D56" s="896">
        <v>5</v>
      </c>
      <c r="E56" s="329"/>
      <c r="F56" s="890">
        <f>D56*E56</f>
        <v>0</v>
      </c>
    </row>
    <row r="57" spans="1:6" ht="21.75" customHeight="1" x14ac:dyDescent="0.25">
      <c r="A57" s="889" t="s">
        <v>738</v>
      </c>
      <c r="B57" s="897" t="s">
        <v>685</v>
      </c>
      <c r="C57" s="521" t="s">
        <v>27</v>
      </c>
      <c r="D57" s="896">
        <v>4</v>
      </c>
      <c r="E57" s="329"/>
      <c r="F57" s="890">
        <f>D57*E57</f>
        <v>0</v>
      </c>
    </row>
    <row r="58" spans="1:6" ht="21.75" customHeight="1" x14ac:dyDescent="0.25">
      <c r="A58" s="889" t="s">
        <v>739</v>
      </c>
      <c r="B58" s="897" t="s">
        <v>686</v>
      </c>
      <c r="C58" s="521" t="s">
        <v>27</v>
      </c>
      <c r="D58" s="896">
        <v>3</v>
      </c>
      <c r="E58" s="329"/>
      <c r="F58" s="890">
        <f>D58*E58</f>
        <v>0</v>
      </c>
    </row>
    <row r="59" spans="1:6" ht="21.75" customHeight="1" x14ac:dyDescent="0.25">
      <c r="A59" s="327" t="s">
        <v>740</v>
      </c>
      <c r="B59" s="898" t="s">
        <v>775</v>
      </c>
      <c r="C59" s="521" t="s">
        <v>27</v>
      </c>
      <c r="D59" s="896">
        <v>5</v>
      </c>
      <c r="E59" s="329"/>
      <c r="F59" s="890">
        <f>D59*E59</f>
        <v>0</v>
      </c>
    </row>
    <row r="60" spans="1:6" x14ac:dyDescent="0.25">
      <c r="A60" s="899"/>
      <c r="B60" s="897"/>
      <c r="C60" s="521"/>
      <c r="D60" s="896"/>
      <c r="E60" s="329"/>
      <c r="F60" s="329"/>
    </row>
    <row r="61" spans="1:6" x14ac:dyDescent="0.25">
      <c r="A61" s="889"/>
      <c r="B61" s="328" t="s">
        <v>62</v>
      </c>
      <c r="C61" s="521"/>
      <c r="D61" s="896"/>
      <c r="E61" s="329"/>
      <c r="F61" s="329"/>
    </row>
    <row r="62" spans="1:6" ht="21.75" customHeight="1" x14ac:dyDescent="0.25">
      <c r="A62" s="327" t="s">
        <v>741</v>
      </c>
      <c r="B62" s="882" t="s">
        <v>63</v>
      </c>
      <c r="C62" s="521" t="s">
        <v>27</v>
      </c>
      <c r="D62" s="883">
        <v>0.5</v>
      </c>
      <c r="E62" s="329"/>
      <c r="F62" s="890">
        <f>D62*E62</f>
        <v>0</v>
      </c>
    </row>
    <row r="63" spans="1:6" x14ac:dyDescent="0.25">
      <c r="A63" s="899"/>
      <c r="B63" s="882"/>
      <c r="C63" s="521"/>
      <c r="D63" s="896"/>
      <c r="E63" s="329"/>
      <c r="F63" s="890"/>
    </row>
    <row r="64" spans="1:6" x14ac:dyDescent="0.25">
      <c r="A64" s="327" t="s">
        <v>742</v>
      </c>
      <c r="B64" s="882" t="s">
        <v>61</v>
      </c>
      <c r="C64" s="521"/>
      <c r="D64" s="896"/>
      <c r="E64" s="329"/>
      <c r="F64" s="329"/>
    </row>
    <row r="65" spans="1:6" ht="22.5" customHeight="1" x14ac:dyDescent="0.25">
      <c r="A65" s="889"/>
      <c r="B65" s="882" t="s">
        <v>64</v>
      </c>
      <c r="C65" s="521" t="s">
        <v>27</v>
      </c>
      <c r="D65" s="883">
        <v>0.5</v>
      </c>
      <c r="E65" s="329"/>
      <c r="F65" s="890">
        <f>D65*E65</f>
        <v>0</v>
      </c>
    </row>
    <row r="66" spans="1:6" ht="22.5" customHeight="1" x14ac:dyDescent="0.25">
      <c r="A66" s="889"/>
      <c r="B66" s="882" t="s">
        <v>65</v>
      </c>
      <c r="C66" s="521" t="s">
        <v>27</v>
      </c>
      <c r="D66" s="883">
        <v>0.5</v>
      </c>
      <c r="E66" s="329"/>
      <c r="F66" s="890">
        <f>D66*E66</f>
        <v>0</v>
      </c>
    </row>
    <row r="67" spans="1:6" x14ac:dyDescent="0.25">
      <c r="A67" s="889"/>
      <c r="B67" s="882" t="s">
        <v>66</v>
      </c>
      <c r="C67" s="521" t="s">
        <v>27</v>
      </c>
      <c r="D67" s="883">
        <v>0.5</v>
      </c>
      <c r="E67" s="329"/>
      <c r="F67" s="890">
        <f>D67*E67</f>
        <v>0</v>
      </c>
    </row>
    <row r="68" spans="1:6" x14ac:dyDescent="0.25">
      <c r="A68" s="899"/>
      <c r="B68" s="882"/>
      <c r="C68" s="521"/>
      <c r="D68" s="896"/>
      <c r="E68" s="329"/>
      <c r="F68" s="329"/>
    </row>
    <row r="69" spans="1:6" ht="22.5" customHeight="1" x14ac:dyDescent="0.25">
      <c r="A69" s="889"/>
      <c r="B69" s="328" t="s">
        <v>67</v>
      </c>
      <c r="C69" s="521"/>
      <c r="D69" s="884"/>
      <c r="E69" s="329"/>
      <c r="F69" s="329"/>
    </row>
    <row r="70" spans="1:6" ht="22.5" customHeight="1" x14ac:dyDescent="0.25">
      <c r="A70" s="327" t="s">
        <v>743</v>
      </c>
      <c r="B70" s="900" t="s">
        <v>1051</v>
      </c>
      <c r="C70" s="521" t="s">
        <v>27</v>
      </c>
      <c r="D70" s="883">
        <v>0.5</v>
      </c>
      <c r="E70" s="329"/>
      <c r="F70" s="890">
        <f>D70*E70</f>
        <v>0</v>
      </c>
    </row>
    <row r="71" spans="1:6" ht="22.5" customHeight="1" x14ac:dyDescent="0.25">
      <c r="A71" s="327" t="s">
        <v>744</v>
      </c>
      <c r="B71" s="882" t="s">
        <v>68</v>
      </c>
      <c r="C71" s="521" t="s">
        <v>27</v>
      </c>
      <c r="D71" s="883">
        <v>0.5</v>
      </c>
      <c r="E71" s="329"/>
      <c r="F71" s="890">
        <f>D71*E71</f>
        <v>0</v>
      </c>
    </row>
    <row r="72" spans="1:6" x14ac:dyDescent="0.25">
      <c r="A72" s="889"/>
      <c r="B72" s="882"/>
      <c r="C72" s="521"/>
      <c r="D72" s="895"/>
      <c r="E72" s="329"/>
      <c r="F72" s="329"/>
    </row>
    <row r="73" spans="1:6" ht="22.5" customHeight="1" x14ac:dyDescent="0.25">
      <c r="A73" s="889"/>
      <c r="B73" s="328" t="s">
        <v>69</v>
      </c>
      <c r="C73" s="521"/>
      <c r="D73" s="895"/>
      <c r="E73" s="329"/>
      <c r="F73" s="329"/>
    </row>
    <row r="74" spans="1:6" ht="22.5" customHeight="1" x14ac:dyDescent="0.25">
      <c r="A74" s="327" t="s">
        <v>745</v>
      </c>
      <c r="B74" s="882" t="s">
        <v>697</v>
      </c>
      <c r="C74" s="521" t="s">
        <v>27</v>
      </c>
      <c r="D74" s="895">
        <v>1</v>
      </c>
      <c r="E74" s="329"/>
      <c r="F74" s="890">
        <f>D74*E74</f>
        <v>0</v>
      </c>
    </row>
    <row r="75" spans="1:6" ht="22.5" customHeight="1" x14ac:dyDescent="0.25">
      <c r="A75" s="327" t="s">
        <v>746</v>
      </c>
      <c r="B75" s="882" t="s">
        <v>698</v>
      </c>
      <c r="C75" s="521" t="s">
        <v>27</v>
      </c>
      <c r="D75" s="895">
        <v>1</v>
      </c>
      <c r="E75" s="329"/>
      <c r="F75" s="890">
        <f>D75*E75</f>
        <v>0</v>
      </c>
    </row>
    <row r="76" spans="1:6" x14ac:dyDescent="0.25">
      <c r="A76" s="899"/>
      <c r="B76" s="882"/>
      <c r="C76" s="521"/>
      <c r="D76" s="896"/>
      <c r="E76" s="329"/>
      <c r="F76" s="329"/>
    </row>
    <row r="77" spans="1:6" x14ac:dyDescent="0.25">
      <c r="A77" s="889"/>
      <c r="B77" s="328" t="s">
        <v>70</v>
      </c>
      <c r="C77" s="521"/>
      <c r="D77" s="895"/>
      <c r="E77" s="329"/>
      <c r="F77" s="329"/>
    </row>
    <row r="78" spans="1:6" ht="22.5" customHeight="1" x14ac:dyDescent="0.25">
      <c r="A78" s="327" t="s">
        <v>747</v>
      </c>
      <c r="B78" s="882" t="s">
        <v>71</v>
      </c>
      <c r="C78" s="521" t="s">
        <v>27</v>
      </c>
      <c r="D78" s="895">
        <v>1</v>
      </c>
      <c r="E78" s="329"/>
      <c r="F78" s="890">
        <f>D78*E78</f>
        <v>0</v>
      </c>
    </row>
    <row r="79" spans="1:6" ht="22.5" customHeight="1" x14ac:dyDescent="0.25">
      <c r="A79" s="327" t="s">
        <v>776</v>
      </c>
      <c r="B79" s="882" t="s">
        <v>72</v>
      </c>
      <c r="C79" s="521" t="s">
        <v>27</v>
      </c>
      <c r="D79" s="895">
        <v>1</v>
      </c>
      <c r="E79" s="329"/>
      <c r="F79" s="890">
        <f>D79*E79</f>
        <v>0</v>
      </c>
    </row>
    <row r="80" spans="1:6" x14ac:dyDescent="0.25">
      <c r="A80" s="899"/>
      <c r="B80" s="882"/>
      <c r="C80" s="521"/>
      <c r="D80" s="896"/>
      <c r="E80" s="329"/>
      <c r="F80" s="329"/>
    </row>
    <row r="81" spans="1:7" ht="22.5" customHeight="1" x14ac:dyDescent="0.25">
      <c r="A81" s="889"/>
      <c r="B81" s="328" t="s">
        <v>73</v>
      </c>
      <c r="C81" s="521"/>
      <c r="D81" s="895"/>
      <c r="E81" s="329"/>
      <c r="F81" s="329"/>
    </row>
    <row r="82" spans="1:7" ht="22.5" customHeight="1" x14ac:dyDescent="0.25">
      <c r="A82" s="327" t="s">
        <v>748</v>
      </c>
      <c r="B82" s="882" t="s">
        <v>74</v>
      </c>
      <c r="C82" s="521"/>
      <c r="D82" s="895"/>
      <c r="E82" s="329"/>
      <c r="F82" s="329"/>
    </row>
    <row r="83" spans="1:7" ht="22.5" customHeight="1" x14ac:dyDescent="0.25">
      <c r="A83" s="889"/>
      <c r="B83" s="882" t="s">
        <v>75</v>
      </c>
      <c r="C83" s="521" t="s">
        <v>27</v>
      </c>
      <c r="D83" s="895">
        <v>2</v>
      </c>
      <c r="E83" s="329"/>
      <c r="F83" s="890">
        <f>D83*E83</f>
        <v>0</v>
      </c>
    </row>
    <row r="84" spans="1:7" ht="22.5" customHeight="1" x14ac:dyDescent="0.25">
      <c r="A84" s="889"/>
      <c r="B84" s="882" t="s">
        <v>76</v>
      </c>
      <c r="C84" s="521" t="s">
        <v>27</v>
      </c>
      <c r="D84" s="895">
        <v>2</v>
      </c>
      <c r="E84" s="329"/>
      <c r="F84" s="890">
        <f>D84*E84</f>
        <v>0</v>
      </c>
    </row>
    <row r="85" spans="1:7" x14ac:dyDescent="0.25">
      <c r="A85" s="887"/>
      <c r="B85" s="882" t="s">
        <v>77</v>
      </c>
      <c r="C85" s="521"/>
      <c r="D85" s="895"/>
      <c r="E85" s="329"/>
      <c r="F85" s="329"/>
    </row>
    <row r="86" spans="1:7" ht="22.5" customHeight="1" x14ac:dyDescent="0.25">
      <c r="A86" s="327" t="s">
        <v>749</v>
      </c>
      <c r="B86" s="882" t="s">
        <v>78</v>
      </c>
      <c r="C86" s="521" t="s">
        <v>27</v>
      </c>
      <c r="D86" s="895">
        <v>2</v>
      </c>
      <c r="E86" s="329"/>
      <c r="F86" s="890">
        <f>D86*E86</f>
        <v>0</v>
      </c>
    </row>
    <row r="87" spans="1:7" ht="22.5" customHeight="1" x14ac:dyDescent="0.25">
      <c r="A87" s="327" t="s">
        <v>750</v>
      </c>
      <c r="B87" s="882" t="s">
        <v>79</v>
      </c>
      <c r="C87" s="521" t="s">
        <v>27</v>
      </c>
      <c r="D87" s="895">
        <v>2</v>
      </c>
      <c r="E87" s="329"/>
      <c r="F87" s="890">
        <f>D87*E87</f>
        <v>0</v>
      </c>
    </row>
    <row r="88" spans="1:7" x14ac:dyDescent="0.25">
      <c r="A88" s="889"/>
      <c r="B88" s="882"/>
      <c r="C88" s="521"/>
      <c r="D88" s="895"/>
      <c r="E88" s="329"/>
      <c r="F88" s="890"/>
    </row>
    <row r="89" spans="1:7" x14ac:dyDescent="0.25">
      <c r="A89" s="889"/>
      <c r="B89" s="328" t="s">
        <v>701</v>
      </c>
      <c r="C89" s="521"/>
      <c r="D89" s="895"/>
      <c r="E89" s="329"/>
      <c r="F89" s="890"/>
    </row>
    <row r="90" spans="1:7" x14ac:dyDescent="0.25">
      <c r="A90" s="889"/>
      <c r="B90" s="882"/>
      <c r="C90" s="521"/>
      <c r="D90" s="895"/>
      <c r="E90" s="329"/>
      <c r="F90" s="890"/>
    </row>
    <row r="91" spans="1:7" ht="22.5" customHeight="1" x14ac:dyDescent="0.25">
      <c r="A91" s="327" t="s">
        <v>751</v>
      </c>
      <c r="B91" s="882" t="s">
        <v>703</v>
      </c>
      <c r="C91" s="521" t="s">
        <v>27</v>
      </c>
      <c r="D91" s="895">
        <v>2</v>
      </c>
      <c r="E91" s="523"/>
      <c r="F91" s="890">
        <f t="shared" ref="F91:F92" si="2">D91*E91</f>
        <v>0</v>
      </c>
      <c r="G91" s="1095"/>
    </row>
    <row r="92" spans="1:7" x14ac:dyDescent="0.25">
      <c r="A92" s="327" t="s">
        <v>777</v>
      </c>
      <c r="B92" s="882" t="s">
        <v>702</v>
      </c>
      <c r="C92" s="521" t="s">
        <v>27</v>
      </c>
      <c r="D92" s="895">
        <v>2</v>
      </c>
      <c r="E92" s="523"/>
      <c r="F92" s="890">
        <f t="shared" si="2"/>
        <v>0</v>
      </c>
      <c r="G92" s="1095"/>
    </row>
    <row r="93" spans="1:7" x14ac:dyDescent="0.25">
      <c r="A93" s="889"/>
      <c r="B93" s="882"/>
      <c r="C93" s="521"/>
      <c r="D93" s="895"/>
      <c r="E93" s="523"/>
      <c r="F93" s="890"/>
    </row>
    <row r="94" spans="1:7" x14ac:dyDescent="0.25">
      <c r="A94" s="889"/>
      <c r="B94" s="328" t="s">
        <v>1058</v>
      </c>
      <c r="C94" s="325"/>
      <c r="D94" s="325"/>
      <c r="E94" s="329"/>
      <c r="F94" s="890"/>
    </row>
    <row r="95" spans="1:7" x14ac:dyDescent="0.25">
      <c r="A95" s="889"/>
      <c r="B95" s="328"/>
      <c r="C95" s="325"/>
      <c r="D95" s="325"/>
      <c r="E95" s="329"/>
      <c r="F95" s="890"/>
    </row>
    <row r="96" spans="1:7" ht="22.5" customHeight="1" x14ac:dyDescent="0.25">
      <c r="A96" s="327" t="s">
        <v>1052</v>
      </c>
      <c r="B96" s="326" t="s">
        <v>1059</v>
      </c>
      <c r="C96" s="325" t="s">
        <v>27</v>
      </c>
      <c r="D96" s="325">
        <v>20</v>
      </c>
      <c r="E96" s="329"/>
      <c r="F96" s="890">
        <f>D96*E96</f>
        <v>0</v>
      </c>
    </row>
    <row r="97" spans="1:6" x14ac:dyDescent="0.25">
      <c r="A97" s="327" t="s">
        <v>1056</v>
      </c>
      <c r="B97" s="326" t="s">
        <v>1060</v>
      </c>
      <c r="C97" s="325" t="s">
        <v>27</v>
      </c>
      <c r="D97" s="325">
        <v>20</v>
      </c>
      <c r="E97" s="329"/>
      <c r="F97" s="890">
        <f>D97*E97</f>
        <v>0</v>
      </c>
    </row>
    <row r="98" spans="1:6" x14ac:dyDescent="0.25">
      <c r="A98" s="327"/>
      <c r="B98" s="882"/>
      <c r="C98" s="521"/>
      <c r="D98" s="895"/>
      <c r="E98" s="329"/>
      <c r="F98" s="890"/>
    </row>
    <row r="99" spans="1:6" ht="15" x14ac:dyDescent="0.35">
      <c r="A99" s="322"/>
      <c r="B99" s="328" t="s">
        <v>1053</v>
      </c>
      <c r="C99" s="322"/>
      <c r="D99" s="895"/>
      <c r="E99" s="329"/>
      <c r="F99" s="890"/>
    </row>
    <row r="100" spans="1:6" ht="15" x14ac:dyDescent="0.35">
      <c r="A100" s="323"/>
      <c r="B100" s="324"/>
      <c r="C100" s="323"/>
      <c r="D100" s="895"/>
      <c r="E100" s="329"/>
      <c r="F100" s="890"/>
    </row>
    <row r="101" spans="1:6" ht="22.5" customHeight="1" x14ac:dyDescent="0.25">
      <c r="A101" s="327" t="s">
        <v>1057</v>
      </c>
      <c r="B101" s="900" t="s">
        <v>1054</v>
      </c>
      <c r="C101" s="521" t="s">
        <v>27</v>
      </c>
      <c r="D101" s="895">
        <v>5</v>
      </c>
      <c r="E101" s="329"/>
      <c r="F101" s="890">
        <f t="shared" ref="F101:F102" si="3">D101*E101</f>
        <v>0</v>
      </c>
    </row>
    <row r="102" spans="1:6" x14ac:dyDescent="0.25">
      <c r="A102" s="327" t="s">
        <v>1061</v>
      </c>
      <c r="B102" s="900" t="s">
        <v>1055</v>
      </c>
      <c r="C102" s="521" t="s">
        <v>27</v>
      </c>
      <c r="D102" s="895">
        <v>5</v>
      </c>
      <c r="E102" s="329"/>
      <c r="F102" s="890">
        <f t="shared" si="3"/>
        <v>0</v>
      </c>
    </row>
    <row r="103" spans="1:6" ht="13" x14ac:dyDescent="0.25">
      <c r="A103" s="889"/>
      <c r="B103" s="526"/>
      <c r="C103" s="884"/>
      <c r="D103" s="884"/>
      <c r="E103" s="329"/>
      <c r="F103" s="329"/>
    </row>
    <row r="104" spans="1:6" x14ac:dyDescent="0.25">
      <c r="A104" s="889"/>
      <c r="B104" s="882"/>
      <c r="C104" s="884"/>
      <c r="D104" s="884"/>
      <c r="E104" s="329"/>
      <c r="F104" s="329"/>
    </row>
    <row r="105" spans="1:6" x14ac:dyDescent="0.25">
      <c r="A105" s="889"/>
      <c r="B105" s="882"/>
      <c r="C105" s="521"/>
      <c r="D105" s="884"/>
      <c r="E105" s="329"/>
      <c r="F105" s="329"/>
    </row>
    <row r="106" spans="1:6" ht="13" thickBot="1" x14ac:dyDescent="0.3">
      <c r="A106" s="889"/>
      <c r="B106" s="882"/>
      <c r="C106" s="521"/>
      <c r="D106" s="884"/>
      <c r="E106" s="329"/>
      <c r="F106" s="329"/>
    </row>
    <row r="107" spans="1:6" ht="17.25" customHeight="1" thickTop="1" x14ac:dyDescent="0.25">
      <c r="A107" s="1094" t="s">
        <v>93</v>
      </c>
      <c r="B107" s="1094"/>
      <c r="C107" s="1094"/>
      <c r="D107" s="1094"/>
      <c r="E107" s="1094"/>
      <c r="F107" s="885">
        <f>SUM(F56:F106)</f>
        <v>0</v>
      </c>
    </row>
    <row r="108" spans="1:6" x14ac:dyDescent="0.25">
      <c r="A108" s="889"/>
      <c r="B108" s="882"/>
      <c r="C108" s="521"/>
      <c r="D108" s="884"/>
      <c r="E108" s="329"/>
      <c r="F108" s="329"/>
    </row>
    <row r="109" spans="1:6" x14ac:dyDescent="0.25">
      <c r="A109" s="889"/>
      <c r="B109" s="882"/>
      <c r="C109" s="521"/>
      <c r="D109" s="884"/>
      <c r="E109" s="329"/>
      <c r="F109" s="329"/>
    </row>
    <row r="110" spans="1:6" x14ac:dyDescent="0.25">
      <c r="A110" s="889"/>
      <c r="B110" s="882"/>
      <c r="C110" s="521"/>
      <c r="D110" s="884"/>
      <c r="E110" s="329"/>
      <c r="F110" s="329"/>
    </row>
    <row r="111" spans="1:6" ht="13" x14ac:dyDescent="0.25">
      <c r="A111" s="889"/>
      <c r="B111" s="526" t="s">
        <v>24</v>
      </c>
      <c r="C111" s="884"/>
      <c r="D111" s="884"/>
      <c r="E111" s="329"/>
      <c r="F111" s="329"/>
    </row>
    <row r="112" spans="1:6" x14ac:dyDescent="0.25">
      <c r="A112" s="899"/>
      <c r="B112" s="882"/>
      <c r="C112" s="884"/>
      <c r="D112" s="884"/>
      <c r="E112" s="329"/>
      <c r="F112" s="329"/>
    </row>
    <row r="113" spans="1:6" x14ac:dyDescent="0.25">
      <c r="A113" s="899"/>
      <c r="B113" s="900" t="s">
        <v>1038</v>
      </c>
      <c r="C113" s="521"/>
      <c r="D113" s="884"/>
      <c r="E113" s="329"/>
      <c r="F113" s="329">
        <f>F54</f>
        <v>0</v>
      </c>
    </row>
    <row r="114" spans="1:6" x14ac:dyDescent="0.25">
      <c r="A114" s="899"/>
      <c r="B114" s="882"/>
      <c r="C114" s="521"/>
      <c r="D114" s="884"/>
      <c r="E114" s="329"/>
      <c r="F114" s="329"/>
    </row>
    <row r="115" spans="1:6" x14ac:dyDescent="0.25">
      <c r="A115" s="899"/>
      <c r="B115" s="900" t="s">
        <v>1039</v>
      </c>
      <c r="C115" s="521"/>
      <c r="D115" s="884"/>
      <c r="E115" s="329"/>
      <c r="F115" s="329">
        <f>F107</f>
        <v>0</v>
      </c>
    </row>
    <row r="116" spans="1:6" x14ac:dyDescent="0.25">
      <c r="A116" s="899"/>
      <c r="B116" s="882"/>
      <c r="C116" s="521"/>
      <c r="D116" s="884"/>
      <c r="E116" s="329"/>
      <c r="F116" s="329"/>
    </row>
    <row r="117" spans="1:6" x14ac:dyDescent="0.25">
      <c r="A117" s="899"/>
      <c r="B117" s="882"/>
      <c r="C117" s="521"/>
      <c r="D117" s="884"/>
      <c r="E117" s="329"/>
      <c r="F117" s="329"/>
    </row>
    <row r="118" spans="1:6" x14ac:dyDescent="0.25">
      <c r="A118" s="899"/>
      <c r="B118" s="882"/>
      <c r="C118" s="521"/>
      <c r="D118" s="884"/>
      <c r="E118" s="329"/>
      <c r="F118" s="329"/>
    </row>
    <row r="119" spans="1:6" x14ac:dyDescent="0.25">
      <c r="A119" s="899"/>
      <c r="B119" s="882"/>
      <c r="C119" s="521"/>
      <c r="D119" s="884"/>
      <c r="E119" s="329"/>
      <c r="F119" s="329"/>
    </row>
    <row r="120" spans="1:6" x14ac:dyDescent="0.25">
      <c r="A120" s="899"/>
      <c r="B120" s="882"/>
      <c r="C120" s="521"/>
      <c r="D120" s="884"/>
      <c r="E120" s="329"/>
      <c r="F120" s="329"/>
    </row>
    <row r="121" spans="1:6" x14ac:dyDescent="0.25">
      <c r="A121" s="899"/>
      <c r="B121" s="882"/>
      <c r="C121" s="521"/>
      <c r="D121" s="884"/>
      <c r="E121" s="329"/>
      <c r="F121" s="329"/>
    </row>
    <row r="122" spans="1:6" x14ac:dyDescent="0.25">
      <c r="A122" s="899"/>
      <c r="B122" s="882"/>
      <c r="C122" s="521"/>
      <c r="D122" s="884"/>
      <c r="E122" s="329"/>
      <c r="F122" s="329"/>
    </row>
    <row r="123" spans="1:6" x14ac:dyDescent="0.25">
      <c r="A123" s="899"/>
      <c r="B123" s="882"/>
      <c r="C123" s="521"/>
      <c r="D123" s="884"/>
      <c r="E123" s="329"/>
      <c r="F123" s="329"/>
    </row>
    <row r="124" spans="1:6" x14ac:dyDescent="0.25">
      <c r="A124" s="899"/>
      <c r="B124" s="882"/>
      <c r="C124" s="521"/>
      <c r="D124" s="884"/>
      <c r="E124" s="329"/>
      <c r="F124" s="329"/>
    </row>
    <row r="125" spans="1:6" x14ac:dyDescent="0.25">
      <c r="A125" s="899"/>
      <c r="B125" s="882"/>
      <c r="C125" s="521"/>
      <c r="D125" s="884"/>
      <c r="E125" s="329"/>
      <c r="F125" s="329"/>
    </row>
    <row r="126" spans="1:6" x14ac:dyDescent="0.25">
      <c r="A126" s="899"/>
      <c r="B126" s="882"/>
      <c r="C126" s="521"/>
      <c r="D126" s="884"/>
      <c r="E126" s="329"/>
      <c r="F126" s="329"/>
    </row>
    <row r="127" spans="1:6" x14ac:dyDescent="0.25">
      <c r="A127" s="899"/>
      <c r="B127" s="882"/>
      <c r="C127" s="521"/>
      <c r="D127" s="884"/>
      <c r="E127" s="329"/>
      <c r="F127" s="329"/>
    </row>
    <row r="128" spans="1:6" x14ac:dyDescent="0.25">
      <c r="A128" s="899"/>
      <c r="B128" s="882"/>
      <c r="C128" s="521"/>
      <c r="D128" s="884"/>
      <c r="E128" s="329"/>
      <c r="F128" s="329"/>
    </row>
    <row r="129" spans="1:6" x14ac:dyDescent="0.25">
      <c r="A129" s="899"/>
      <c r="B129" s="882"/>
      <c r="C129" s="521"/>
      <c r="D129" s="884"/>
      <c r="E129" s="329"/>
      <c r="F129" s="329"/>
    </row>
    <row r="130" spans="1:6" x14ac:dyDescent="0.25">
      <c r="A130" s="899"/>
      <c r="B130" s="882"/>
      <c r="C130" s="521"/>
      <c r="D130" s="884"/>
      <c r="E130" s="329"/>
      <c r="F130" s="329"/>
    </row>
    <row r="131" spans="1:6" x14ac:dyDescent="0.25">
      <c r="A131" s="899"/>
      <c r="B131" s="882"/>
      <c r="C131" s="521"/>
      <c r="D131" s="884"/>
      <c r="E131" s="329"/>
      <c r="F131" s="329"/>
    </row>
    <row r="132" spans="1:6" x14ac:dyDescent="0.25">
      <c r="A132" s="899"/>
      <c r="B132" s="882"/>
      <c r="C132" s="521"/>
      <c r="D132" s="884"/>
      <c r="E132" s="329"/>
      <c r="F132" s="329"/>
    </row>
    <row r="133" spans="1:6" x14ac:dyDescent="0.25">
      <c r="A133" s="899"/>
      <c r="B133" s="882"/>
      <c r="C133" s="521"/>
      <c r="D133" s="884"/>
      <c r="E133" s="329"/>
      <c r="F133" s="329"/>
    </row>
    <row r="134" spans="1:6" x14ac:dyDescent="0.25">
      <c r="A134" s="899"/>
      <c r="B134" s="882"/>
      <c r="C134" s="521"/>
      <c r="D134" s="884"/>
      <c r="E134" s="329"/>
      <c r="F134" s="329"/>
    </row>
    <row r="135" spans="1:6" x14ac:dyDescent="0.25">
      <c r="A135" s="899"/>
      <c r="B135" s="882"/>
      <c r="C135" s="521"/>
      <c r="D135" s="884"/>
      <c r="E135" s="329"/>
      <c r="F135" s="329"/>
    </row>
    <row r="136" spans="1:6" x14ac:dyDescent="0.25">
      <c r="A136" s="899"/>
      <c r="B136" s="882"/>
      <c r="C136" s="521"/>
      <c r="D136" s="884"/>
      <c r="E136" s="329"/>
      <c r="F136" s="329"/>
    </row>
    <row r="137" spans="1:6" x14ac:dyDescent="0.25">
      <c r="A137" s="899"/>
      <c r="B137" s="882"/>
      <c r="C137" s="521"/>
      <c r="D137" s="884"/>
      <c r="E137" s="329"/>
      <c r="F137" s="329"/>
    </row>
    <row r="138" spans="1:6" x14ac:dyDescent="0.25">
      <c r="A138" s="899"/>
      <c r="B138" s="882"/>
      <c r="C138" s="521"/>
      <c r="D138" s="884"/>
      <c r="E138" s="329"/>
      <c r="F138" s="329"/>
    </row>
    <row r="139" spans="1:6" x14ac:dyDescent="0.25">
      <c r="A139" s="899"/>
      <c r="B139" s="882"/>
      <c r="C139" s="521"/>
      <c r="D139" s="884"/>
      <c r="E139" s="329"/>
      <c r="F139" s="329"/>
    </row>
    <row r="140" spans="1:6" x14ac:dyDescent="0.25">
      <c r="A140" s="899"/>
      <c r="B140" s="882"/>
      <c r="C140" s="521"/>
      <c r="D140" s="884"/>
      <c r="E140" s="329"/>
      <c r="F140" s="329"/>
    </row>
    <row r="141" spans="1:6" x14ac:dyDescent="0.25">
      <c r="A141" s="899"/>
      <c r="B141" s="882"/>
      <c r="C141" s="521"/>
      <c r="D141" s="884"/>
      <c r="E141" s="329"/>
      <c r="F141" s="329"/>
    </row>
    <row r="142" spans="1:6" x14ac:dyDescent="0.25">
      <c r="A142" s="899"/>
      <c r="B142" s="882"/>
      <c r="C142" s="521"/>
      <c r="D142" s="884"/>
      <c r="E142" s="329"/>
      <c r="F142" s="329"/>
    </row>
    <row r="143" spans="1:6" x14ac:dyDescent="0.25">
      <c r="A143" s="899"/>
      <c r="B143" s="882"/>
      <c r="C143" s="521"/>
      <c r="D143" s="884"/>
      <c r="E143" s="329"/>
      <c r="F143" s="329"/>
    </row>
    <row r="144" spans="1:6" x14ac:dyDescent="0.25">
      <c r="A144" s="899"/>
      <c r="B144" s="882"/>
      <c r="C144" s="521"/>
      <c r="D144" s="884"/>
      <c r="E144" s="329"/>
      <c r="F144" s="329"/>
    </row>
    <row r="145" spans="1:6" x14ac:dyDescent="0.25">
      <c r="A145" s="899"/>
      <c r="B145" s="882"/>
      <c r="C145" s="521"/>
      <c r="D145" s="884"/>
      <c r="E145" s="329"/>
      <c r="F145" s="329"/>
    </row>
    <row r="146" spans="1:6" x14ac:dyDescent="0.25">
      <c r="A146" s="899"/>
      <c r="B146" s="882"/>
      <c r="C146" s="521"/>
      <c r="D146" s="884"/>
      <c r="E146" s="329"/>
      <c r="F146" s="329"/>
    </row>
    <row r="147" spans="1:6" x14ac:dyDescent="0.25">
      <c r="A147" s="899"/>
      <c r="B147" s="882"/>
      <c r="C147" s="521"/>
      <c r="D147" s="884"/>
      <c r="E147" s="329"/>
      <c r="F147" s="329"/>
    </row>
    <row r="148" spans="1:6" x14ac:dyDescent="0.25">
      <c r="A148" s="899"/>
      <c r="B148" s="882"/>
      <c r="C148" s="521"/>
      <c r="D148" s="884"/>
      <c r="E148" s="329"/>
      <c r="F148" s="329"/>
    </row>
    <row r="149" spans="1:6" x14ac:dyDescent="0.25">
      <c r="A149" s="899"/>
      <c r="B149" s="882"/>
      <c r="C149" s="521"/>
      <c r="D149" s="884"/>
      <c r="E149" s="329"/>
      <c r="F149" s="329"/>
    </row>
    <row r="150" spans="1:6" x14ac:dyDescent="0.25">
      <c r="A150" s="899"/>
      <c r="B150" s="882"/>
      <c r="C150" s="521"/>
      <c r="D150" s="884"/>
      <c r="E150" s="329"/>
      <c r="F150" s="329"/>
    </row>
    <row r="151" spans="1:6" x14ac:dyDescent="0.25">
      <c r="A151" s="899"/>
      <c r="B151" s="882"/>
      <c r="C151" s="521"/>
      <c r="D151" s="884"/>
      <c r="E151" s="329"/>
      <c r="F151" s="329"/>
    </row>
    <row r="152" spans="1:6" x14ac:dyDescent="0.25">
      <c r="A152" s="899"/>
      <c r="B152" s="882"/>
      <c r="C152" s="521"/>
      <c r="D152" s="884"/>
      <c r="E152" s="329"/>
      <c r="F152" s="329"/>
    </row>
    <row r="153" spans="1:6" x14ac:dyDescent="0.25">
      <c r="A153" s="899"/>
      <c r="B153" s="882"/>
      <c r="C153" s="521"/>
      <c r="D153" s="884"/>
      <c r="E153" s="329"/>
      <c r="F153" s="329"/>
    </row>
    <row r="154" spans="1:6" x14ac:dyDescent="0.25">
      <c r="A154" s="899"/>
      <c r="B154" s="882"/>
      <c r="C154" s="521"/>
      <c r="D154" s="884"/>
      <c r="E154" s="329"/>
      <c r="F154" s="329"/>
    </row>
    <row r="155" spans="1:6" x14ac:dyDescent="0.25">
      <c r="A155" s="899"/>
      <c r="B155" s="882"/>
      <c r="C155" s="521"/>
      <c r="D155" s="884"/>
      <c r="E155" s="329"/>
      <c r="F155" s="329"/>
    </row>
    <row r="156" spans="1:6" x14ac:dyDescent="0.25">
      <c r="A156" s="899"/>
      <c r="B156" s="882"/>
      <c r="C156" s="521"/>
      <c r="D156" s="884"/>
      <c r="E156" s="329"/>
      <c r="F156" s="329"/>
    </row>
    <row r="157" spans="1:6" x14ac:dyDescent="0.25">
      <c r="A157" s="899"/>
      <c r="B157" s="882"/>
      <c r="C157" s="521"/>
      <c r="D157" s="884"/>
      <c r="E157" s="329"/>
      <c r="F157" s="329"/>
    </row>
    <row r="158" spans="1:6" x14ac:dyDescent="0.25">
      <c r="A158" s="899"/>
      <c r="B158" s="882"/>
      <c r="C158" s="521"/>
      <c r="D158" s="884"/>
      <c r="E158" s="329"/>
      <c r="F158" s="329"/>
    </row>
    <row r="159" spans="1:6" x14ac:dyDescent="0.25">
      <c r="A159" s="899"/>
      <c r="B159" s="882"/>
      <c r="C159" s="521"/>
      <c r="D159" s="884"/>
      <c r="E159" s="329"/>
      <c r="F159" s="329"/>
    </row>
    <row r="160" spans="1:6" x14ac:dyDescent="0.25">
      <c r="A160" s="899"/>
      <c r="B160" s="882"/>
      <c r="C160" s="521"/>
      <c r="D160" s="884"/>
      <c r="E160" s="329"/>
      <c r="F160" s="329"/>
    </row>
    <row r="161" spans="1:6" x14ac:dyDescent="0.25">
      <c r="A161" s="899"/>
      <c r="B161" s="882"/>
      <c r="C161" s="521"/>
      <c r="D161" s="884"/>
      <c r="E161" s="329"/>
      <c r="F161" s="329"/>
    </row>
    <row r="162" spans="1:6" x14ac:dyDescent="0.25">
      <c r="A162" s="899"/>
      <c r="B162" s="882"/>
      <c r="C162" s="521"/>
      <c r="D162" s="884"/>
      <c r="E162" s="329"/>
      <c r="F162" s="329"/>
    </row>
    <row r="163" spans="1:6" x14ac:dyDescent="0.25">
      <c r="A163" s="899"/>
      <c r="B163" s="882"/>
      <c r="C163" s="521"/>
      <c r="D163" s="884"/>
      <c r="E163" s="329"/>
      <c r="F163" s="329"/>
    </row>
    <row r="164" spans="1:6" x14ac:dyDescent="0.25">
      <c r="A164" s="899"/>
      <c r="B164" s="882"/>
      <c r="C164" s="521"/>
      <c r="D164" s="884"/>
      <c r="E164" s="329"/>
      <c r="F164" s="329"/>
    </row>
    <row r="165" spans="1:6" x14ac:dyDescent="0.25">
      <c r="A165" s="899"/>
      <c r="B165" s="882"/>
      <c r="C165" s="521"/>
      <c r="D165" s="884"/>
      <c r="E165" s="329"/>
      <c r="F165" s="329"/>
    </row>
    <row r="166" spans="1:6" x14ac:dyDescent="0.25">
      <c r="A166" s="899"/>
      <c r="B166" s="882"/>
      <c r="C166" s="521"/>
      <c r="D166" s="884"/>
      <c r="E166" s="329"/>
      <c r="F166" s="329"/>
    </row>
    <row r="167" spans="1:6" x14ac:dyDescent="0.25">
      <c r="A167" s="899"/>
      <c r="B167" s="882"/>
      <c r="C167" s="521"/>
      <c r="D167" s="884"/>
      <c r="E167" s="329"/>
      <c r="F167" s="329"/>
    </row>
    <row r="168" spans="1:6" x14ac:dyDescent="0.25">
      <c r="A168" s="899"/>
      <c r="B168" s="882"/>
      <c r="C168" s="521"/>
      <c r="D168" s="884"/>
      <c r="E168" s="329"/>
      <c r="F168" s="329"/>
    </row>
    <row r="169" spans="1:6" x14ac:dyDescent="0.25">
      <c r="A169" s="899"/>
      <c r="B169" s="882"/>
      <c r="C169" s="521"/>
      <c r="D169" s="884"/>
      <c r="E169" s="329"/>
      <c r="F169" s="329"/>
    </row>
    <row r="170" spans="1:6" x14ac:dyDescent="0.25">
      <c r="A170" s="889"/>
      <c r="B170" s="882"/>
      <c r="C170" s="521"/>
      <c r="D170" s="884"/>
      <c r="E170" s="329"/>
      <c r="F170" s="329"/>
    </row>
    <row r="171" spans="1:6" x14ac:dyDescent="0.25">
      <c r="A171" s="889"/>
      <c r="B171" s="882"/>
      <c r="C171" s="521"/>
      <c r="D171" s="884"/>
      <c r="E171" s="329"/>
      <c r="F171" s="329"/>
    </row>
    <row r="172" spans="1:6" x14ac:dyDescent="0.25">
      <c r="A172" s="889"/>
      <c r="B172" s="882"/>
      <c r="C172" s="521"/>
      <c r="D172" s="884"/>
      <c r="E172" s="329"/>
      <c r="F172" s="329"/>
    </row>
    <row r="173" spans="1:6" x14ac:dyDescent="0.25">
      <c r="A173" s="889"/>
      <c r="B173" s="882"/>
      <c r="C173" s="521"/>
      <c r="D173" s="884"/>
      <c r="E173" s="329"/>
      <c r="F173" s="329"/>
    </row>
    <row r="174" spans="1:6" x14ac:dyDescent="0.25">
      <c r="A174" s="889"/>
      <c r="B174" s="882"/>
      <c r="C174" s="521"/>
      <c r="D174" s="884"/>
      <c r="E174" s="329"/>
      <c r="F174" s="329"/>
    </row>
    <row r="175" spans="1:6" x14ac:dyDescent="0.25">
      <c r="A175" s="889"/>
      <c r="B175" s="882"/>
      <c r="C175" s="521"/>
      <c r="D175" s="884"/>
      <c r="E175" s="329"/>
      <c r="F175" s="329"/>
    </row>
    <row r="176" spans="1:6" x14ac:dyDescent="0.25">
      <c r="A176" s="889"/>
      <c r="B176" s="882"/>
      <c r="C176" s="521"/>
      <c r="D176" s="884"/>
      <c r="E176" s="329"/>
      <c r="F176" s="329"/>
    </row>
    <row r="177" spans="1:6" x14ac:dyDescent="0.25">
      <c r="A177" s="889"/>
      <c r="B177" s="882"/>
      <c r="C177" s="521"/>
      <c r="D177" s="884"/>
      <c r="E177" s="329"/>
      <c r="F177" s="329"/>
    </row>
    <row r="178" spans="1:6" x14ac:dyDescent="0.25">
      <c r="A178" s="887"/>
      <c r="B178" s="887"/>
      <c r="C178" s="884"/>
      <c r="D178" s="884"/>
      <c r="E178" s="329"/>
      <c r="F178" s="329"/>
    </row>
    <row r="179" spans="1:6" ht="13" thickBot="1" x14ac:dyDescent="0.3">
      <c r="A179" s="887"/>
      <c r="B179" s="887"/>
      <c r="C179" s="884"/>
      <c r="D179" s="884"/>
      <c r="E179" s="329"/>
      <c r="F179" s="329"/>
    </row>
    <row r="180" spans="1:6" ht="18.75" customHeight="1" thickTop="1" x14ac:dyDescent="0.25">
      <c r="A180" s="1092" t="s">
        <v>204</v>
      </c>
      <c r="B180" s="1092"/>
      <c r="C180" s="1092"/>
      <c r="D180" s="1092"/>
      <c r="E180" s="1092"/>
      <c r="F180" s="888">
        <f>SUM(F110:F179)</f>
        <v>0</v>
      </c>
    </row>
  </sheetData>
  <mergeCells count="7">
    <mergeCell ref="G91:G92"/>
    <mergeCell ref="A107:E107"/>
    <mergeCell ref="A180:E180"/>
    <mergeCell ref="A1:F1"/>
    <mergeCell ref="A2:F2"/>
    <mergeCell ref="A3:F3"/>
    <mergeCell ref="A54:E54"/>
  </mergeCells>
  <phoneticPr fontId="40" type="noConversion"/>
  <pageMargins left="0.70866141732283505" right="0.47244094488188998" top="0.74803149606299202" bottom="0.511811023622047" header="0.31496062992126" footer="0.31496062992126"/>
  <pageSetup paperSize="9" scale="71" orientation="portrait" r:id="rId1"/>
  <headerFooter>
    <oddFooter>&amp;CEnyau. Bill Nr. 2 Pg &amp;P of &amp;N</oddFooter>
  </headerFooter>
  <rowBreaks count="2" manualBreakCount="2">
    <brk id="54" max="5"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W2357"/>
  <sheetViews>
    <sheetView defaultGridColor="0" view="pageBreakPreview" colorId="22" zoomScale="90" zoomScaleNormal="75" zoomScaleSheetLayoutView="90" workbookViewId="0">
      <pane ySplit="5" topLeftCell="A6" activePane="bottomLeft" state="frozen"/>
      <selection activeCell="A3" sqref="A3:E3"/>
      <selection pane="bottomLeft" activeCell="B14" sqref="B14"/>
    </sheetView>
  </sheetViews>
  <sheetFormatPr defaultColWidth="9.1796875" defaultRowHeight="12.5" x14ac:dyDescent="0.25"/>
  <cols>
    <col min="1" max="1" width="9.26953125" style="200" customWidth="1"/>
    <col min="2" max="2" width="61.7265625" style="356" customWidth="1"/>
    <col min="3" max="3" width="7.7265625" style="200" customWidth="1"/>
    <col min="4" max="4" width="10.81640625" style="502" customWidth="1"/>
    <col min="5" max="5" width="14.453125" style="504" customWidth="1"/>
    <col min="6" max="6" width="14.26953125" style="546" customWidth="1"/>
    <col min="7" max="7" width="17" style="504" customWidth="1"/>
    <col min="8" max="8" width="15.54296875" style="335" customWidth="1"/>
    <col min="9" max="9" width="14.453125" style="337" customWidth="1"/>
    <col min="10" max="16384" width="9.1796875" style="156"/>
  </cols>
  <sheetData>
    <row r="1" spans="1:8" ht="13" x14ac:dyDescent="0.25">
      <c r="A1" s="1098" t="s">
        <v>0</v>
      </c>
      <c r="B1" s="1098"/>
      <c r="C1" s="1098"/>
      <c r="D1" s="1098"/>
      <c r="E1" s="1098"/>
      <c r="F1" s="1098"/>
      <c r="G1" s="271"/>
      <c r="H1" s="337"/>
    </row>
    <row r="2" spans="1:8" ht="13" x14ac:dyDescent="0.25">
      <c r="A2" s="1078" t="s">
        <v>1348</v>
      </c>
      <c r="B2" s="1078"/>
      <c r="C2" s="1078"/>
      <c r="D2" s="1078"/>
      <c r="E2" s="1078"/>
      <c r="F2" s="1078"/>
      <c r="G2" s="271"/>
    </row>
    <row r="3" spans="1:8" ht="13" x14ac:dyDescent="0.25">
      <c r="A3" s="1088" t="s">
        <v>1214</v>
      </c>
      <c r="B3" s="1088"/>
      <c r="C3" s="1088"/>
      <c r="D3" s="1088"/>
      <c r="E3" s="1088"/>
      <c r="F3" s="1088"/>
      <c r="G3" s="271"/>
    </row>
    <row r="4" spans="1:8" ht="13.9" customHeight="1" x14ac:dyDescent="0.25">
      <c r="A4" s="1099" t="s">
        <v>1322</v>
      </c>
      <c r="B4" s="1099"/>
      <c r="C4" s="3"/>
      <c r="D4" s="4"/>
      <c r="E4" s="6"/>
      <c r="F4" s="539"/>
      <c r="G4" s="447"/>
      <c r="H4" s="455"/>
    </row>
    <row r="5" spans="1:8" ht="13" x14ac:dyDescent="0.25">
      <c r="A5" s="276" t="s">
        <v>249</v>
      </c>
      <c r="B5" s="276" t="s">
        <v>250</v>
      </c>
      <c r="C5" s="276" t="s">
        <v>251</v>
      </c>
      <c r="D5" s="276" t="s">
        <v>252</v>
      </c>
      <c r="E5" s="276" t="s">
        <v>253</v>
      </c>
      <c r="F5" s="364" t="s">
        <v>254</v>
      </c>
      <c r="G5" s="447"/>
      <c r="H5" s="455"/>
    </row>
    <row r="6" spans="1:8" ht="13" x14ac:dyDescent="0.25">
      <c r="A6" s="253"/>
      <c r="B6" s="252"/>
      <c r="C6" s="253"/>
      <c r="D6" s="253"/>
      <c r="E6" s="456"/>
      <c r="F6" s="540"/>
      <c r="G6" s="457"/>
      <c r="H6" s="455"/>
    </row>
    <row r="7" spans="1:8" ht="13.15" customHeight="1" x14ac:dyDescent="0.25">
      <c r="A7" s="165"/>
      <c r="B7" s="458" t="s">
        <v>135</v>
      </c>
      <c r="C7" s="165"/>
      <c r="D7" s="459"/>
      <c r="E7" s="234"/>
      <c r="F7" s="452"/>
      <c r="G7" s="198"/>
    </row>
    <row r="8" spans="1:8" ht="13.15" customHeight="1" x14ac:dyDescent="0.25">
      <c r="A8" s="165"/>
      <c r="B8" s="243"/>
      <c r="C8" s="165"/>
      <c r="D8" s="459"/>
      <c r="E8" s="234"/>
      <c r="F8" s="452"/>
      <c r="G8" s="198"/>
    </row>
    <row r="9" spans="1:8" ht="13.15" customHeight="1" x14ac:dyDescent="0.25">
      <c r="A9" s="165"/>
      <c r="B9" s="458" t="s">
        <v>117</v>
      </c>
      <c r="C9" s="165"/>
      <c r="D9" s="459"/>
      <c r="E9" s="234"/>
      <c r="F9" s="452"/>
      <c r="G9" s="198"/>
    </row>
    <row r="10" spans="1:8" ht="13.15" customHeight="1" x14ac:dyDescent="0.25">
      <c r="A10" s="165" t="s">
        <v>118</v>
      </c>
      <c r="B10" s="243" t="s">
        <v>262</v>
      </c>
      <c r="C10" s="165" t="s">
        <v>263</v>
      </c>
      <c r="D10" s="460">
        <f>1.4*6</f>
        <v>8.3999999999999986</v>
      </c>
      <c r="E10" s="173"/>
      <c r="F10" s="410">
        <f>D10*E10</f>
        <v>0</v>
      </c>
      <c r="G10" s="461"/>
    </row>
    <row r="11" spans="1:8" ht="13.15" customHeight="1" x14ac:dyDescent="0.25">
      <c r="A11" s="165"/>
      <c r="B11" s="243"/>
      <c r="C11" s="165"/>
      <c r="D11" s="459"/>
      <c r="E11" s="173"/>
      <c r="F11" s="466"/>
      <c r="G11" s="199"/>
    </row>
    <row r="12" spans="1:8" ht="13.15" customHeight="1" x14ac:dyDescent="0.25">
      <c r="A12" s="165"/>
      <c r="B12" s="458" t="s">
        <v>119</v>
      </c>
      <c r="C12" s="165"/>
      <c r="D12" s="459"/>
      <c r="E12" s="173"/>
      <c r="F12" s="466"/>
      <c r="G12" s="199"/>
    </row>
    <row r="13" spans="1:8" ht="13.15" customHeight="1" x14ac:dyDescent="0.25">
      <c r="A13" s="165" t="s">
        <v>120</v>
      </c>
      <c r="B13" s="158" t="s">
        <v>121</v>
      </c>
      <c r="C13" s="165" t="s">
        <v>15</v>
      </c>
      <c r="D13" s="229">
        <v>6</v>
      </c>
      <c r="E13" s="173"/>
      <c r="F13" s="410">
        <f>D13*E13</f>
        <v>0</v>
      </c>
      <c r="G13" s="461"/>
    </row>
    <row r="14" spans="1:8" ht="13.15" customHeight="1" x14ac:dyDescent="0.25">
      <c r="A14" s="165"/>
      <c r="B14" s="158"/>
      <c r="C14" s="165"/>
      <c r="D14" s="229"/>
      <c r="E14" s="173"/>
      <c r="F14" s="466"/>
      <c r="G14" s="199"/>
    </row>
    <row r="15" spans="1:8" ht="13.15" customHeight="1" x14ac:dyDescent="0.25">
      <c r="A15" s="165"/>
      <c r="B15" s="458" t="s">
        <v>122</v>
      </c>
      <c r="C15" s="165"/>
      <c r="D15" s="229"/>
      <c r="E15" s="173"/>
      <c r="F15" s="466"/>
      <c r="G15" s="199"/>
    </row>
    <row r="16" spans="1:8" ht="13.15" customHeight="1" x14ac:dyDescent="0.25">
      <c r="A16" s="165" t="s">
        <v>124</v>
      </c>
      <c r="B16" s="158" t="s">
        <v>125</v>
      </c>
      <c r="C16" s="165" t="s">
        <v>15</v>
      </c>
      <c r="D16" s="229">
        <v>8</v>
      </c>
      <c r="E16" s="173"/>
      <c r="F16" s="410">
        <f>D16*E16</f>
        <v>0</v>
      </c>
      <c r="G16" s="461"/>
    </row>
    <row r="17" spans="1:9" ht="13.15" customHeight="1" x14ac:dyDescent="0.25">
      <c r="A17" s="165"/>
      <c r="B17" s="462"/>
      <c r="C17" s="165"/>
      <c r="D17" s="229"/>
      <c r="E17" s="173"/>
      <c r="F17" s="466"/>
      <c r="G17" s="199"/>
    </row>
    <row r="18" spans="1:9" ht="13.15" customHeight="1" x14ac:dyDescent="0.25">
      <c r="A18" s="165"/>
      <c r="B18" s="158"/>
      <c r="C18" s="165"/>
      <c r="D18" s="229"/>
      <c r="E18" s="173"/>
      <c r="F18" s="466"/>
      <c r="G18" s="199"/>
    </row>
    <row r="19" spans="1:9" ht="13.15" customHeight="1" x14ac:dyDescent="0.25">
      <c r="A19" s="165"/>
      <c r="B19" s="249" t="s">
        <v>141</v>
      </c>
      <c r="C19" s="165"/>
      <c r="D19" s="229"/>
      <c r="E19" s="173"/>
      <c r="F19" s="466"/>
      <c r="G19" s="199"/>
    </row>
    <row r="20" spans="1:9" x14ac:dyDescent="0.25">
      <c r="A20" s="165"/>
      <c r="B20" s="158"/>
      <c r="C20" s="165"/>
      <c r="D20" s="229"/>
      <c r="E20" s="173"/>
      <c r="F20" s="466"/>
      <c r="G20" s="199"/>
    </row>
    <row r="21" spans="1:9" ht="13" x14ac:dyDescent="0.25">
      <c r="A21" s="165"/>
      <c r="B21" s="249" t="s">
        <v>1111</v>
      </c>
      <c r="C21" s="165"/>
      <c r="D21" s="229"/>
      <c r="E21" s="173"/>
      <c r="F21" s="466"/>
      <c r="G21" s="199"/>
    </row>
    <row r="22" spans="1:9" ht="13" x14ac:dyDescent="0.25">
      <c r="A22" s="165"/>
      <c r="B22" s="872" t="s">
        <v>264</v>
      </c>
      <c r="C22" s="165"/>
      <c r="D22" s="229"/>
      <c r="E22" s="173"/>
      <c r="F22" s="466"/>
      <c r="G22" s="199"/>
    </row>
    <row r="23" spans="1:9" x14ac:dyDescent="0.25">
      <c r="A23" s="165" t="s">
        <v>265</v>
      </c>
      <c r="B23" s="158" t="s">
        <v>1112</v>
      </c>
      <c r="C23" s="165" t="s">
        <v>106</v>
      </c>
      <c r="D23" s="229" t="s">
        <v>217</v>
      </c>
      <c r="E23" s="173"/>
      <c r="F23" s="466">
        <f>E23*D23</f>
        <v>0</v>
      </c>
      <c r="G23" s="199"/>
      <c r="H23" s="463"/>
      <c r="I23" s="463"/>
    </row>
    <row r="24" spans="1:9" x14ac:dyDescent="0.25">
      <c r="A24" s="165" t="s">
        <v>266</v>
      </c>
      <c r="B24" s="158" t="s">
        <v>1002</v>
      </c>
      <c r="C24" s="165" t="s">
        <v>106</v>
      </c>
      <c r="D24" s="229">
        <v>40</v>
      </c>
      <c r="E24" s="173"/>
      <c r="F24" s="466">
        <f>E24*D24</f>
        <v>0</v>
      </c>
      <c r="G24" s="199"/>
      <c r="H24" s="463"/>
      <c r="I24" s="463"/>
    </row>
    <row r="25" spans="1:9" x14ac:dyDescent="0.25">
      <c r="A25" s="165"/>
      <c r="B25" s="158"/>
      <c r="C25" s="165"/>
      <c r="D25" s="229"/>
      <c r="E25" s="173"/>
      <c r="F25" s="466"/>
      <c r="G25" s="199"/>
      <c r="H25" s="463"/>
      <c r="I25" s="463"/>
    </row>
    <row r="26" spans="1:9" ht="13" x14ac:dyDescent="0.25">
      <c r="A26" s="165"/>
      <c r="B26" s="872" t="s">
        <v>267</v>
      </c>
      <c r="C26" s="165"/>
      <c r="D26" s="229"/>
      <c r="E26" s="173"/>
      <c r="F26" s="466"/>
      <c r="G26" s="199"/>
      <c r="H26" s="463"/>
      <c r="I26" s="463"/>
    </row>
    <row r="27" spans="1:9" ht="18" customHeight="1" x14ac:dyDescent="0.25">
      <c r="A27" s="165" t="s">
        <v>1113</v>
      </c>
      <c r="B27" s="158" t="s">
        <v>268</v>
      </c>
      <c r="C27" s="165" t="s">
        <v>106</v>
      </c>
      <c r="D27" s="452">
        <v>11071</v>
      </c>
      <c r="E27" s="409"/>
      <c r="F27" s="410">
        <f>D27*E27</f>
        <v>0</v>
      </c>
      <c r="G27" s="461"/>
      <c r="H27" s="463"/>
      <c r="I27" s="463"/>
    </row>
    <row r="28" spans="1:9" ht="18" customHeight="1" x14ac:dyDescent="0.25">
      <c r="A28" s="165" t="s">
        <v>1114</v>
      </c>
      <c r="B28" s="158" t="s">
        <v>269</v>
      </c>
      <c r="C28" s="165" t="s">
        <v>106</v>
      </c>
      <c r="D28" s="452">
        <v>264</v>
      </c>
      <c r="E28" s="409"/>
      <c r="F28" s="410">
        <f t="shared" ref="F28:F33" si="0">D28*E28</f>
        <v>0</v>
      </c>
      <c r="G28" s="461"/>
      <c r="H28" s="463"/>
      <c r="I28" s="463"/>
    </row>
    <row r="29" spans="1:9" ht="18" customHeight="1" x14ac:dyDescent="0.25">
      <c r="A29" s="165" t="s">
        <v>1115</v>
      </c>
      <c r="B29" s="158" t="s">
        <v>1116</v>
      </c>
      <c r="C29" s="165" t="s">
        <v>106</v>
      </c>
      <c r="D29" s="229" t="s">
        <v>217</v>
      </c>
      <c r="E29" s="409"/>
      <c r="F29" s="410">
        <f t="shared" si="0"/>
        <v>0</v>
      </c>
      <c r="G29" s="461"/>
      <c r="H29" s="463"/>
      <c r="I29" s="463"/>
    </row>
    <row r="30" spans="1:9" ht="18" customHeight="1" x14ac:dyDescent="0.25">
      <c r="A30" s="165" t="s">
        <v>1117</v>
      </c>
      <c r="B30" s="158" t="s">
        <v>1118</v>
      </c>
      <c r="C30" s="165" t="s">
        <v>106</v>
      </c>
      <c r="D30" s="229" t="s">
        <v>217</v>
      </c>
      <c r="E30" s="409"/>
      <c r="F30" s="410">
        <f t="shared" si="0"/>
        <v>0</v>
      </c>
      <c r="G30" s="461"/>
      <c r="H30" s="463"/>
      <c r="I30" s="463"/>
    </row>
    <row r="31" spans="1:9" ht="18" customHeight="1" x14ac:dyDescent="0.25">
      <c r="A31" s="165" t="s">
        <v>1117</v>
      </c>
      <c r="B31" s="158" t="s">
        <v>1119</v>
      </c>
      <c r="C31" s="165" t="s">
        <v>106</v>
      </c>
      <c r="D31" s="229" t="s">
        <v>217</v>
      </c>
      <c r="E31" s="409"/>
      <c r="F31" s="410">
        <f t="shared" si="0"/>
        <v>0</v>
      </c>
      <c r="G31" s="461"/>
      <c r="H31" s="463"/>
      <c r="I31" s="463"/>
    </row>
    <row r="32" spans="1:9" ht="18" customHeight="1" x14ac:dyDescent="0.25">
      <c r="A32" s="165" t="s">
        <v>1120</v>
      </c>
      <c r="B32" s="158" t="s">
        <v>1121</v>
      </c>
      <c r="C32" s="165" t="s">
        <v>106</v>
      </c>
      <c r="D32" s="229" t="s">
        <v>217</v>
      </c>
      <c r="E32" s="409"/>
      <c r="F32" s="410">
        <f t="shared" si="0"/>
        <v>0</v>
      </c>
      <c r="G32" s="461"/>
      <c r="H32" s="463"/>
      <c r="I32" s="463"/>
    </row>
    <row r="33" spans="1:9" ht="18" customHeight="1" x14ac:dyDescent="0.25">
      <c r="A33" s="165" t="s">
        <v>1122</v>
      </c>
      <c r="B33" s="158" t="s">
        <v>1123</v>
      </c>
      <c r="C33" s="165" t="s">
        <v>106</v>
      </c>
      <c r="D33" s="229" t="s">
        <v>217</v>
      </c>
      <c r="E33" s="409"/>
      <c r="F33" s="410">
        <f t="shared" si="0"/>
        <v>0</v>
      </c>
      <c r="G33" s="461"/>
      <c r="H33" s="463"/>
      <c r="I33" s="463"/>
    </row>
    <row r="34" spans="1:9" ht="13.15" customHeight="1" x14ac:dyDescent="0.25">
      <c r="A34" s="165"/>
      <c r="B34" s="158"/>
      <c r="C34" s="165"/>
      <c r="D34" s="452"/>
      <c r="E34" s="409"/>
      <c r="F34" s="410"/>
      <c r="G34" s="461"/>
      <c r="H34" s="463"/>
      <c r="I34" s="463"/>
    </row>
    <row r="35" spans="1:9" ht="13.15" customHeight="1" x14ac:dyDescent="0.25">
      <c r="A35" s="165"/>
      <c r="B35" s="158"/>
      <c r="C35" s="165"/>
      <c r="D35" s="452"/>
      <c r="E35" s="409"/>
      <c r="F35" s="410"/>
      <c r="G35" s="461"/>
      <c r="H35" s="464"/>
      <c r="I35" s="464"/>
    </row>
    <row r="36" spans="1:9" ht="39" x14ac:dyDescent="0.25">
      <c r="A36" s="165"/>
      <c r="B36" s="873" t="s">
        <v>270</v>
      </c>
      <c r="C36" s="165"/>
      <c r="D36" s="452"/>
      <c r="E36" s="409"/>
      <c r="F36" s="410"/>
      <c r="G36" s="461"/>
      <c r="H36" s="464"/>
      <c r="I36" s="465"/>
    </row>
    <row r="37" spans="1:9" ht="18.75" customHeight="1" x14ac:dyDescent="0.25">
      <c r="A37" s="165" t="s">
        <v>1124</v>
      </c>
      <c r="B37" s="158" t="s">
        <v>1125</v>
      </c>
      <c r="C37" s="165" t="s">
        <v>106</v>
      </c>
      <c r="D37" s="229" t="s">
        <v>217</v>
      </c>
      <c r="E37" s="409"/>
      <c r="F37" s="410">
        <f>D37*E37</f>
        <v>0</v>
      </c>
      <c r="G37" s="461"/>
      <c r="H37" s="464"/>
      <c r="I37" s="465"/>
    </row>
    <row r="38" spans="1:9" ht="18.75" customHeight="1" x14ac:dyDescent="0.25">
      <c r="A38" s="165" t="s">
        <v>1126</v>
      </c>
      <c r="B38" s="158" t="s">
        <v>1127</v>
      </c>
      <c r="C38" s="165" t="s">
        <v>106</v>
      </c>
      <c r="D38" s="229" t="s">
        <v>217</v>
      </c>
      <c r="E38" s="409"/>
      <c r="F38" s="410">
        <f>D38*E38</f>
        <v>0</v>
      </c>
      <c r="G38" s="461"/>
      <c r="H38" s="464"/>
      <c r="I38" s="465"/>
    </row>
    <row r="39" spans="1:9" ht="18.75" customHeight="1" x14ac:dyDescent="0.25">
      <c r="A39" s="165" t="s">
        <v>1128</v>
      </c>
      <c r="B39" s="158" t="s">
        <v>1129</v>
      </c>
      <c r="C39" s="165" t="s">
        <v>106</v>
      </c>
      <c r="D39" s="229" t="s">
        <v>217</v>
      </c>
      <c r="E39" s="409"/>
      <c r="F39" s="410">
        <f>D39*E39</f>
        <v>0</v>
      </c>
      <c r="G39" s="461"/>
      <c r="H39" s="464"/>
      <c r="I39" s="464"/>
    </row>
    <row r="40" spans="1:9" ht="18.75" customHeight="1" x14ac:dyDescent="0.25">
      <c r="A40" s="165" t="s">
        <v>1130</v>
      </c>
      <c r="B40" s="158" t="s">
        <v>1131</v>
      </c>
      <c r="C40" s="165" t="s">
        <v>106</v>
      </c>
      <c r="D40" s="229" t="s">
        <v>217</v>
      </c>
      <c r="E40" s="409"/>
      <c r="F40" s="410">
        <f>D40*E40</f>
        <v>0</v>
      </c>
      <c r="G40" s="461"/>
      <c r="H40" s="464"/>
      <c r="I40" s="464"/>
    </row>
    <row r="41" spans="1:9" ht="13.15" customHeight="1" x14ac:dyDescent="0.25">
      <c r="A41" s="165"/>
      <c r="B41" s="158"/>
      <c r="C41" s="165"/>
      <c r="D41" s="452"/>
      <c r="E41" s="409"/>
      <c r="F41" s="410"/>
      <c r="G41" s="461"/>
      <c r="H41" s="464"/>
      <c r="I41" s="464"/>
    </row>
    <row r="42" spans="1:9" ht="39" x14ac:dyDescent="0.25">
      <c r="A42" s="165"/>
      <c r="B42" s="874" t="s">
        <v>957</v>
      </c>
      <c r="C42" s="165"/>
      <c r="D42" s="452"/>
      <c r="E42" s="409"/>
      <c r="F42" s="410"/>
      <c r="G42" s="461"/>
      <c r="H42" s="464"/>
      <c r="I42" s="464"/>
    </row>
    <row r="43" spans="1:9" ht="18.75" customHeight="1" x14ac:dyDescent="0.25">
      <c r="A43" s="233" t="s">
        <v>792</v>
      </c>
      <c r="B43" s="158" t="s">
        <v>1132</v>
      </c>
      <c r="C43" s="165" t="s">
        <v>106</v>
      </c>
      <c r="D43" s="229" t="s">
        <v>217</v>
      </c>
      <c r="E43" s="409"/>
      <c r="F43" s="410">
        <f t="shared" ref="F43:F45" si="1">D43*E43</f>
        <v>0</v>
      </c>
      <c r="G43" s="461"/>
      <c r="H43" s="464"/>
      <c r="I43" s="464"/>
    </row>
    <row r="44" spans="1:9" ht="18.75" customHeight="1" x14ac:dyDescent="0.25">
      <c r="A44" s="233" t="s">
        <v>793</v>
      </c>
      <c r="B44" s="158" t="s">
        <v>1133</v>
      </c>
      <c r="C44" s="165" t="s">
        <v>106</v>
      </c>
      <c r="D44" s="229" t="s">
        <v>217</v>
      </c>
      <c r="E44" s="409"/>
      <c r="F44" s="410">
        <f t="shared" si="1"/>
        <v>0</v>
      </c>
      <c r="G44" s="461"/>
    </row>
    <row r="45" spans="1:9" ht="18.75" customHeight="1" x14ac:dyDescent="0.25">
      <c r="A45" s="233" t="s">
        <v>794</v>
      </c>
      <c r="B45" s="158" t="s">
        <v>1134</v>
      </c>
      <c r="C45" s="165" t="s">
        <v>106</v>
      </c>
      <c r="D45" s="229" t="s">
        <v>217</v>
      </c>
      <c r="E45" s="409"/>
      <c r="F45" s="410">
        <f t="shared" si="1"/>
        <v>0</v>
      </c>
      <c r="G45" s="461"/>
    </row>
    <row r="46" spans="1:9" ht="13.15" customHeight="1" x14ac:dyDescent="0.25">
      <c r="A46" s="165"/>
      <c r="B46" s="158"/>
      <c r="C46" s="165"/>
      <c r="D46" s="452"/>
      <c r="E46" s="409"/>
      <c r="F46" s="410"/>
      <c r="G46" s="461"/>
    </row>
    <row r="47" spans="1:9" ht="13.15" customHeight="1" x14ac:dyDescent="0.25">
      <c r="A47" s="165"/>
      <c r="B47" s="462"/>
      <c r="C47" s="165"/>
      <c r="D47" s="452"/>
      <c r="E47" s="409"/>
      <c r="F47" s="410"/>
      <c r="G47" s="461"/>
    </row>
    <row r="48" spans="1:9" ht="13.15" customHeight="1" x14ac:dyDescent="0.25">
      <c r="A48" s="165"/>
      <c r="B48" s="158"/>
      <c r="C48" s="165"/>
      <c r="D48" s="466"/>
      <c r="E48" s="409"/>
      <c r="F48" s="410"/>
      <c r="G48" s="461"/>
    </row>
    <row r="49" spans="1:10" ht="13.15" customHeight="1" x14ac:dyDescent="0.25">
      <c r="A49" s="165"/>
      <c r="B49" s="458" t="s">
        <v>113</v>
      </c>
      <c r="C49" s="165"/>
      <c r="D49" s="229"/>
      <c r="E49" s="409"/>
      <c r="F49" s="466"/>
      <c r="G49" s="199"/>
    </row>
    <row r="50" spans="1:10" s="266" customFormat="1" x14ac:dyDescent="0.25">
      <c r="A50" s="165"/>
      <c r="B50" s="243"/>
      <c r="C50" s="165"/>
      <c r="D50" s="229"/>
      <c r="E50" s="409"/>
      <c r="F50" s="466"/>
      <c r="G50" s="199"/>
      <c r="H50" s="335"/>
      <c r="I50" s="467"/>
      <c r="J50" s="468"/>
    </row>
    <row r="51" spans="1:10" s="266" customFormat="1" ht="26" x14ac:dyDescent="0.25">
      <c r="A51" s="165"/>
      <c r="B51" s="469" t="s">
        <v>1004</v>
      </c>
      <c r="C51" s="165"/>
      <c r="D51" s="229"/>
      <c r="E51" s="173"/>
      <c r="F51" s="466"/>
      <c r="G51" s="199"/>
      <c r="H51" s="335"/>
      <c r="I51" s="467"/>
      <c r="J51" s="468"/>
    </row>
    <row r="52" spans="1:10" s="266" customFormat="1" ht="13" x14ac:dyDescent="0.25">
      <c r="A52" s="165"/>
      <c r="B52" s="469"/>
      <c r="C52" s="165"/>
      <c r="D52" s="229"/>
      <c r="E52" s="173"/>
      <c r="F52" s="466"/>
      <c r="G52" s="199"/>
      <c r="H52" s="335"/>
      <c r="I52" s="467"/>
      <c r="J52" s="468"/>
    </row>
    <row r="53" spans="1:10" s="266" customFormat="1" ht="13" x14ac:dyDescent="0.25">
      <c r="A53" s="404"/>
      <c r="B53" s="471" t="s">
        <v>129</v>
      </c>
      <c r="C53" s="404"/>
      <c r="D53" s="406"/>
      <c r="E53" s="409"/>
      <c r="F53" s="410"/>
      <c r="G53" s="461"/>
      <c r="H53" s="330"/>
      <c r="I53" s="467"/>
    </row>
    <row r="54" spans="1:10" ht="14.5" x14ac:dyDescent="0.25">
      <c r="A54" s="404" t="s">
        <v>146</v>
      </c>
      <c r="B54" s="875" t="s">
        <v>1005</v>
      </c>
      <c r="C54" s="404" t="s">
        <v>15</v>
      </c>
      <c r="D54" s="229" t="s">
        <v>217</v>
      </c>
      <c r="E54" s="409"/>
      <c r="F54" s="410">
        <f t="shared" ref="F54" si="2">D54*E54</f>
        <v>0</v>
      </c>
      <c r="G54" s="461"/>
      <c r="H54" s="473"/>
      <c r="I54" s="467"/>
      <c r="J54" s="474"/>
    </row>
    <row r="55" spans="1:10" ht="13" x14ac:dyDescent="0.3">
      <c r="A55" s="404"/>
      <c r="B55" s="876" t="s">
        <v>272</v>
      </c>
      <c r="C55" s="404"/>
      <c r="D55" s="406"/>
      <c r="E55" s="409"/>
      <c r="F55" s="410"/>
      <c r="G55" s="461"/>
      <c r="H55" s="473"/>
      <c r="I55" s="467"/>
      <c r="J55" s="474"/>
    </row>
    <row r="56" spans="1:10" ht="18.75" customHeight="1" x14ac:dyDescent="0.25">
      <c r="A56" s="404" t="s">
        <v>148</v>
      </c>
      <c r="B56" s="875" t="s">
        <v>273</v>
      </c>
      <c r="C56" s="404" t="s">
        <v>15</v>
      </c>
      <c r="D56" s="406">
        <v>4</v>
      </c>
      <c r="E56" s="409"/>
      <c r="F56" s="410">
        <f>D56*E56</f>
        <v>0</v>
      </c>
      <c r="G56" s="461"/>
      <c r="H56" s="473"/>
      <c r="I56" s="467"/>
      <c r="J56" s="474"/>
    </row>
    <row r="57" spans="1:10" s="266" customFormat="1" ht="18.75" customHeight="1" x14ac:dyDescent="0.25">
      <c r="A57" s="404" t="s">
        <v>150</v>
      </c>
      <c r="B57" s="875" t="s">
        <v>274</v>
      </c>
      <c r="C57" s="404" t="s">
        <v>15</v>
      </c>
      <c r="D57" s="406">
        <v>3</v>
      </c>
      <c r="E57" s="409"/>
      <c r="F57" s="410">
        <f t="shared" ref="F57:F70" si="3">D57*E57</f>
        <v>0</v>
      </c>
      <c r="G57" s="461"/>
      <c r="H57" s="473"/>
      <c r="I57" s="467"/>
      <c r="J57" s="468"/>
    </row>
    <row r="58" spans="1:10" s="266" customFormat="1" ht="18.75" customHeight="1" x14ac:dyDescent="0.25">
      <c r="A58" s="404" t="s">
        <v>130</v>
      </c>
      <c r="B58" s="875" t="s">
        <v>275</v>
      </c>
      <c r="C58" s="404" t="s">
        <v>276</v>
      </c>
      <c r="D58" s="406">
        <v>3</v>
      </c>
      <c r="E58" s="409"/>
      <c r="F58" s="410">
        <f t="shared" si="3"/>
        <v>0</v>
      </c>
      <c r="G58" s="461"/>
      <c r="H58" s="473"/>
      <c r="I58" s="467"/>
      <c r="J58" s="468"/>
    </row>
    <row r="59" spans="1:10" s="266" customFormat="1" ht="18.75" customHeight="1" x14ac:dyDescent="0.25">
      <c r="A59" s="404" t="s">
        <v>1135</v>
      </c>
      <c r="B59" s="875" t="s">
        <v>1006</v>
      </c>
      <c r="C59" s="404" t="s">
        <v>276</v>
      </c>
      <c r="D59" s="406">
        <v>3</v>
      </c>
      <c r="E59" s="409"/>
      <c r="F59" s="410">
        <f t="shared" si="3"/>
        <v>0</v>
      </c>
      <c r="G59" s="461"/>
      <c r="H59" s="473"/>
      <c r="I59" s="467"/>
      <c r="J59" s="468"/>
    </row>
    <row r="60" spans="1:10" s="266" customFormat="1" ht="18.75" customHeight="1" x14ac:dyDescent="0.25">
      <c r="A60" s="233" t="s">
        <v>161</v>
      </c>
      <c r="B60" s="877" t="s">
        <v>1136</v>
      </c>
      <c r="C60" s="165" t="s">
        <v>15</v>
      </c>
      <c r="D60" s="165">
        <v>0</v>
      </c>
      <c r="E60" s="173"/>
      <c r="F60" s="410">
        <f t="shared" si="3"/>
        <v>0</v>
      </c>
      <c r="G60" s="461"/>
      <c r="H60" s="473"/>
      <c r="I60" s="467"/>
      <c r="J60" s="468"/>
    </row>
    <row r="61" spans="1:10" s="266" customFormat="1" ht="18.75" customHeight="1" x14ac:dyDescent="0.25">
      <c r="A61" s="233"/>
      <c r="B61" s="877"/>
      <c r="C61" s="165"/>
      <c r="D61" s="165"/>
      <c r="E61" s="173"/>
      <c r="F61" s="410"/>
      <c r="G61" s="461"/>
      <c r="H61" s="473"/>
      <c r="I61" s="467"/>
      <c r="J61" s="468"/>
    </row>
    <row r="62" spans="1:10" s="266" customFormat="1" ht="13" thickBot="1" x14ac:dyDescent="0.3">
      <c r="A62" s="233"/>
      <c r="B62" s="877"/>
      <c r="C62" s="165"/>
      <c r="D62" s="165"/>
      <c r="E62" s="173"/>
      <c r="F62" s="410"/>
      <c r="G62" s="461"/>
      <c r="H62" s="473"/>
      <c r="I62" s="467"/>
      <c r="J62" s="468"/>
    </row>
    <row r="63" spans="1:10" s="266" customFormat="1" ht="13.5" thickTop="1" x14ac:dyDescent="0.25">
      <c r="A63" s="1100" t="s">
        <v>93</v>
      </c>
      <c r="B63" s="1100"/>
      <c r="C63" s="1100"/>
      <c r="D63" s="1100"/>
      <c r="E63" s="1100"/>
      <c r="F63" s="907">
        <f>SUM(F6:F62)</f>
        <v>0</v>
      </c>
      <c r="G63" s="461"/>
      <c r="H63" s="473"/>
      <c r="I63" s="467"/>
      <c r="J63" s="468"/>
    </row>
    <row r="64" spans="1:10" s="266" customFormat="1" x14ac:dyDescent="0.25">
      <c r="A64" s="233"/>
      <c r="B64" s="877"/>
      <c r="C64" s="165"/>
      <c r="D64" s="165"/>
      <c r="E64" s="173"/>
      <c r="F64" s="410"/>
      <c r="G64" s="461"/>
      <c r="H64" s="473"/>
      <c r="I64" s="467"/>
      <c r="J64" s="468"/>
    </row>
    <row r="65" spans="1:10" s="266" customFormat="1" ht="19.5" customHeight="1" x14ac:dyDescent="0.25">
      <c r="A65" s="233" t="s">
        <v>163</v>
      </c>
      <c r="B65" s="877" t="s">
        <v>1137</v>
      </c>
      <c r="C65" s="165" t="s">
        <v>15</v>
      </c>
      <c r="D65" s="229" t="s">
        <v>217</v>
      </c>
      <c r="E65" s="173"/>
      <c r="F65" s="410">
        <f t="shared" si="3"/>
        <v>0</v>
      </c>
      <c r="G65" s="461"/>
      <c r="H65" s="473"/>
      <c r="I65" s="467"/>
      <c r="J65" s="468"/>
    </row>
    <row r="66" spans="1:10" s="266" customFormat="1" ht="19.5" customHeight="1" x14ac:dyDescent="0.25">
      <c r="A66" s="233" t="s">
        <v>172</v>
      </c>
      <c r="B66" s="877" t="s">
        <v>1138</v>
      </c>
      <c r="C66" s="165" t="s">
        <v>15</v>
      </c>
      <c r="D66" s="229" t="s">
        <v>217</v>
      </c>
      <c r="E66" s="173"/>
      <c r="F66" s="410">
        <f t="shared" si="3"/>
        <v>0</v>
      </c>
      <c r="G66" s="461"/>
      <c r="H66" s="473"/>
      <c r="I66" s="467"/>
      <c r="J66" s="468"/>
    </row>
    <row r="67" spans="1:10" s="266" customFormat="1" ht="19.5" customHeight="1" x14ac:dyDescent="0.25">
      <c r="A67" s="233" t="s">
        <v>205</v>
      </c>
      <c r="B67" s="877" t="s">
        <v>1139</v>
      </c>
      <c r="C67" s="165" t="s">
        <v>15</v>
      </c>
      <c r="D67" s="229" t="s">
        <v>217</v>
      </c>
      <c r="E67" s="173"/>
      <c r="F67" s="410">
        <f t="shared" si="3"/>
        <v>0</v>
      </c>
      <c r="G67" s="461"/>
      <c r="H67" s="473"/>
      <c r="I67" s="467"/>
      <c r="J67" s="468"/>
    </row>
    <row r="68" spans="1:10" s="266" customFormat="1" ht="19.5" customHeight="1" x14ac:dyDescent="0.25">
      <c r="A68" s="233" t="s">
        <v>1140</v>
      </c>
      <c r="B68" s="877" t="s">
        <v>1141</v>
      </c>
      <c r="C68" s="165" t="s">
        <v>15</v>
      </c>
      <c r="D68" s="229" t="s">
        <v>217</v>
      </c>
      <c r="E68" s="173"/>
      <c r="F68" s="410">
        <f t="shared" si="3"/>
        <v>0</v>
      </c>
      <c r="G68" s="461"/>
      <c r="H68" s="473"/>
      <c r="I68" s="467"/>
      <c r="J68" s="468"/>
    </row>
    <row r="69" spans="1:10" s="266" customFormat="1" ht="19.5" customHeight="1" x14ac:dyDescent="0.25">
      <c r="A69" s="233" t="s">
        <v>1142</v>
      </c>
      <c r="B69" s="877" t="s">
        <v>1143</v>
      </c>
      <c r="C69" s="165" t="s">
        <v>15</v>
      </c>
      <c r="D69" s="229" t="s">
        <v>217</v>
      </c>
      <c r="E69" s="173"/>
      <c r="F69" s="410">
        <f t="shared" si="3"/>
        <v>0</v>
      </c>
      <c r="G69" s="461"/>
      <c r="H69" s="473"/>
      <c r="I69" s="467"/>
      <c r="J69" s="468"/>
    </row>
    <row r="70" spans="1:10" s="266" customFormat="1" ht="19.5" customHeight="1" x14ac:dyDescent="0.25">
      <c r="A70" s="233" t="s">
        <v>1144</v>
      </c>
      <c r="B70" s="877" t="s">
        <v>1145</v>
      </c>
      <c r="C70" s="165" t="s">
        <v>15</v>
      </c>
      <c r="D70" s="229" t="s">
        <v>217</v>
      </c>
      <c r="E70" s="173"/>
      <c r="F70" s="410">
        <f t="shared" si="3"/>
        <v>0</v>
      </c>
      <c r="G70" s="461"/>
      <c r="H70" s="473"/>
      <c r="I70" s="467"/>
      <c r="J70" s="468"/>
    </row>
    <row r="71" spans="1:10" s="266" customFormat="1" x14ac:dyDescent="0.25">
      <c r="A71" s="404"/>
      <c r="B71" s="877"/>
      <c r="C71" s="165"/>
      <c r="D71" s="165"/>
      <c r="E71" s="173"/>
      <c r="F71" s="410"/>
      <c r="G71" s="461"/>
      <c r="H71" s="473"/>
      <c r="I71" s="467"/>
      <c r="J71" s="468"/>
    </row>
    <row r="72" spans="1:10" s="266" customFormat="1" ht="13" x14ac:dyDescent="0.25">
      <c r="A72" s="404"/>
      <c r="B72" s="878" t="s">
        <v>277</v>
      </c>
      <c r="C72" s="404"/>
      <c r="D72" s="406"/>
      <c r="E72" s="409"/>
      <c r="F72" s="410"/>
      <c r="G72" s="461"/>
      <c r="H72" s="473"/>
      <c r="I72" s="467"/>
      <c r="J72" s="468"/>
    </row>
    <row r="73" spans="1:10" s="266" customFormat="1" ht="15.75" customHeight="1" x14ac:dyDescent="0.25">
      <c r="A73" s="404" t="s">
        <v>153</v>
      </c>
      <c r="B73" s="475" t="s">
        <v>1146</v>
      </c>
      <c r="C73" s="404" t="s">
        <v>276</v>
      </c>
      <c r="D73" s="406">
        <v>2</v>
      </c>
      <c r="E73" s="409"/>
      <c r="F73" s="410">
        <f>D73*E73</f>
        <v>0</v>
      </c>
      <c r="G73" s="461"/>
      <c r="H73" s="473"/>
      <c r="I73" s="467"/>
      <c r="J73" s="468"/>
    </row>
    <row r="74" spans="1:10" s="266" customFormat="1" ht="15.75" customHeight="1" x14ac:dyDescent="0.25">
      <c r="A74" s="404" t="s">
        <v>154</v>
      </c>
      <c r="B74" s="475" t="s">
        <v>1147</v>
      </c>
      <c r="C74" s="404" t="s">
        <v>276</v>
      </c>
      <c r="D74" s="229" t="s">
        <v>217</v>
      </c>
      <c r="E74" s="409"/>
      <c r="F74" s="410">
        <f t="shared" ref="F74:F76" si="4">D74*E74</f>
        <v>0</v>
      </c>
      <c r="G74" s="461"/>
      <c r="H74" s="473"/>
      <c r="I74" s="467"/>
      <c r="J74" s="468"/>
    </row>
    <row r="75" spans="1:10" s="266" customFormat="1" ht="15.75" customHeight="1" x14ac:dyDescent="0.25">
      <c r="A75" s="404" t="s">
        <v>155</v>
      </c>
      <c r="B75" s="475" t="s">
        <v>1148</v>
      </c>
      <c r="C75" s="404" t="s">
        <v>276</v>
      </c>
      <c r="D75" s="229" t="s">
        <v>217</v>
      </c>
      <c r="E75" s="409"/>
      <c r="F75" s="410">
        <f t="shared" si="4"/>
        <v>0</v>
      </c>
      <c r="G75" s="461"/>
      <c r="H75" s="473"/>
      <c r="I75" s="467"/>
      <c r="J75" s="468"/>
    </row>
    <row r="76" spans="1:10" s="266" customFormat="1" ht="15.75" customHeight="1" x14ac:dyDescent="0.25">
      <c r="A76" s="404" t="s">
        <v>1149</v>
      </c>
      <c r="B76" s="475" t="s">
        <v>1150</v>
      </c>
      <c r="C76" s="404" t="s">
        <v>276</v>
      </c>
      <c r="D76" s="229" t="s">
        <v>217</v>
      </c>
      <c r="E76" s="409"/>
      <c r="F76" s="410">
        <f t="shared" si="4"/>
        <v>0</v>
      </c>
      <c r="G76" s="461"/>
      <c r="H76" s="473"/>
      <c r="I76" s="467"/>
      <c r="J76" s="468"/>
    </row>
    <row r="77" spans="1:10" s="266" customFormat="1" x14ac:dyDescent="0.25">
      <c r="A77" s="404"/>
      <c r="B77" s="475"/>
      <c r="C77" s="404"/>
      <c r="D77" s="406"/>
      <c r="E77" s="409"/>
      <c r="F77" s="410"/>
      <c r="G77" s="461"/>
      <c r="H77" s="473"/>
      <c r="I77" s="467"/>
      <c r="J77" s="468"/>
    </row>
    <row r="78" spans="1:10" s="266" customFormat="1" ht="13" x14ac:dyDescent="0.25">
      <c r="A78" s="404"/>
      <c r="B78" s="878" t="s">
        <v>279</v>
      </c>
      <c r="C78" s="404"/>
      <c r="D78" s="406"/>
      <c r="E78" s="409"/>
      <c r="F78" s="410"/>
      <c r="G78" s="461"/>
      <c r="H78" s="473"/>
      <c r="I78" s="467"/>
    </row>
    <row r="79" spans="1:10" ht="18" customHeight="1" x14ac:dyDescent="0.25">
      <c r="A79" s="404" t="s">
        <v>1151</v>
      </c>
      <c r="B79" s="475" t="s">
        <v>1152</v>
      </c>
      <c r="C79" s="404" t="s">
        <v>15</v>
      </c>
      <c r="D79" s="229" t="s">
        <v>217</v>
      </c>
      <c r="E79" s="409"/>
      <c r="F79" s="410">
        <f>D79*E79</f>
        <v>0</v>
      </c>
      <c r="G79" s="461"/>
      <c r="H79" s="473"/>
      <c r="I79" s="335"/>
    </row>
    <row r="80" spans="1:10" ht="18" customHeight="1" x14ac:dyDescent="0.25">
      <c r="A80" s="404" t="s">
        <v>1153</v>
      </c>
      <c r="B80" s="475" t="s">
        <v>1154</v>
      </c>
      <c r="C80" s="404" t="s">
        <v>15</v>
      </c>
      <c r="D80" s="229" t="s">
        <v>217</v>
      </c>
      <c r="E80" s="409"/>
      <c r="F80" s="410">
        <f t="shared" ref="F80:F82" si="5">D80*E80</f>
        <v>0</v>
      </c>
      <c r="G80" s="461"/>
      <c r="H80" s="473"/>
      <c r="I80" s="335"/>
    </row>
    <row r="81" spans="1:13" ht="18" customHeight="1" x14ac:dyDescent="0.25">
      <c r="A81" s="404" t="s">
        <v>1155</v>
      </c>
      <c r="B81" s="475" t="s">
        <v>1156</v>
      </c>
      <c r="C81" s="404" t="s">
        <v>15</v>
      </c>
      <c r="D81" s="229" t="s">
        <v>217</v>
      </c>
      <c r="E81" s="409"/>
      <c r="F81" s="410">
        <f t="shared" si="5"/>
        <v>0</v>
      </c>
      <c r="G81" s="461"/>
      <c r="H81" s="473"/>
      <c r="I81" s="335"/>
    </row>
    <row r="82" spans="1:13" ht="18" customHeight="1" x14ac:dyDescent="0.25">
      <c r="A82" s="404" t="s">
        <v>1155</v>
      </c>
      <c r="B82" s="475" t="s">
        <v>1157</v>
      </c>
      <c r="C82" s="404" t="s">
        <v>15</v>
      </c>
      <c r="D82" s="229" t="s">
        <v>217</v>
      </c>
      <c r="E82" s="409"/>
      <c r="F82" s="410">
        <f t="shared" si="5"/>
        <v>0</v>
      </c>
      <c r="G82" s="461"/>
      <c r="H82" s="473"/>
      <c r="I82" s="335"/>
    </row>
    <row r="83" spans="1:13" x14ac:dyDescent="0.25">
      <c r="A83" s="404"/>
      <c r="B83" s="475"/>
      <c r="C83" s="404"/>
      <c r="D83" s="406"/>
      <c r="E83" s="409"/>
      <c r="F83" s="410"/>
      <c r="G83" s="461"/>
      <c r="H83" s="473"/>
      <c r="I83" s="330"/>
      <c r="J83" s="474"/>
    </row>
    <row r="84" spans="1:13" ht="13.15" customHeight="1" x14ac:dyDescent="0.25">
      <c r="A84" s="165"/>
      <c r="B84" s="458" t="s">
        <v>113</v>
      </c>
      <c r="C84" s="165"/>
      <c r="D84" s="229"/>
      <c r="E84" s="409"/>
      <c r="F84" s="466"/>
      <c r="G84" s="199"/>
    </row>
    <row r="85" spans="1:13" s="200" customFormat="1" x14ac:dyDescent="0.25">
      <c r="A85" s="165"/>
      <c r="B85" s="243"/>
      <c r="C85" s="165"/>
      <c r="D85" s="229"/>
      <c r="E85" s="409"/>
      <c r="F85" s="466"/>
      <c r="G85" s="199"/>
      <c r="H85" s="335"/>
      <c r="I85" s="476"/>
    </row>
    <row r="86" spans="1:13" ht="13.15" customHeight="1" x14ac:dyDescent="0.25">
      <c r="A86" s="165"/>
      <c r="B86" s="458" t="s">
        <v>115</v>
      </c>
      <c r="C86" s="165"/>
      <c r="D86" s="229"/>
      <c r="E86" s="173"/>
      <c r="F86" s="466"/>
      <c r="G86" s="199"/>
      <c r="I86" s="476"/>
      <c r="J86" s="200"/>
      <c r="K86" s="200"/>
      <c r="L86" s="200"/>
    </row>
    <row r="87" spans="1:13" ht="26" x14ac:dyDescent="0.25">
      <c r="A87" s="165"/>
      <c r="B87" s="477" t="s">
        <v>283</v>
      </c>
      <c r="C87" s="165"/>
      <c r="D87" s="229"/>
      <c r="E87" s="173"/>
      <c r="F87" s="466"/>
      <c r="G87" s="199"/>
      <c r="I87" s="476"/>
      <c r="J87" s="200"/>
      <c r="K87" s="200"/>
      <c r="L87" s="200"/>
    </row>
    <row r="88" spans="1:13" ht="13.15" customHeight="1" x14ac:dyDescent="0.25">
      <c r="A88" s="404" t="s">
        <v>131</v>
      </c>
      <c r="B88" s="408" t="s">
        <v>284</v>
      </c>
      <c r="C88" s="404" t="s">
        <v>15</v>
      </c>
      <c r="D88" s="406">
        <v>1</v>
      </c>
      <c r="E88" s="409"/>
      <c r="F88" s="410">
        <f>D88*E88</f>
        <v>0</v>
      </c>
      <c r="G88" s="461"/>
      <c r="I88" s="476"/>
      <c r="J88" s="200"/>
      <c r="K88" s="200"/>
      <c r="L88" s="200"/>
    </row>
    <row r="89" spans="1:13" s="200" customFormat="1" x14ac:dyDescent="0.25">
      <c r="A89" s="404"/>
      <c r="B89" s="475"/>
      <c r="C89" s="404"/>
      <c r="D89" s="406"/>
      <c r="E89" s="409"/>
      <c r="F89" s="410"/>
      <c r="G89" s="461"/>
      <c r="H89" s="335"/>
      <c r="I89" s="476"/>
    </row>
    <row r="90" spans="1:13" s="200" customFormat="1" ht="26" x14ac:dyDescent="0.25">
      <c r="A90" s="404"/>
      <c r="B90" s="405" t="s">
        <v>285</v>
      </c>
      <c r="C90" s="404"/>
      <c r="D90" s="406"/>
      <c r="E90" s="409"/>
      <c r="F90" s="410"/>
      <c r="G90" s="461"/>
      <c r="H90" s="335"/>
      <c r="I90" s="476"/>
    </row>
    <row r="91" spans="1:13" s="200" customFormat="1" ht="19.5" customHeight="1" x14ac:dyDescent="0.25">
      <c r="A91" s="404" t="s">
        <v>1007</v>
      </c>
      <c r="B91" s="475" t="s">
        <v>282</v>
      </c>
      <c r="C91" s="404" t="s">
        <v>15</v>
      </c>
      <c r="D91" s="229" t="s">
        <v>217</v>
      </c>
      <c r="E91" s="409"/>
      <c r="F91" s="410">
        <f t="shared" ref="F91:F92" si="6">D91*E91</f>
        <v>0</v>
      </c>
      <c r="G91" s="461"/>
      <c r="H91" s="335"/>
      <c r="I91" s="476"/>
    </row>
    <row r="92" spans="1:13" s="200" customFormat="1" ht="19.5" customHeight="1" x14ac:dyDescent="0.25">
      <c r="A92" s="404" t="s">
        <v>1158</v>
      </c>
      <c r="B92" s="475" t="s">
        <v>1159</v>
      </c>
      <c r="C92" s="404" t="s">
        <v>15</v>
      </c>
      <c r="D92" s="229" t="s">
        <v>217</v>
      </c>
      <c r="E92" s="409"/>
      <c r="F92" s="410">
        <f t="shared" si="6"/>
        <v>0</v>
      </c>
      <c r="G92" s="461"/>
      <c r="H92" s="335"/>
      <c r="I92" s="476"/>
    </row>
    <row r="93" spans="1:13" s="200" customFormat="1" x14ac:dyDescent="0.25">
      <c r="A93" s="404"/>
      <c r="B93" s="475"/>
      <c r="C93" s="404"/>
      <c r="D93" s="406"/>
      <c r="E93" s="409"/>
      <c r="F93" s="410"/>
      <c r="G93" s="461"/>
      <c r="H93" s="335"/>
      <c r="I93" s="476"/>
    </row>
    <row r="94" spans="1:13" s="200" customFormat="1" ht="26" x14ac:dyDescent="0.25">
      <c r="A94" s="478" t="s">
        <v>286</v>
      </c>
      <c r="B94" s="408" t="s">
        <v>287</v>
      </c>
      <c r="C94" s="479" t="s">
        <v>15</v>
      </c>
      <c r="D94" s="480">
        <v>2</v>
      </c>
      <c r="E94" s="481"/>
      <c r="F94" s="541">
        <f>D94*E94</f>
        <v>0</v>
      </c>
      <c r="G94" s="482"/>
      <c r="H94" s="476"/>
      <c r="I94" s="336"/>
      <c r="J94" s="169"/>
      <c r="K94" s="169"/>
      <c r="L94" s="169"/>
      <c r="M94" s="169"/>
    </row>
    <row r="95" spans="1:13" s="200" customFormat="1" x14ac:dyDescent="0.25">
      <c r="A95" s="478"/>
      <c r="B95" s="408"/>
      <c r="C95" s="479"/>
      <c r="D95" s="480"/>
      <c r="E95" s="481"/>
      <c r="F95" s="541"/>
      <c r="G95" s="482"/>
      <c r="H95" s="476"/>
      <c r="I95" s="336"/>
      <c r="J95" s="169"/>
      <c r="K95" s="169"/>
      <c r="L95" s="169"/>
      <c r="M95" s="169"/>
    </row>
    <row r="96" spans="1:13" s="200" customFormat="1" x14ac:dyDescent="0.25">
      <c r="A96" s="404" t="s">
        <v>1075</v>
      </c>
      <c r="B96" s="408" t="s">
        <v>1160</v>
      </c>
      <c r="C96" s="404" t="s">
        <v>15</v>
      </c>
      <c r="D96" s="406">
        <v>1</v>
      </c>
      <c r="E96" s="409"/>
      <c r="F96" s="410">
        <f>D96*E96</f>
        <v>0</v>
      </c>
      <c r="G96" s="461"/>
      <c r="H96" s="335"/>
      <c r="I96" s="476"/>
    </row>
    <row r="97" spans="1:257" s="200" customFormat="1" x14ac:dyDescent="0.25">
      <c r="A97" s="404"/>
      <c r="B97" s="408"/>
      <c r="C97" s="404"/>
      <c r="D97" s="406"/>
      <c r="E97" s="409"/>
      <c r="F97" s="410"/>
      <c r="G97" s="461"/>
      <c r="H97" s="335"/>
      <c r="I97" s="476"/>
    </row>
    <row r="98" spans="1:257" s="200" customFormat="1" x14ac:dyDescent="0.25">
      <c r="A98" s="404" t="s">
        <v>288</v>
      </c>
      <c r="B98" s="408" t="s">
        <v>289</v>
      </c>
      <c r="C98" s="404" t="s">
        <v>15</v>
      </c>
      <c r="D98" s="406">
        <v>9</v>
      </c>
      <c r="E98" s="409"/>
      <c r="F98" s="410">
        <f>D98*E98</f>
        <v>0</v>
      </c>
      <c r="G98" s="461"/>
      <c r="H98" s="476"/>
      <c r="I98" s="336"/>
      <c r="J98" s="169"/>
      <c r="K98" s="169"/>
      <c r="L98" s="169"/>
      <c r="M98" s="169"/>
    </row>
    <row r="99" spans="1:257" x14ac:dyDescent="0.25">
      <c r="A99" s="404"/>
      <c r="B99" s="483"/>
      <c r="C99" s="404"/>
      <c r="D99" s="406"/>
      <c r="E99" s="409"/>
      <c r="F99" s="410"/>
      <c r="G99" s="461"/>
      <c r="H99" s="476"/>
    </row>
    <row r="100" spans="1:257" s="200" customFormat="1" ht="13" x14ac:dyDescent="0.25">
      <c r="A100" s="165"/>
      <c r="B100" s="484" t="s">
        <v>157</v>
      </c>
      <c r="C100" s="165"/>
      <c r="D100" s="229"/>
      <c r="E100" s="173"/>
      <c r="F100" s="466"/>
      <c r="G100" s="199"/>
      <c r="H100" s="476"/>
      <c r="I100" s="485"/>
      <c r="J100" s="358"/>
      <c r="K100" s="358"/>
      <c r="L100" s="358"/>
      <c r="M100" s="358"/>
    </row>
    <row r="101" spans="1:257" s="358" customFormat="1" ht="13" x14ac:dyDescent="0.25">
      <c r="A101" s="404"/>
      <c r="B101" s="469" t="s">
        <v>290</v>
      </c>
      <c r="C101" s="404"/>
      <c r="D101" s="406"/>
      <c r="E101" s="409"/>
      <c r="F101" s="410"/>
      <c r="G101" s="461"/>
      <c r="H101" s="486"/>
      <c r="I101" s="476"/>
      <c r="J101" s="200"/>
      <c r="K101" s="200"/>
      <c r="L101" s="200"/>
      <c r="M101" s="200"/>
    </row>
    <row r="102" spans="1:257" s="358" customFormat="1" ht="19.5" customHeight="1" x14ac:dyDescent="0.25">
      <c r="A102" s="404" t="s">
        <v>132</v>
      </c>
      <c r="B102" s="475" t="s">
        <v>291</v>
      </c>
      <c r="C102" s="479" t="s">
        <v>15</v>
      </c>
      <c r="D102" s="480">
        <v>9</v>
      </c>
      <c r="E102" s="481"/>
      <c r="F102" s="541">
        <f>D102*E102</f>
        <v>0</v>
      </c>
      <c r="G102" s="482"/>
      <c r="H102" s="486"/>
      <c r="I102" s="476"/>
      <c r="J102" s="200"/>
      <c r="K102" s="200"/>
      <c r="L102" s="200"/>
      <c r="M102" s="200"/>
    </row>
    <row r="103" spans="1:257" s="358" customFormat="1" ht="19.5" customHeight="1" x14ac:dyDescent="0.25">
      <c r="A103" s="404" t="s">
        <v>292</v>
      </c>
      <c r="B103" s="408" t="s">
        <v>293</v>
      </c>
      <c r="C103" s="404" t="s">
        <v>15</v>
      </c>
      <c r="D103" s="406">
        <v>4</v>
      </c>
      <c r="E103" s="409"/>
      <c r="F103" s="410">
        <f>D103*E103</f>
        <v>0</v>
      </c>
      <c r="G103" s="461"/>
      <c r="H103" s="335"/>
      <c r="I103" s="476"/>
      <c r="J103" s="200"/>
      <c r="K103" s="200"/>
      <c r="L103" s="200"/>
      <c r="M103" s="200"/>
    </row>
    <row r="104" spans="1:257" s="358" customFormat="1" ht="13" x14ac:dyDescent="0.25">
      <c r="A104" s="404"/>
      <c r="B104" s="475"/>
      <c r="C104" s="404"/>
      <c r="D104" s="406"/>
      <c r="E104" s="409"/>
      <c r="F104" s="410"/>
      <c r="G104" s="461"/>
      <c r="H104" s="476"/>
      <c r="I104" s="476"/>
      <c r="J104" s="200"/>
      <c r="K104" s="200"/>
      <c r="L104" s="200"/>
      <c r="M104" s="200"/>
    </row>
    <row r="105" spans="1:257" s="200" customFormat="1" ht="13" x14ac:dyDescent="0.25">
      <c r="A105" s="478"/>
      <c r="B105" s="469" t="s">
        <v>294</v>
      </c>
      <c r="C105" s="404"/>
      <c r="D105" s="406"/>
      <c r="E105" s="409"/>
      <c r="F105" s="410"/>
      <c r="G105" s="461"/>
      <c r="H105" s="488"/>
      <c r="I105" s="476"/>
    </row>
    <row r="106" spans="1:257" s="200" customFormat="1" ht="18" customHeight="1" x14ac:dyDescent="0.25">
      <c r="A106" s="404" t="s">
        <v>259</v>
      </c>
      <c r="B106" s="408" t="s">
        <v>295</v>
      </c>
      <c r="C106" s="404" t="s">
        <v>106</v>
      </c>
      <c r="D106" s="406">
        <v>20</v>
      </c>
      <c r="E106" s="409"/>
      <c r="F106" s="410">
        <f>D106*E106</f>
        <v>0</v>
      </c>
      <c r="G106" s="461"/>
      <c r="H106" s="476"/>
      <c r="I106" s="476"/>
    </row>
    <row r="107" spans="1:257" s="200" customFormat="1" ht="18" customHeight="1" x14ac:dyDescent="0.25">
      <c r="A107" s="404" t="s">
        <v>260</v>
      </c>
      <c r="B107" s="408" t="s">
        <v>296</v>
      </c>
      <c r="C107" s="404" t="s">
        <v>106</v>
      </c>
      <c r="D107" s="406">
        <v>15</v>
      </c>
      <c r="E107" s="409"/>
      <c r="F107" s="410">
        <f>D107*E107</f>
        <v>0</v>
      </c>
      <c r="G107" s="461"/>
      <c r="H107" s="476"/>
      <c r="I107" s="489"/>
    </row>
    <row r="108" spans="1:257" s="200" customFormat="1" x14ac:dyDescent="0.25">
      <c r="A108" s="404"/>
      <c r="B108" s="408"/>
      <c r="C108" s="404"/>
      <c r="D108" s="406"/>
      <c r="E108" s="409"/>
      <c r="F108" s="410"/>
      <c r="G108" s="461"/>
      <c r="H108" s="488"/>
      <c r="I108" s="337"/>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56"/>
      <c r="EE108" s="156"/>
      <c r="EF108" s="156"/>
      <c r="EG108" s="156"/>
      <c r="EH108" s="156"/>
      <c r="EI108" s="156"/>
      <c r="EJ108" s="156"/>
      <c r="EK108" s="156"/>
      <c r="EL108" s="156"/>
      <c r="EM108" s="156"/>
      <c r="EN108" s="156"/>
      <c r="EO108" s="156"/>
      <c r="EP108" s="156"/>
      <c r="EQ108" s="156"/>
      <c r="ER108" s="156"/>
      <c r="ES108" s="156"/>
      <c r="ET108" s="156"/>
      <c r="EU108" s="156"/>
      <c r="EV108" s="156"/>
      <c r="EW108" s="156"/>
      <c r="EX108" s="156"/>
      <c r="EY108" s="156"/>
      <c r="EZ108" s="156"/>
      <c r="FA108" s="156"/>
      <c r="FB108" s="156"/>
      <c r="FC108" s="156"/>
      <c r="FD108" s="156"/>
      <c r="FE108" s="156"/>
      <c r="FF108" s="156"/>
      <c r="FG108" s="156"/>
      <c r="FH108" s="156"/>
      <c r="FI108" s="156"/>
      <c r="FJ108" s="156"/>
      <c r="FK108" s="156"/>
      <c r="FL108" s="156"/>
      <c r="FM108" s="156"/>
      <c r="FN108" s="156"/>
      <c r="FO108" s="156"/>
      <c r="FP108" s="156"/>
      <c r="FQ108" s="156"/>
      <c r="FR108" s="156"/>
      <c r="FS108" s="156"/>
      <c r="FT108" s="156"/>
      <c r="FU108" s="156"/>
      <c r="FV108" s="156"/>
      <c r="FW108" s="156"/>
      <c r="FX108" s="156"/>
      <c r="FY108" s="156"/>
      <c r="FZ108" s="156"/>
      <c r="GA108" s="156"/>
      <c r="GB108" s="156"/>
      <c r="GC108" s="156"/>
      <c r="GD108" s="156"/>
      <c r="GE108" s="156"/>
      <c r="GF108" s="156"/>
      <c r="GG108" s="156"/>
      <c r="GH108" s="156"/>
      <c r="GI108" s="156"/>
      <c r="GJ108" s="156"/>
      <c r="GK108" s="156"/>
      <c r="GL108" s="156"/>
      <c r="GM108" s="156"/>
      <c r="GN108" s="156"/>
      <c r="GO108" s="156"/>
      <c r="GP108" s="156"/>
      <c r="GQ108" s="156"/>
      <c r="GR108" s="156"/>
      <c r="GS108" s="156"/>
      <c r="GT108" s="156"/>
      <c r="GU108" s="156"/>
      <c r="GV108" s="156"/>
      <c r="GW108" s="156"/>
      <c r="GX108" s="156"/>
      <c r="GY108" s="156"/>
      <c r="GZ108" s="156"/>
      <c r="HA108" s="156"/>
      <c r="HB108" s="156"/>
      <c r="HC108" s="156"/>
      <c r="HD108" s="156"/>
      <c r="HE108" s="156"/>
      <c r="HF108" s="156"/>
      <c r="HG108" s="156"/>
      <c r="HH108" s="156"/>
      <c r="HI108" s="156"/>
      <c r="HJ108" s="156"/>
      <c r="HK108" s="156"/>
      <c r="HL108" s="156"/>
      <c r="HM108" s="156"/>
      <c r="HN108" s="156"/>
      <c r="HO108" s="156"/>
      <c r="HP108" s="156"/>
      <c r="HQ108" s="156"/>
      <c r="HR108" s="156"/>
      <c r="HS108" s="156"/>
      <c r="HT108" s="156"/>
      <c r="HU108" s="156"/>
      <c r="HV108" s="156"/>
      <c r="HW108" s="156"/>
      <c r="HX108" s="156"/>
      <c r="HY108" s="156"/>
      <c r="HZ108" s="156"/>
      <c r="IA108" s="156"/>
      <c r="IB108" s="156"/>
      <c r="IC108" s="156"/>
      <c r="ID108" s="156"/>
      <c r="IE108" s="156"/>
      <c r="IF108" s="156"/>
      <c r="IG108" s="156"/>
      <c r="IH108" s="156"/>
      <c r="II108" s="156"/>
      <c r="IJ108" s="156"/>
      <c r="IK108" s="156"/>
      <c r="IL108" s="156"/>
      <c r="IM108" s="156"/>
      <c r="IN108" s="156"/>
      <c r="IO108" s="156"/>
      <c r="IP108" s="156"/>
      <c r="IQ108" s="156"/>
      <c r="IR108" s="156"/>
      <c r="IS108" s="156"/>
      <c r="IT108" s="156"/>
      <c r="IU108" s="156"/>
      <c r="IV108" s="156"/>
      <c r="IW108" s="156"/>
    </row>
    <row r="109" spans="1:257" s="200" customFormat="1" ht="13" x14ac:dyDescent="0.25">
      <c r="A109" s="490"/>
      <c r="B109" s="491" t="s">
        <v>1161</v>
      </c>
      <c r="C109" s="404"/>
      <c r="D109" s="404"/>
      <c r="E109" s="492"/>
      <c r="F109" s="407"/>
      <c r="G109" s="493"/>
      <c r="H109" s="485"/>
      <c r="I109" s="337"/>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c r="DP109" s="156"/>
      <c r="DQ109" s="156"/>
      <c r="DR109" s="156"/>
      <c r="DS109" s="156"/>
      <c r="DT109" s="156"/>
      <c r="DU109" s="156"/>
      <c r="DV109" s="156"/>
      <c r="DW109" s="156"/>
      <c r="DX109" s="156"/>
      <c r="DY109" s="156"/>
      <c r="DZ109" s="156"/>
      <c r="EA109" s="156"/>
      <c r="EB109" s="156"/>
      <c r="EC109" s="156"/>
      <c r="ED109" s="156"/>
      <c r="EE109" s="156"/>
      <c r="EF109" s="156"/>
      <c r="EG109" s="156"/>
      <c r="EH109" s="156"/>
      <c r="EI109" s="156"/>
      <c r="EJ109" s="156"/>
      <c r="EK109" s="156"/>
      <c r="EL109" s="156"/>
      <c r="EM109" s="156"/>
      <c r="EN109" s="156"/>
      <c r="EO109" s="156"/>
      <c r="EP109" s="156"/>
      <c r="EQ109" s="156"/>
      <c r="ER109" s="156"/>
      <c r="ES109" s="156"/>
      <c r="ET109" s="156"/>
      <c r="EU109" s="156"/>
      <c r="EV109" s="156"/>
      <c r="EW109" s="156"/>
      <c r="EX109" s="156"/>
      <c r="EY109" s="156"/>
      <c r="EZ109" s="156"/>
      <c r="FA109" s="156"/>
      <c r="FB109" s="156"/>
      <c r="FC109" s="156"/>
      <c r="FD109" s="156"/>
      <c r="FE109" s="156"/>
      <c r="FF109" s="156"/>
      <c r="FG109" s="156"/>
      <c r="FH109" s="156"/>
      <c r="FI109" s="156"/>
      <c r="FJ109" s="156"/>
      <c r="FK109" s="156"/>
      <c r="FL109" s="156"/>
      <c r="FM109" s="156"/>
      <c r="FN109" s="156"/>
      <c r="FO109" s="156"/>
      <c r="FP109" s="156"/>
      <c r="FQ109" s="156"/>
      <c r="FR109" s="156"/>
      <c r="FS109" s="156"/>
      <c r="FT109" s="156"/>
      <c r="FU109" s="156"/>
      <c r="FV109" s="156"/>
      <c r="FW109" s="156"/>
      <c r="FX109" s="156"/>
      <c r="FY109" s="156"/>
      <c r="FZ109" s="156"/>
      <c r="GA109" s="156"/>
      <c r="GB109" s="156"/>
      <c r="GC109" s="156"/>
      <c r="GD109" s="156"/>
      <c r="GE109" s="156"/>
      <c r="GF109" s="156"/>
      <c r="GG109" s="156"/>
      <c r="GH109" s="156"/>
      <c r="GI109" s="156"/>
      <c r="GJ109" s="156"/>
      <c r="GK109" s="156"/>
      <c r="GL109" s="156"/>
      <c r="GM109" s="156"/>
      <c r="GN109" s="156"/>
      <c r="GO109" s="156"/>
      <c r="GP109" s="156"/>
      <c r="GQ109" s="156"/>
      <c r="GR109" s="156"/>
      <c r="GS109" s="156"/>
      <c r="GT109" s="156"/>
      <c r="GU109" s="156"/>
      <c r="GV109" s="156"/>
      <c r="GW109" s="156"/>
      <c r="GX109" s="156"/>
      <c r="GY109" s="156"/>
      <c r="GZ109" s="156"/>
      <c r="HA109" s="156"/>
      <c r="HB109" s="156"/>
      <c r="HC109" s="156"/>
      <c r="HD109" s="156"/>
      <c r="HE109" s="156"/>
      <c r="HF109" s="156"/>
      <c r="HG109" s="156"/>
      <c r="HH109" s="156"/>
      <c r="HI109" s="156"/>
      <c r="HJ109" s="156"/>
      <c r="HK109" s="156"/>
      <c r="HL109" s="156"/>
      <c r="HM109" s="156"/>
      <c r="HN109" s="156"/>
      <c r="HO109" s="156"/>
      <c r="HP109" s="156"/>
      <c r="HQ109" s="156"/>
      <c r="HR109" s="156"/>
      <c r="HS109" s="156"/>
      <c r="HT109" s="156"/>
      <c r="HU109" s="156"/>
      <c r="HV109" s="156"/>
      <c r="HW109" s="156"/>
      <c r="HX109" s="156"/>
      <c r="HY109" s="156"/>
      <c r="HZ109" s="156"/>
      <c r="IA109" s="156"/>
      <c r="IB109" s="156"/>
      <c r="IC109" s="156"/>
      <c r="ID109" s="156"/>
      <c r="IE109" s="156"/>
      <c r="IF109" s="156"/>
      <c r="IG109" s="156"/>
      <c r="IH109" s="156"/>
      <c r="II109" s="156"/>
      <c r="IJ109" s="156"/>
      <c r="IK109" s="156"/>
      <c r="IL109" s="156"/>
      <c r="IM109" s="156"/>
      <c r="IN109" s="156"/>
      <c r="IO109" s="156"/>
      <c r="IP109" s="156"/>
      <c r="IQ109" s="156"/>
      <c r="IR109" s="156"/>
      <c r="IS109" s="156"/>
      <c r="IT109" s="156"/>
      <c r="IU109" s="156"/>
      <c r="IV109" s="156"/>
      <c r="IW109" s="156"/>
    </row>
    <row r="110" spans="1:257" s="200" customFormat="1" ht="20.25" customHeight="1" x14ac:dyDescent="0.25">
      <c r="A110" s="404" t="s">
        <v>297</v>
      </c>
      <c r="B110" s="408" t="s">
        <v>298</v>
      </c>
      <c r="C110" s="404" t="s">
        <v>15</v>
      </c>
      <c r="D110" s="404">
        <v>8</v>
      </c>
      <c r="E110" s="409"/>
      <c r="F110" s="410">
        <f>E110*D110</f>
        <v>0</v>
      </c>
      <c r="G110" s="461"/>
      <c r="H110" s="485"/>
      <c r="I110" s="337"/>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c r="EF110" s="156"/>
      <c r="EG110" s="156"/>
      <c r="EH110" s="156"/>
      <c r="EI110" s="156"/>
      <c r="EJ110" s="156"/>
      <c r="EK110" s="156"/>
      <c r="EL110" s="156"/>
      <c r="EM110" s="156"/>
      <c r="EN110" s="156"/>
      <c r="EO110" s="156"/>
      <c r="EP110" s="156"/>
      <c r="EQ110" s="156"/>
      <c r="ER110" s="156"/>
      <c r="ES110" s="156"/>
      <c r="ET110" s="156"/>
      <c r="EU110" s="156"/>
      <c r="EV110" s="156"/>
      <c r="EW110" s="156"/>
      <c r="EX110" s="156"/>
      <c r="EY110" s="156"/>
      <c r="EZ110" s="156"/>
      <c r="FA110" s="156"/>
      <c r="FB110" s="156"/>
      <c r="FC110" s="156"/>
      <c r="FD110" s="156"/>
      <c r="FE110" s="156"/>
      <c r="FF110" s="156"/>
      <c r="FG110" s="156"/>
      <c r="FH110" s="156"/>
      <c r="FI110" s="156"/>
      <c r="FJ110" s="156"/>
      <c r="FK110" s="156"/>
      <c r="FL110" s="156"/>
      <c r="FM110" s="156"/>
      <c r="FN110" s="156"/>
      <c r="FO110" s="156"/>
      <c r="FP110" s="156"/>
      <c r="FQ110" s="156"/>
      <c r="FR110" s="156"/>
      <c r="FS110" s="156"/>
      <c r="FT110" s="156"/>
      <c r="FU110" s="156"/>
      <c r="FV110" s="156"/>
      <c r="FW110" s="156"/>
      <c r="FX110" s="156"/>
      <c r="FY110" s="156"/>
      <c r="FZ110" s="156"/>
      <c r="GA110" s="156"/>
      <c r="GB110" s="156"/>
      <c r="GC110" s="156"/>
      <c r="GD110" s="156"/>
      <c r="GE110" s="156"/>
      <c r="GF110" s="156"/>
      <c r="GG110" s="156"/>
      <c r="GH110" s="156"/>
      <c r="GI110" s="156"/>
      <c r="GJ110" s="156"/>
      <c r="GK110" s="156"/>
      <c r="GL110" s="156"/>
      <c r="GM110" s="156"/>
      <c r="GN110" s="156"/>
      <c r="GO110" s="156"/>
      <c r="GP110" s="156"/>
      <c r="GQ110" s="156"/>
      <c r="GR110" s="156"/>
      <c r="GS110" s="156"/>
      <c r="GT110" s="156"/>
      <c r="GU110" s="156"/>
      <c r="GV110" s="156"/>
      <c r="GW110" s="156"/>
      <c r="GX110" s="156"/>
      <c r="GY110" s="156"/>
      <c r="GZ110" s="156"/>
      <c r="HA110" s="156"/>
      <c r="HB110" s="156"/>
      <c r="HC110" s="156"/>
      <c r="HD110" s="156"/>
      <c r="HE110" s="156"/>
      <c r="HF110" s="156"/>
      <c r="HG110" s="156"/>
      <c r="HH110" s="156"/>
      <c r="HI110" s="156"/>
      <c r="HJ110" s="156"/>
      <c r="HK110" s="156"/>
      <c r="HL110" s="156"/>
      <c r="HM110" s="156"/>
      <c r="HN110" s="156"/>
      <c r="HO110" s="156"/>
      <c r="HP110" s="156"/>
      <c r="HQ110" s="156"/>
      <c r="HR110" s="156"/>
      <c r="HS110" s="156"/>
      <c r="HT110" s="156"/>
      <c r="HU110" s="156"/>
      <c r="HV110" s="156"/>
      <c r="HW110" s="156"/>
      <c r="HX110" s="156"/>
      <c r="HY110" s="156"/>
      <c r="HZ110" s="156"/>
      <c r="IA110" s="156"/>
      <c r="IB110" s="156"/>
      <c r="IC110" s="156"/>
      <c r="ID110" s="156"/>
      <c r="IE110" s="156"/>
      <c r="IF110" s="156"/>
      <c r="IG110" s="156"/>
      <c r="IH110" s="156"/>
      <c r="II110" s="156"/>
      <c r="IJ110" s="156"/>
      <c r="IK110" s="156"/>
      <c r="IL110" s="156"/>
      <c r="IM110" s="156"/>
      <c r="IN110" s="156"/>
      <c r="IO110" s="156"/>
      <c r="IP110" s="156"/>
      <c r="IQ110" s="156"/>
      <c r="IR110" s="156"/>
      <c r="IS110" s="156"/>
      <c r="IT110" s="156"/>
      <c r="IU110" s="156"/>
      <c r="IV110" s="156"/>
      <c r="IW110" s="156"/>
    </row>
    <row r="111" spans="1:257" s="200" customFormat="1" ht="20.25" customHeight="1" x14ac:dyDescent="0.25">
      <c r="A111" s="404" t="s">
        <v>299</v>
      </c>
      <c r="B111" s="408" t="s">
        <v>300</v>
      </c>
      <c r="C111" s="404" t="s">
        <v>15</v>
      </c>
      <c r="D111" s="404">
        <v>6</v>
      </c>
      <c r="E111" s="409"/>
      <c r="F111" s="410">
        <f>E111*D111</f>
        <v>0</v>
      </c>
      <c r="G111" s="461"/>
      <c r="H111" s="485"/>
      <c r="I111" s="337"/>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c r="EF111" s="156"/>
      <c r="EG111" s="156"/>
      <c r="EH111" s="156"/>
      <c r="EI111" s="156"/>
      <c r="EJ111" s="156"/>
      <c r="EK111" s="156"/>
      <c r="EL111" s="156"/>
      <c r="EM111" s="156"/>
      <c r="EN111" s="156"/>
      <c r="EO111" s="156"/>
      <c r="EP111" s="156"/>
      <c r="EQ111" s="156"/>
      <c r="ER111" s="156"/>
      <c r="ES111" s="156"/>
      <c r="ET111" s="156"/>
      <c r="EU111" s="156"/>
      <c r="EV111" s="156"/>
      <c r="EW111" s="156"/>
      <c r="EX111" s="156"/>
      <c r="EY111" s="156"/>
      <c r="EZ111" s="156"/>
      <c r="FA111" s="156"/>
      <c r="FB111" s="156"/>
      <c r="FC111" s="156"/>
      <c r="FD111" s="156"/>
      <c r="FE111" s="156"/>
      <c r="FF111" s="156"/>
      <c r="FG111" s="156"/>
      <c r="FH111" s="156"/>
      <c r="FI111" s="156"/>
      <c r="FJ111" s="156"/>
      <c r="FK111" s="156"/>
      <c r="FL111" s="156"/>
      <c r="FM111" s="156"/>
      <c r="FN111" s="156"/>
      <c r="FO111" s="156"/>
      <c r="FP111" s="156"/>
      <c r="FQ111" s="156"/>
      <c r="FR111" s="156"/>
      <c r="FS111" s="156"/>
      <c r="FT111" s="156"/>
      <c r="FU111" s="156"/>
      <c r="FV111" s="156"/>
      <c r="FW111" s="156"/>
      <c r="FX111" s="156"/>
      <c r="FY111" s="156"/>
      <c r="FZ111" s="156"/>
      <c r="GA111" s="156"/>
      <c r="GB111" s="156"/>
      <c r="GC111" s="156"/>
      <c r="GD111" s="156"/>
      <c r="GE111" s="156"/>
      <c r="GF111" s="156"/>
      <c r="GG111" s="156"/>
      <c r="GH111" s="156"/>
      <c r="GI111" s="156"/>
      <c r="GJ111" s="156"/>
      <c r="GK111" s="156"/>
      <c r="GL111" s="156"/>
      <c r="GM111" s="156"/>
      <c r="GN111" s="156"/>
      <c r="GO111" s="156"/>
      <c r="GP111" s="156"/>
      <c r="GQ111" s="156"/>
      <c r="GR111" s="156"/>
      <c r="GS111" s="156"/>
      <c r="GT111" s="156"/>
      <c r="GU111" s="156"/>
      <c r="GV111" s="156"/>
      <c r="GW111" s="156"/>
      <c r="GX111" s="156"/>
      <c r="GY111" s="156"/>
      <c r="GZ111" s="156"/>
      <c r="HA111" s="156"/>
      <c r="HB111" s="156"/>
      <c r="HC111" s="156"/>
      <c r="HD111" s="156"/>
      <c r="HE111" s="156"/>
      <c r="HF111" s="156"/>
      <c r="HG111" s="156"/>
      <c r="HH111" s="156"/>
      <c r="HI111" s="156"/>
      <c r="HJ111" s="156"/>
      <c r="HK111" s="156"/>
      <c r="HL111" s="156"/>
      <c r="HM111" s="156"/>
      <c r="HN111" s="156"/>
      <c r="HO111" s="156"/>
      <c r="HP111" s="156"/>
      <c r="HQ111" s="156"/>
      <c r="HR111" s="156"/>
      <c r="HS111" s="156"/>
      <c r="HT111" s="156"/>
      <c r="HU111" s="156"/>
      <c r="HV111" s="156"/>
      <c r="HW111" s="156"/>
      <c r="HX111" s="156"/>
      <c r="HY111" s="156"/>
      <c r="HZ111" s="156"/>
      <c r="IA111" s="156"/>
      <c r="IB111" s="156"/>
      <c r="IC111" s="156"/>
      <c r="ID111" s="156"/>
      <c r="IE111" s="156"/>
      <c r="IF111" s="156"/>
      <c r="IG111" s="156"/>
      <c r="IH111" s="156"/>
      <c r="II111" s="156"/>
      <c r="IJ111" s="156"/>
      <c r="IK111" s="156"/>
      <c r="IL111" s="156"/>
      <c r="IM111" s="156"/>
      <c r="IN111" s="156"/>
      <c r="IO111" s="156"/>
      <c r="IP111" s="156"/>
      <c r="IQ111" s="156"/>
      <c r="IR111" s="156"/>
      <c r="IS111" s="156"/>
      <c r="IT111" s="156"/>
      <c r="IU111" s="156"/>
      <c r="IV111" s="156"/>
      <c r="IW111" s="156"/>
    </row>
    <row r="112" spans="1:257" s="266" customFormat="1" x14ac:dyDescent="0.25">
      <c r="A112" s="404"/>
      <c r="B112" s="408"/>
      <c r="C112" s="404"/>
      <c r="D112" s="404"/>
      <c r="E112" s="492"/>
      <c r="F112" s="407"/>
      <c r="G112" s="493"/>
      <c r="H112" s="485"/>
      <c r="I112" s="330"/>
    </row>
    <row r="113" spans="1:9" s="266" customFormat="1" ht="26" x14ac:dyDescent="0.25">
      <c r="A113" s="404"/>
      <c r="B113" s="491" t="s">
        <v>301</v>
      </c>
      <c r="C113" s="404"/>
      <c r="D113" s="404"/>
      <c r="E113" s="492"/>
      <c r="F113" s="407"/>
      <c r="G113" s="493"/>
      <c r="H113" s="485"/>
      <c r="I113" s="330"/>
    </row>
    <row r="114" spans="1:9" s="266" customFormat="1" ht="21.75" customHeight="1" x14ac:dyDescent="0.25">
      <c r="A114" s="478" t="s">
        <v>302</v>
      </c>
      <c r="B114" s="408" t="s">
        <v>1008</v>
      </c>
      <c r="C114" s="404" t="s">
        <v>106</v>
      </c>
      <c r="D114" s="406">
        <v>28</v>
      </c>
      <c r="E114" s="409"/>
      <c r="F114" s="410">
        <f>D114*E114</f>
        <v>0</v>
      </c>
      <c r="G114" s="461"/>
      <c r="H114" s="330"/>
      <c r="I114" s="330"/>
    </row>
    <row r="115" spans="1:9" s="266" customFormat="1" ht="21.75" customHeight="1" x14ac:dyDescent="0.25">
      <c r="A115" s="478" t="s">
        <v>303</v>
      </c>
      <c r="B115" s="408" t="s">
        <v>1009</v>
      </c>
      <c r="C115" s="404" t="s">
        <v>106</v>
      </c>
      <c r="D115" s="406">
        <v>0</v>
      </c>
      <c r="E115" s="409"/>
      <c r="F115" s="410">
        <f>D115*E115</f>
        <v>0</v>
      </c>
      <c r="G115" s="461"/>
      <c r="H115" s="330"/>
      <c r="I115" s="330"/>
    </row>
    <row r="116" spans="1:9" s="266" customFormat="1" x14ac:dyDescent="0.25">
      <c r="A116" s="478"/>
      <c r="B116" s="408"/>
      <c r="C116" s="404"/>
      <c r="D116" s="406"/>
      <c r="E116" s="165"/>
      <c r="F116" s="410"/>
      <c r="G116" s="461"/>
      <c r="H116" s="330"/>
      <c r="I116" s="330"/>
    </row>
    <row r="117" spans="1:9" s="266" customFormat="1" x14ac:dyDescent="0.25">
      <c r="A117" s="404" t="s">
        <v>304</v>
      </c>
      <c r="B117" s="408" t="s">
        <v>305</v>
      </c>
      <c r="C117" s="404" t="s">
        <v>106</v>
      </c>
      <c r="D117" s="404">
        <v>15</v>
      </c>
      <c r="E117" s="409"/>
      <c r="F117" s="410">
        <f>D117*E117</f>
        <v>0</v>
      </c>
      <c r="G117" s="461"/>
      <c r="H117" s="330"/>
      <c r="I117" s="330"/>
    </row>
    <row r="118" spans="1:9" s="266" customFormat="1" x14ac:dyDescent="0.25">
      <c r="A118" s="404"/>
      <c r="B118" s="408"/>
      <c r="C118" s="404"/>
      <c r="D118" s="404"/>
      <c r="E118" s="409"/>
      <c r="F118" s="410"/>
      <c r="G118" s="461"/>
      <c r="H118" s="330"/>
      <c r="I118" s="330"/>
    </row>
    <row r="119" spans="1:9" s="266" customFormat="1" ht="13" thickBot="1" x14ac:dyDescent="0.3">
      <c r="A119" s="404"/>
      <c r="B119" s="408"/>
      <c r="C119" s="404"/>
      <c r="D119" s="404"/>
      <c r="E119" s="409"/>
      <c r="F119" s="410"/>
      <c r="G119" s="461"/>
      <c r="H119" s="330"/>
      <c r="I119" s="330"/>
    </row>
    <row r="120" spans="1:9" s="266" customFormat="1" ht="13.5" thickTop="1" x14ac:dyDescent="0.25">
      <c r="A120" s="1100" t="s">
        <v>93</v>
      </c>
      <c r="B120" s="1100"/>
      <c r="C120" s="1100"/>
      <c r="D120" s="1100"/>
      <c r="E120" s="1100"/>
      <c r="F120" s="907">
        <f>SUM(F64:F119)</f>
        <v>0</v>
      </c>
      <c r="G120" s="461"/>
      <c r="H120" s="330"/>
      <c r="I120" s="330"/>
    </row>
    <row r="121" spans="1:9" s="200" customFormat="1" x14ac:dyDescent="0.25">
      <c r="A121" s="404"/>
      <c r="B121" s="408"/>
      <c r="C121" s="404"/>
      <c r="D121" s="404"/>
      <c r="E121" s="492"/>
      <c r="F121" s="410"/>
      <c r="G121" s="461"/>
      <c r="H121" s="330"/>
      <c r="I121" s="476"/>
    </row>
    <row r="122" spans="1:9" s="200" customFormat="1" ht="13" x14ac:dyDescent="0.25">
      <c r="A122" s="490"/>
      <c r="B122" s="494" t="s">
        <v>306</v>
      </c>
      <c r="C122" s="404"/>
      <c r="D122" s="404"/>
      <c r="E122" s="492"/>
      <c r="F122" s="410"/>
      <c r="G122" s="461"/>
      <c r="H122" s="330"/>
      <c r="I122" s="476"/>
    </row>
    <row r="123" spans="1:9" s="200" customFormat="1" ht="20.25" customHeight="1" x14ac:dyDescent="0.25">
      <c r="A123" s="404" t="s">
        <v>307</v>
      </c>
      <c r="B123" s="408" t="s">
        <v>308</v>
      </c>
      <c r="C123" s="404" t="s">
        <v>106</v>
      </c>
      <c r="D123" s="406">
        <v>50</v>
      </c>
      <c r="E123" s="409"/>
      <c r="F123" s="410">
        <f>D123*E123</f>
        <v>0</v>
      </c>
      <c r="G123" s="461"/>
      <c r="H123" s="476"/>
      <c r="I123" s="476"/>
    </row>
    <row r="124" spans="1:9" s="200" customFormat="1" ht="20.25" customHeight="1" x14ac:dyDescent="0.25">
      <c r="A124" s="404" t="s">
        <v>309</v>
      </c>
      <c r="B124" s="408" t="s">
        <v>310</v>
      </c>
      <c r="C124" s="404" t="s">
        <v>15</v>
      </c>
      <c r="D124" s="404">
        <v>14</v>
      </c>
      <c r="E124" s="409"/>
      <c r="F124" s="410">
        <f>D124*E124</f>
        <v>0</v>
      </c>
      <c r="G124" s="461"/>
      <c r="H124" s="476"/>
      <c r="I124" s="476"/>
    </row>
    <row r="125" spans="1:9" s="200" customFormat="1" x14ac:dyDescent="0.25">
      <c r="A125" s="490"/>
      <c r="B125" s="408"/>
      <c r="C125" s="404"/>
      <c r="D125" s="404"/>
      <c r="E125" s="409"/>
      <c r="F125" s="410"/>
      <c r="G125" s="461"/>
      <c r="H125" s="476"/>
      <c r="I125" s="476"/>
    </row>
    <row r="126" spans="1:9" s="200" customFormat="1" x14ac:dyDescent="0.25">
      <c r="A126" s="404" t="s">
        <v>312</v>
      </c>
      <c r="B126" s="408" t="s">
        <v>313</v>
      </c>
      <c r="C126" s="404" t="s">
        <v>106</v>
      </c>
      <c r="D126" s="404">
        <v>0</v>
      </c>
      <c r="E126" s="409"/>
      <c r="F126" s="410">
        <f>D126*E126</f>
        <v>0</v>
      </c>
      <c r="G126" s="461"/>
      <c r="H126" s="476"/>
      <c r="I126" s="476"/>
    </row>
    <row r="127" spans="1:9" s="200" customFormat="1" ht="13" x14ac:dyDescent="0.25">
      <c r="A127" s="404"/>
      <c r="B127" s="469"/>
      <c r="C127" s="404"/>
      <c r="D127" s="406"/>
      <c r="E127" s="409"/>
      <c r="F127" s="410"/>
      <c r="G127" s="461"/>
      <c r="H127" s="476"/>
      <c r="I127" s="476"/>
    </row>
    <row r="128" spans="1:9" s="200" customFormat="1" ht="13" x14ac:dyDescent="0.25">
      <c r="A128" s="490"/>
      <c r="B128" s="495" t="s">
        <v>1162</v>
      </c>
      <c r="C128" s="404"/>
      <c r="D128" s="404"/>
      <c r="E128" s="492"/>
      <c r="F128" s="407"/>
      <c r="G128" s="493"/>
      <c r="H128" s="476"/>
      <c r="I128" s="476"/>
    </row>
    <row r="129" spans="1:9" s="200" customFormat="1" ht="18" customHeight="1" x14ac:dyDescent="0.25">
      <c r="A129" s="404" t="s">
        <v>314</v>
      </c>
      <c r="B129" s="408" t="s">
        <v>315</v>
      </c>
      <c r="C129" s="404" t="s">
        <v>15</v>
      </c>
      <c r="D129" s="406">
        <f>D102+D103</f>
        <v>13</v>
      </c>
      <c r="E129" s="409"/>
      <c r="F129" s="407">
        <f>E129*D129</f>
        <v>0</v>
      </c>
      <c r="G129" s="493"/>
      <c r="H129" s="476"/>
      <c r="I129" s="476"/>
    </row>
    <row r="130" spans="1:9" s="200" customFormat="1" ht="18" customHeight="1" x14ac:dyDescent="0.25">
      <c r="A130" s="404" t="s">
        <v>316</v>
      </c>
      <c r="B130" s="408" t="s">
        <v>317</v>
      </c>
      <c r="C130" s="404" t="s">
        <v>15</v>
      </c>
      <c r="D130" s="404">
        <v>3</v>
      </c>
      <c r="E130" s="409"/>
      <c r="F130" s="407">
        <f>E130*D130</f>
        <v>0</v>
      </c>
      <c r="G130" s="493"/>
      <c r="H130" s="476"/>
      <c r="I130" s="476"/>
    </row>
    <row r="131" spans="1:9" s="266" customFormat="1" x14ac:dyDescent="0.25">
      <c r="A131" s="490"/>
      <c r="B131" s="496"/>
      <c r="C131" s="404"/>
      <c r="D131" s="404"/>
      <c r="E131" s="492"/>
      <c r="F131" s="407"/>
      <c r="G131" s="493"/>
      <c r="H131" s="476"/>
      <c r="I131" s="330"/>
    </row>
    <row r="132" spans="1:9" s="266" customFormat="1" x14ac:dyDescent="0.25">
      <c r="A132" s="404" t="s">
        <v>318</v>
      </c>
      <c r="B132" s="408" t="s">
        <v>810</v>
      </c>
      <c r="C132" s="404" t="s">
        <v>15</v>
      </c>
      <c r="D132" s="406">
        <f>D102</f>
        <v>9</v>
      </c>
      <c r="E132" s="409"/>
      <c r="F132" s="407">
        <f>E132*D132</f>
        <v>0</v>
      </c>
      <c r="G132" s="493"/>
      <c r="H132" s="330"/>
      <c r="I132" s="330"/>
    </row>
    <row r="133" spans="1:9" s="266" customFormat="1" x14ac:dyDescent="0.25">
      <c r="A133" s="404"/>
      <c r="B133" s="483"/>
      <c r="C133" s="404"/>
      <c r="D133" s="404"/>
      <c r="E133" s="492"/>
      <c r="F133" s="407"/>
      <c r="G133" s="493"/>
      <c r="H133" s="330"/>
      <c r="I133" s="330"/>
    </row>
    <row r="134" spans="1:9" s="266" customFormat="1" x14ac:dyDescent="0.25">
      <c r="A134" s="404"/>
      <c r="B134" s="408"/>
      <c r="C134" s="404"/>
      <c r="D134" s="404"/>
      <c r="E134" s="492"/>
      <c r="F134" s="407"/>
      <c r="G134" s="493"/>
      <c r="H134" s="330"/>
      <c r="I134" s="330"/>
    </row>
    <row r="135" spans="1:9" s="266" customFormat="1" ht="26" x14ac:dyDescent="0.25">
      <c r="A135" s="490"/>
      <c r="B135" s="469" t="s">
        <v>319</v>
      </c>
      <c r="C135" s="404"/>
      <c r="D135" s="404"/>
      <c r="E135" s="492"/>
      <c r="F135" s="407"/>
      <c r="G135" s="493"/>
      <c r="H135" s="330"/>
      <c r="I135" s="330"/>
    </row>
    <row r="136" spans="1:9" s="266" customFormat="1" x14ac:dyDescent="0.25">
      <c r="A136" s="490"/>
      <c r="B136" s="408"/>
      <c r="C136" s="404"/>
      <c r="D136" s="404"/>
      <c r="E136" s="492"/>
      <c r="F136" s="407"/>
      <c r="G136" s="493"/>
      <c r="H136" s="330"/>
      <c r="I136" s="330"/>
    </row>
    <row r="137" spans="1:9" s="266" customFormat="1" ht="13" x14ac:dyDescent="0.25">
      <c r="A137" s="490"/>
      <c r="B137" s="469" t="s">
        <v>320</v>
      </c>
      <c r="C137" s="404"/>
      <c r="D137" s="404"/>
      <c r="E137" s="492"/>
      <c r="F137" s="407"/>
      <c r="G137" s="493"/>
      <c r="H137" s="330"/>
      <c r="I137" s="330"/>
    </row>
    <row r="138" spans="1:9" s="266" customFormat="1" ht="19.5" customHeight="1" x14ac:dyDescent="0.25">
      <c r="A138" s="404" t="s">
        <v>134</v>
      </c>
      <c r="B138" s="408" t="s">
        <v>321</v>
      </c>
      <c r="C138" s="404" t="s">
        <v>322</v>
      </c>
      <c r="D138" s="404">
        <v>685</v>
      </c>
      <c r="E138" s="409"/>
      <c r="F138" s="407">
        <f>E138*D138</f>
        <v>0</v>
      </c>
      <c r="G138" s="493"/>
      <c r="H138" s="330"/>
      <c r="I138" s="330"/>
    </row>
    <row r="139" spans="1:9" s="266" customFormat="1" ht="19.5" customHeight="1" x14ac:dyDescent="0.25">
      <c r="A139" s="404" t="s">
        <v>323</v>
      </c>
      <c r="B139" s="408" t="s">
        <v>324</v>
      </c>
      <c r="C139" s="404" t="s">
        <v>322</v>
      </c>
      <c r="D139" s="404">
        <v>4</v>
      </c>
      <c r="E139" s="409"/>
      <c r="F139" s="407">
        <f>E139*D139</f>
        <v>0</v>
      </c>
      <c r="G139" s="493"/>
      <c r="H139" s="330"/>
      <c r="I139" s="330"/>
    </row>
    <row r="140" spans="1:9" s="266" customFormat="1" x14ac:dyDescent="0.25">
      <c r="A140" s="404"/>
      <c r="B140" s="408"/>
      <c r="C140" s="404"/>
      <c r="D140" s="404"/>
      <c r="E140" s="409"/>
      <c r="F140" s="407"/>
      <c r="G140" s="493"/>
      <c r="H140" s="330"/>
      <c r="I140" s="330"/>
    </row>
    <row r="141" spans="1:9" s="266" customFormat="1" ht="26" x14ac:dyDescent="0.25">
      <c r="A141" s="879"/>
      <c r="B141" s="469" t="s">
        <v>1163</v>
      </c>
      <c r="C141" s="404"/>
      <c r="D141" s="404"/>
      <c r="E141" s="409"/>
      <c r="F141" s="407"/>
      <c r="G141" s="493"/>
      <c r="H141" s="330"/>
      <c r="I141" s="330"/>
    </row>
    <row r="142" spans="1:9" s="266" customFormat="1" x14ac:dyDescent="0.25">
      <c r="A142" s="404" t="s">
        <v>1164</v>
      </c>
      <c r="B142" s="408" t="s">
        <v>1165</v>
      </c>
      <c r="C142" s="404" t="s">
        <v>106</v>
      </c>
      <c r="D142" s="404">
        <v>0</v>
      </c>
      <c r="E142" s="409"/>
      <c r="F142" s="407">
        <f>E142*D142</f>
        <v>0</v>
      </c>
      <c r="G142" s="493"/>
      <c r="H142" s="330"/>
      <c r="I142" s="330"/>
    </row>
    <row r="143" spans="1:9" s="266" customFormat="1" x14ac:dyDescent="0.25">
      <c r="A143" s="404"/>
      <c r="B143" s="408"/>
      <c r="C143" s="404"/>
      <c r="D143" s="404"/>
      <c r="E143" s="409"/>
      <c r="F143" s="407"/>
      <c r="G143" s="493"/>
      <c r="H143" s="330"/>
      <c r="I143" s="330"/>
    </row>
    <row r="144" spans="1:9" s="266" customFormat="1" ht="13" x14ac:dyDescent="0.25">
      <c r="A144" s="490"/>
      <c r="B144" s="469" t="s">
        <v>811</v>
      </c>
      <c r="C144" s="404"/>
      <c r="D144" s="404"/>
      <c r="E144" s="492"/>
      <c r="F144" s="407"/>
      <c r="G144" s="493"/>
      <c r="H144" s="330"/>
      <c r="I144" s="330"/>
    </row>
    <row r="145" spans="1:10" s="266" customFormat="1" x14ac:dyDescent="0.25">
      <c r="A145" s="404" t="s">
        <v>1166</v>
      </c>
      <c r="B145" s="408" t="s">
        <v>325</v>
      </c>
      <c r="C145" s="404" t="s">
        <v>106</v>
      </c>
      <c r="D145" s="404">
        <v>143</v>
      </c>
      <c r="E145" s="409"/>
      <c r="F145" s="407">
        <f>E145*D145</f>
        <v>0</v>
      </c>
      <c r="G145" s="493"/>
      <c r="H145" s="335"/>
      <c r="I145" s="330"/>
    </row>
    <row r="146" spans="1:10" s="266" customFormat="1" x14ac:dyDescent="0.25">
      <c r="A146" s="404"/>
      <c r="B146" s="408"/>
      <c r="C146" s="404"/>
      <c r="D146" s="404"/>
      <c r="E146" s="409"/>
      <c r="F146" s="542"/>
      <c r="G146" s="493"/>
      <c r="H146" s="330"/>
      <c r="I146" s="330"/>
    </row>
    <row r="147" spans="1:10" s="266" customFormat="1" ht="13" x14ac:dyDescent="0.25">
      <c r="A147" s="404"/>
      <c r="B147" s="469" t="s">
        <v>326</v>
      </c>
      <c r="C147" s="404"/>
      <c r="D147" s="404"/>
      <c r="E147" s="409"/>
      <c r="F147" s="407"/>
      <c r="G147" s="493"/>
      <c r="H147" s="330"/>
      <c r="I147" s="330"/>
    </row>
    <row r="148" spans="1:10" s="266" customFormat="1" ht="14.5" x14ac:dyDescent="0.25">
      <c r="A148" s="404" t="s">
        <v>327</v>
      </c>
      <c r="B148" s="408" t="s">
        <v>328</v>
      </c>
      <c r="C148" s="404" t="s">
        <v>15</v>
      </c>
      <c r="D148" s="404">
        <v>2</v>
      </c>
      <c r="E148" s="409"/>
      <c r="F148" s="407">
        <f>E148*D148</f>
        <v>0</v>
      </c>
      <c r="G148" s="493"/>
      <c r="H148" s="330"/>
      <c r="I148" s="330"/>
    </row>
    <row r="149" spans="1:10" s="266" customFormat="1" ht="14.5" x14ac:dyDescent="0.25">
      <c r="A149" s="404" t="s">
        <v>329</v>
      </c>
      <c r="B149" s="408" t="s">
        <v>330</v>
      </c>
      <c r="C149" s="404" t="s">
        <v>15</v>
      </c>
      <c r="D149" s="404">
        <v>4</v>
      </c>
      <c r="E149" s="409"/>
      <c r="F149" s="407">
        <f>E149*D149</f>
        <v>0</v>
      </c>
      <c r="G149" s="493"/>
      <c r="H149" s="330"/>
      <c r="I149" s="330"/>
    </row>
    <row r="150" spans="1:10" s="266" customFormat="1" ht="14.5" x14ac:dyDescent="0.25">
      <c r="A150" s="404" t="s">
        <v>331</v>
      </c>
      <c r="B150" s="408" t="s">
        <v>332</v>
      </c>
      <c r="C150" s="404" t="s">
        <v>15</v>
      </c>
      <c r="D150" s="406">
        <v>2</v>
      </c>
      <c r="E150" s="409"/>
      <c r="F150" s="410">
        <f t="shared" ref="F150" si="7">D150*E150</f>
        <v>0</v>
      </c>
      <c r="G150" s="461"/>
      <c r="H150" s="330"/>
      <c r="I150" s="330"/>
      <c r="J150" s="497"/>
    </row>
    <row r="151" spans="1:10" s="266" customFormat="1" ht="14.5" x14ac:dyDescent="0.25">
      <c r="A151" s="404" t="s">
        <v>1217</v>
      </c>
      <c r="B151" s="408" t="s">
        <v>1218</v>
      </c>
      <c r="C151" s="404" t="s">
        <v>15</v>
      </c>
      <c r="D151" s="404">
        <v>3</v>
      </c>
      <c r="E151" s="409"/>
      <c r="F151" s="407">
        <f>E151*D151</f>
        <v>0</v>
      </c>
      <c r="G151" s="493"/>
      <c r="H151" s="330"/>
      <c r="I151" s="330"/>
    </row>
    <row r="152" spans="1:10" s="266" customFormat="1" ht="13" x14ac:dyDescent="0.25">
      <c r="A152" s="404"/>
      <c r="B152" s="469" t="s">
        <v>1167</v>
      </c>
      <c r="C152" s="404"/>
      <c r="D152" s="404"/>
      <c r="E152" s="409"/>
      <c r="F152" s="407"/>
      <c r="G152" s="493"/>
      <c r="H152" s="330"/>
      <c r="I152" s="330"/>
    </row>
    <row r="153" spans="1:10" s="266" customFormat="1" x14ac:dyDescent="0.25">
      <c r="A153" s="404"/>
      <c r="B153" s="408"/>
      <c r="C153" s="404"/>
      <c r="D153" s="406"/>
      <c r="E153" s="409"/>
      <c r="F153" s="410"/>
      <c r="G153" s="493"/>
      <c r="H153" s="330"/>
      <c r="I153" s="330"/>
    </row>
    <row r="154" spans="1:10" s="266" customFormat="1" ht="50" x14ac:dyDescent="0.25">
      <c r="A154" s="404"/>
      <c r="B154" s="408" t="s">
        <v>1168</v>
      </c>
      <c r="C154" s="404"/>
      <c r="D154" s="404"/>
      <c r="E154" s="409"/>
      <c r="F154" s="407"/>
      <c r="G154" s="493"/>
      <c r="H154" s="330"/>
      <c r="I154" s="330"/>
    </row>
    <row r="155" spans="1:10" s="266" customFormat="1" x14ac:dyDescent="0.25">
      <c r="A155" s="404"/>
      <c r="B155" s="408"/>
      <c r="C155" s="404"/>
      <c r="D155" s="404"/>
      <c r="E155" s="409"/>
      <c r="F155" s="407"/>
      <c r="G155" s="493"/>
      <c r="H155" s="330"/>
      <c r="I155" s="330"/>
    </row>
    <row r="156" spans="1:10" s="266" customFormat="1" ht="18" customHeight="1" x14ac:dyDescent="0.25">
      <c r="A156" s="404" t="s">
        <v>752</v>
      </c>
      <c r="B156" s="408" t="s">
        <v>753</v>
      </c>
      <c r="C156" s="404" t="s">
        <v>15</v>
      </c>
      <c r="D156" s="404">
        <v>6</v>
      </c>
      <c r="E156" s="409"/>
      <c r="F156" s="407">
        <f>D156*E157</f>
        <v>0</v>
      </c>
      <c r="G156" s="493"/>
      <c r="H156" s="330"/>
      <c r="I156" s="330"/>
    </row>
    <row r="157" spans="1:10" s="266" customFormat="1" ht="18" customHeight="1" x14ac:dyDescent="0.25">
      <c r="A157" s="404" t="s">
        <v>754</v>
      </c>
      <c r="B157" s="408" t="s">
        <v>756</v>
      </c>
      <c r="C157" s="404" t="s">
        <v>15</v>
      </c>
      <c r="D157" s="229" t="s">
        <v>217</v>
      </c>
      <c r="E157" s="409"/>
      <c r="F157" s="407">
        <f>D157*E158</f>
        <v>0</v>
      </c>
      <c r="G157" s="493"/>
      <c r="H157" s="330"/>
      <c r="I157" s="330"/>
    </row>
    <row r="158" spans="1:10" s="266" customFormat="1" ht="18" customHeight="1" x14ac:dyDescent="0.25">
      <c r="A158" s="404" t="s">
        <v>755</v>
      </c>
      <c r="B158" s="408" t="s">
        <v>757</v>
      </c>
      <c r="C158" s="404" t="s">
        <v>15</v>
      </c>
      <c r="D158" s="229" t="s">
        <v>217</v>
      </c>
      <c r="E158" s="409"/>
      <c r="F158" s="407">
        <f>D158*E158</f>
        <v>0</v>
      </c>
      <c r="G158" s="493"/>
      <c r="H158" s="330"/>
      <c r="I158" s="330"/>
    </row>
    <row r="159" spans="1:10" s="266" customFormat="1" x14ac:dyDescent="0.25">
      <c r="A159" s="404"/>
      <c r="B159" s="408"/>
      <c r="C159" s="404"/>
      <c r="D159" s="404"/>
      <c r="E159" s="409"/>
      <c r="F159" s="407"/>
      <c r="G159" s="493"/>
      <c r="H159" s="330"/>
      <c r="I159" s="330"/>
    </row>
    <row r="160" spans="1:10" s="266" customFormat="1" ht="13" x14ac:dyDescent="0.25">
      <c r="A160" s="404"/>
      <c r="B160" s="469" t="s">
        <v>758</v>
      </c>
      <c r="C160" s="404"/>
      <c r="D160" s="404"/>
      <c r="E160" s="409"/>
      <c r="F160" s="407"/>
      <c r="G160" s="493"/>
      <c r="H160" s="330"/>
      <c r="I160" s="330"/>
    </row>
    <row r="161" spans="1:257" s="266" customFormat="1" x14ac:dyDescent="0.25">
      <c r="A161" s="404"/>
      <c r="B161" s="408"/>
      <c r="C161" s="404"/>
      <c r="D161" s="404"/>
      <c r="E161" s="409"/>
      <c r="F161" s="410"/>
      <c r="G161" s="493"/>
      <c r="H161" s="330"/>
      <c r="I161" s="330"/>
    </row>
    <row r="162" spans="1:257" s="266" customFormat="1" ht="37.5" x14ac:dyDescent="0.25">
      <c r="A162" s="404"/>
      <c r="B162" s="408" t="s">
        <v>760</v>
      </c>
      <c r="C162" s="404"/>
      <c r="D162" s="404"/>
      <c r="E162" s="409"/>
      <c r="F162" s="407"/>
      <c r="G162" s="493"/>
      <c r="H162" s="330"/>
      <c r="I162" s="330"/>
    </row>
    <row r="163" spans="1:257" s="266" customFormat="1" x14ac:dyDescent="0.25">
      <c r="A163" s="404"/>
      <c r="B163" s="408"/>
      <c r="C163" s="404"/>
      <c r="D163" s="404"/>
      <c r="E163" s="409"/>
      <c r="F163" s="407"/>
      <c r="G163" s="493"/>
      <c r="H163" s="330"/>
      <c r="I163" s="330"/>
    </row>
    <row r="164" spans="1:257" s="266" customFormat="1" ht="19.5" customHeight="1" x14ac:dyDescent="0.25">
      <c r="A164" s="404" t="s">
        <v>759</v>
      </c>
      <c r="B164" s="408" t="s">
        <v>761</v>
      </c>
      <c r="C164" s="404" t="s">
        <v>15</v>
      </c>
      <c r="D164" s="229" t="s">
        <v>217</v>
      </c>
      <c r="E164" s="409"/>
      <c r="F164" s="410">
        <f>D164*E164</f>
        <v>0</v>
      </c>
      <c r="G164" s="493"/>
      <c r="H164" s="330"/>
      <c r="I164" s="330"/>
    </row>
    <row r="165" spans="1:257" s="266" customFormat="1" ht="19.5" customHeight="1" x14ac:dyDescent="0.25">
      <c r="A165" s="404" t="s">
        <v>762</v>
      </c>
      <c r="B165" s="408" t="s">
        <v>766</v>
      </c>
      <c r="C165" s="404" t="s">
        <v>15</v>
      </c>
      <c r="D165" s="229" t="s">
        <v>217</v>
      </c>
      <c r="E165" s="409"/>
      <c r="F165" s="407">
        <f>D165*E165</f>
        <v>0</v>
      </c>
      <c r="G165" s="493"/>
      <c r="H165" s="330"/>
      <c r="I165" s="330"/>
    </row>
    <row r="166" spans="1:257" s="266" customFormat="1" ht="19.5" customHeight="1" x14ac:dyDescent="0.25">
      <c r="A166" s="404" t="s">
        <v>763</v>
      </c>
      <c r="B166" s="408" t="s">
        <v>767</v>
      </c>
      <c r="C166" s="404" t="s">
        <v>15</v>
      </c>
      <c r="D166" s="229" t="s">
        <v>217</v>
      </c>
      <c r="E166" s="409"/>
      <c r="F166" s="407">
        <f>D166*E166</f>
        <v>0</v>
      </c>
      <c r="G166" s="493"/>
      <c r="H166" s="330"/>
      <c r="I166" s="330"/>
    </row>
    <row r="167" spans="1:257" s="266" customFormat="1" ht="19.5" customHeight="1" x14ac:dyDescent="0.25">
      <c r="A167" s="404" t="s">
        <v>764</v>
      </c>
      <c r="B167" s="408" t="s">
        <v>768</v>
      </c>
      <c r="C167" s="404" t="s">
        <v>15</v>
      </c>
      <c r="D167" s="229" t="s">
        <v>217</v>
      </c>
      <c r="E167" s="409"/>
      <c r="F167" s="407">
        <f>D167*E167</f>
        <v>0</v>
      </c>
      <c r="G167" s="493"/>
      <c r="H167" s="330"/>
      <c r="I167" s="330"/>
    </row>
    <row r="168" spans="1:257" s="266" customFormat="1" ht="19.5" customHeight="1" x14ac:dyDescent="0.25">
      <c r="A168" s="404" t="s">
        <v>765</v>
      </c>
      <c r="B168" s="408" t="s">
        <v>1015</v>
      </c>
      <c r="C168" s="404" t="s">
        <v>15</v>
      </c>
      <c r="D168" s="406" t="s">
        <v>1003</v>
      </c>
      <c r="E168" s="409"/>
      <c r="F168" s="407">
        <f t="shared" ref="F168:F171" si="8">D168*E168</f>
        <v>0</v>
      </c>
      <c r="G168" s="493"/>
      <c r="H168" s="330"/>
      <c r="I168" s="330"/>
    </row>
    <row r="169" spans="1:257" s="266" customFormat="1" ht="19.5" customHeight="1" x14ac:dyDescent="0.25">
      <c r="A169" s="404" t="s">
        <v>769</v>
      </c>
      <c r="B169" s="408" t="s">
        <v>772</v>
      </c>
      <c r="C169" s="404" t="s">
        <v>15</v>
      </c>
      <c r="D169" s="406">
        <v>1</v>
      </c>
      <c r="E169" s="409"/>
      <c r="F169" s="407">
        <f t="shared" si="8"/>
        <v>0</v>
      </c>
      <c r="G169" s="493"/>
      <c r="H169" s="330"/>
      <c r="I169" s="330"/>
    </row>
    <row r="170" spans="1:257" s="266" customFormat="1" ht="19.5" customHeight="1" x14ac:dyDescent="0.25">
      <c r="A170" s="404" t="s">
        <v>770</v>
      </c>
      <c r="B170" s="408" t="s">
        <v>773</v>
      </c>
      <c r="C170" s="404" t="s">
        <v>15</v>
      </c>
      <c r="D170" s="406" t="s">
        <v>1003</v>
      </c>
      <c r="E170" s="409"/>
      <c r="F170" s="407">
        <f t="shared" si="8"/>
        <v>0</v>
      </c>
      <c r="G170" s="493"/>
      <c r="H170" s="330"/>
      <c r="I170" s="330"/>
    </row>
    <row r="171" spans="1:257" s="266" customFormat="1" ht="19.5" customHeight="1" x14ac:dyDescent="0.25">
      <c r="A171" s="404" t="s">
        <v>771</v>
      </c>
      <c r="B171" s="408" t="s">
        <v>774</v>
      </c>
      <c r="C171" s="404" t="s">
        <v>15</v>
      </c>
      <c r="D171" s="406" t="s">
        <v>1003</v>
      </c>
      <c r="E171" s="409"/>
      <c r="F171" s="407">
        <f t="shared" si="8"/>
        <v>0</v>
      </c>
      <c r="G171" s="264"/>
      <c r="H171" s="330"/>
      <c r="I171" s="330"/>
    </row>
    <row r="172" spans="1:257" s="266" customFormat="1" ht="9.75" customHeight="1" x14ac:dyDescent="0.25">
      <c r="A172" s="404"/>
      <c r="B172" s="408"/>
      <c r="C172" s="404"/>
      <c r="D172" s="406"/>
      <c r="E172" s="409"/>
      <c r="F172" s="407"/>
      <c r="G172" s="264"/>
      <c r="H172" s="330"/>
      <c r="I172" s="330"/>
    </row>
    <row r="173" spans="1:257" s="266" customFormat="1" ht="9.75" customHeight="1" x14ac:dyDescent="0.25">
      <c r="A173" s="404"/>
      <c r="B173" s="408"/>
      <c r="C173" s="404"/>
      <c r="D173" s="406"/>
      <c r="E173" s="409"/>
      <c r="F173" s="407"/>
      <c r="G173" s="264"/>
      <c r="H173" s="330"/>
      <c r="I173" s="330"/>
    </row>
    <row r="174" spans="1:257" s="266" customFormat="1" ht="19.5" customHeight="1" thickBot="1" x14ac:dyDescent="0.3">
      <c r="A174" s="404"/>
      <c r="B174" s="408"/>
      <c r="C174" s="404"/>
      <c r="D174" s="406"/>
      <c r="E174" s="409"/>
      <c r="F174" s="407"/>
      <c r="G174" s="264"/>
      <c r="H174" s="330"/>
      <c r="I174" s="330"/>
    </row>
    <row r="175" spans="1:257" s="266" customFormat="1" ht="19.149999999999999" customHeight="1" thickTop="1" x14ac:dyDescent="0.25">
      <c r="A175" s="1101" t="s">
        <v>93</v>
      </c>
      <c r="B175" s="1101"/>
      <c r="C175" s="1101"/>
      <c r="D175" s="1101"/>
      <c r="E175" s="1101"/>
      <c r="F175" s="903">
        <f>SUM(F122:F174)</f>
        <v>0</v>
      </c>
      <c r="G175" s="498"/>
      <c r="H175" s="330"/>
      <c r="I175" s="330"/>
    </row>
    <row r="176" spans="1:257" ht="13" x14ac:dyDescent="0.25">
      <c r="A176" s="165"/>
      <c r="B176" s="484"/>
      <c r="C176" s="165"/>
      <c r="D176" s="229"/>
      <c r="E176" s="173"/>
      <c r="F176" s="466"/>
      <c r="G176" s="199"/>
      <c r="H176" s="330"/>
      <c r="I176" s="330"/>
      <c r="J176" s="266"/>
      <c r="K176" s="266"/>
      <c r="L176" s="266"/>
      <c r="M176" s="266"/>
      <c r="N176" s="266"/>
      <c r="O176" s="266"/>
      <c r="P176" s="266"/>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c r="CF176" s="266"/>
      <c r="CG176" s="266"/>
      <c r="CH176" s="266"/>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6"/>
      <c r="DF176" s="266"/>
      <c r="DG176" s="266"/>
      <c r="DH176" s="266"/>
      <c r="DI176" s="266"/>
      <c r="DJ176" s="266"/>
      <c r="DK176" s="266"/>
      <c r="DL176" s="266"/>
      <c r="DM176" s="266"/>
      <c r="DN176" s="266"/>
      <c r="DO176" s="266"/>
      <c r="DP176" s="266"/>
      <c r="DQ176" s="266"/>
      <c r="DR176" s="266"/>
      <c r="DS176" s="266"/>
      <c r="DT176" s="266"/>
      <c r="DU176" s="266"/>
      <c r="DV176" s="266"/>
      <c r="DW176" s="266"/>
      <c r="DX176" s="266"/>
      <c r="DY176" s="266"/>
      <c r="DZ176" s="266"/>
      <c r="EA176" s="266"/>
      <c r="EB176" s="266"/>
      <c r="EC176" s="266"/>
      <c r="ED176" s="266"/>
      <c r="EE176" s="266"/>
      <c r="EF176" s="266"/>
      <c r="EG176" s="266"/>
      <c r="EH176" s="266"/>
      <c r="EI176" s="266"/>
      <c r="EJ176" s="266"/>
      <c r="EK176" s="266"/>
      <c r="EL176" s="266"/>
      <c r="EM176" s="266"/>
      <c r="EN176" s="266"/>
      <c r="EO176" s="266"/>
      <c r="EP176" s="266"/>
      <c r="EQ176" s="266"/>
      <c r="ER176" s="266"/>
      <c r="ES176" s="266"/>
      <c r="ET176" s="266"/>
      <c r="EU176" s="266"/>
      <c r="EV176" s="266"/>
      <c r="EW176" s="266"/>
      <c r="EX176" s="266"/>
      <c r="EY176" s="266"/>
      <c r="EZ176" s="266"/>
      <c r="FA176" s="266"/>
      <c r="FB176" s="266"/>
      <c r="FC176" s="266"/>
      <c r="FD176" s="266"/>
      <c r="FE176" s="266"/>
      <c r="FF176" s="266"/>
      <c r="FG176" s="266"/>
      <c r="FH176" s="266"/>
      <c r="FI176" s="266"/>
      <c r="FJ176" s="266"/>
      <c r="FK176" s="266"/>
      <c r="FL176" s="266"/>
      <c r="FM176" s="266"/>
      <c r="FN176" s="266"/>
      <c r="FO176" s="266"/>
      <c r="FP176" s="266"/>
      <c r="FQ176" s="266"/>
      <c r="FR176" s="266"/>
      <c r="FS176" s="266"/>
      <c r="FT176" s="266"/>
      <c r="FU176" s="266"/>
      <c r="FV176" s="266"/>
      <c r="FW176" s="266"/>
      <c r="FX176" s="266"/>
      <c r="FY176" s="266"/>
      <c r="FZ176" s="266"/>
      <c r="GA176" s="266"/>
      <c r="GB176" s="266"/>
      <c r="GC176" s="266"/>
      <c r="GD176" s="266"/>
      <c r="GE176" s="266"/>
      <c r="GF176" s="266"/>
      <c r="GG176" s="266"/>
      <c r="GH176" s="266"/>
      <c r="GI176" s="266"/>
      <c r="GJ176" s="266"/>
      <c r="GK176" s="266"/>
      <c r="GL176" s="266"/>
      <c r="GM176" s="266"/>
      <c r="GN176" s="266"/>
      <c r="GO176" s="266"/>
      <c r="GP176" s="266"/>
      <c r="GQ176" s="266"/>
      <c r="GR176" s="266"/>
      <c r="GS176" s="266"/>
      <c r="GT176" s="266"/>
      <c r="GU176" s="266"/>
      <c r="GV176" s="266"/>
      <c r="GW176" s="266"/>
      <c r="GX176" s="266"/>
      <c r="GY176" s="266"/>
      <c r="GZ176" s="266"/>
      <c r="HA176" s="266"/>
      <c r="HB176" s="266"/>
      <c r="HC176" s="266"/>
      <c r="HD176" s="266"/>
      <c r="HE176" s="266"/>
      <c r="HF176" s="266"/>
      <c r="HG176" s="266"/>
      <c r="HH176" s="266"/>
      <c r="HI176" s="266"/>
      <c r="HJ176" s="266"/>
      <c r="HK176" s="266"/>
      <c r="HL176" s="266"/>
      <c r="HM176" s="266"/>
      <c r="HN176" s="266"/>
      <c r="HO176" s="266"/>
      <c r="HP176" s="266"/>
      <c r="HQ176" s="266"/>
      <c r="HR176" s="266"/>
      <c r="HS176" s="266"/>
      <c r="HT176" s="266"/>
      <c r="HU176" s="266"/>
      <c r="HV176" s="266"/>
      <c r="HW176" s="266"/>
      <c r="HX176" s="266"/>
      <c r="HY176" s="266"/>
      <c r="HZ176" s="266"/>
      <c r="IA176" s="266"/>
      <c r="IB176" s="266"/>
      <c r="IC176" s="266"/>
      <c r="ID176" s="266"/>
      <c r="IE176" s="266"/>
      <c r="IF176" s="266"/>
      <c r="IG176" s="266"/>
      <c r="IH176" s="266"/>
      <c r="II176" s="266"/>
      <c r="IJ176" s="266"/>
      <c r="IK176" s="266"/>
      <c r="IL176" s="266"/>
      <c r="IM176" s="266"/>
      <c r="IN176" s="266"/>
      <c r="IO176" s="266"/>
      <c r="IP176" s="266"/>
      <c r="IQ176" s="266"/>
      <c r="IR176" s="266"/>
      <c r="IS176" s="266"/>
      <c r="IT176" s="266"/>
      <c r="IU176" s="266"/>
      <c r="IV176" s="266"/>
      <c r="IW176" s="266"/>
    </row>
    <row r="177" spans="1:257" ht="25.15" customHeight="1" x14ac:dyDescent="0.25">
      <c r="A177" s="165"/>
      <c r="B177" s="243"/>
      <c r="C177" s="165"/>
      <c r="D177" s="229"/>
      <c r="E177" s="173"/>
      <c r="F177" s="466"/>
      <c r="G177" s="199"/>
      <c r="H177" s="330"/>
      <c r="I177" s="330"/>
      <c r="J177" s="266"/>
      <c r="K177" s="266"/>
      <c r="L177" s="266"/>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c r="CF177" s="266"/>
      <c r="CG177" s="266"/>
      <c r="CH177" s="266"/>
      <c r="CI177" s="266"/>
      <c r="CJ177" s="266"/>
      <c r="CK177" s="266"/>
      <c r="CL177" s="266"/>
      <c r="CM177" s="266"/>
      <c r="CN177" s="266"/>
      <c r="CO177" s="266"/>
      <c r="CP177" s="266"/>
      <c r="CQ177" s="266"/>
      <c r="CR177" s="266"/>
      <c r="CS177" s="266"/>
      <c r="CT177" s="266"/>
      <c r="CU177" s="266"/>
      <c r="CV177" s="266"/>
      <c r="CW177" s="266"/>
      <c r="CX177" s="266"/>
      <c r="CY177" s="266"/>
      <c r="CZ177" s="266"/>
      <c r="DA177" s="266"/>
      <c r="DB177" s="266"/>
      <c r="DC177" s="266"/>
      <c r="DD177" s="266"/>
      <c r="DE177" s="266"/>
      <c r="DF177" s="266"/>
      <c r="DG177" s="266"/>
      <c r="DH177" s="266"/>
      <c r="DI177" s="266"/>
      <c r="DJ177" s="266"/>
      <c r="DK177" s="266"/>
      <c r="DL177" s="266"/>
      <c r="DM177" s="266"/>
      <c r="DN177" s="266"/>
      <c r="DO177" s="266"/>
      <c r="DP177" s="266"/>
      <c r="DQ177" s="266"/>
      <c r="DR177" s="266"/>
      <c r="DS177" s="266"/>
      <c r="DT177" s="266"/>
      <c r="DU177" s="266"/>
      <c r="DV177" s="266"/>
      <c r="DW177" s="266"/>
      <c r="DX177" s="266"/>
      <c r="DY177" s="266"/>
      <c r="DZ177" s="266"/>
      <c r="EA177" s="266"/>
      <c r="EB177" s="266"/>
      <c r="EC177" s="266"/>
      <c r="ED177" s="266"/>
      <c r="EE177" s="266"/>
      <c r="EF177" s="266"/>
      <c r="EG177" s="266"/>
      <c r="EH177" s="266"/>
      <c r="EI177" s="266"/>
      <c r="EJ177" s="266"/>
      <c r="EK177" s="266"/>
      <c r="EL177" s="266"/>
      <c r="EM177" s="266"/>
      <c r="EN177" s="266"/>
      <c r="EO177" s="266"/>
      <c r="EP177" s="266"/>
      <c r="EQ177" s="266"/>
      <c r="ER177" s="266"/>
      <c r="ES177" s="266"/>
      <c r="ET177" s="266"/>
      <c r="EU177" s="266"/>
      <c r="EV177" s="266"/>
      <c r="EW177" s="266"/>
      <c r="EX177" s="266"/>
      <c r="EY177" s="266"/>
      <c r="EZ177" s="266"/>
      <c r="FA177" s="266"/>
      <c r="FB177" s="266"/>
      <c r="FC177" s="266"/>
      <c r="FD177" s="266"/>
      <c r="FE177" s="266"/>
      <c r="FF177" s="266"/>
      <c r="FG177" s="266"/>
      <c r="FH177" s="266"/>
      <c r="FI177" s="266"/>
      <c r="FJ177" s="266"/>
      <c r="FK177" s="266"/>
      <c r="FL177" s="266"/>
      <c r="FM177" s="266"/>
      <c r="FN177" s="266"/>
      <c r="FO177" s="266"/>
      <c r="FP177" s="266"/>
      <c r="FQ177" s="266"/>
      <c r="FR177" s="266"/>
      <c r="FS177" s="266"/>
      <c r="FT177" s="266"/>
      <c r="FU177" s="266"/>
      <c r="FV177" s="266"/>
      <c r="FW177" s="266"/>
      <c r="FX177" s="266"/>
      <c r="FY177" s="266"/>
      <c r="FZ177" s="266"/>
      <c r="GA177" s="266"/>
      <c r="GB177" s="266"/>
      <c r="GC177" s="266"/>
      <c r="GD177" s="266"/>
      <c r="GE177" s="266"/>
      <c r="GF177" s="266"/>
      <c r="GG177" s="266"/>
      <c r="GH177" s="266"/>
      <c r="GI177" s="266"/>
      <c r="GJ177" s="266"/>
      <c r="GK177" s="266"/>
      <c r="GL177" s="266"/>
      <c r="GM177" s="266"/>
      <c r="GN177" s="266"/>
      <c r="GO177" s="266"/>
      <c r="GP177" s="266"/>
      <c r="GQ177" s="266"/>
      <c r="GR177" s="266"/>
      <c r="GS177" s="266"/>
      <c r="GT177" s="266"/>
      <c r="GU177" s="266"/>
      <c r="GV177" s="266"/>
      <c r="GW177" s="266"/>
      <c r="GX177" s="266"/>
      <c r="GY177" s="266"/>
      <c r="GZ177" s="266"/>
      <c r="HA177" s="266"/>
      <c r="HB177" s="266"/>
      <c r="HC177" s="266"/>
      <c r="HD177" s="266"/>
      <c r="HE177" s="266"/>
      <c r="HF177" s="266"/>
      <c r="HG177" s="266"/>
      <c r="HH177" s="266"/>
      <c r="HI177" s="266"/>
      <c r="HJ177" s="266"/>
      <c r="HK177" s="266"/>
      <c r="HL177" s="266"/>
      <c r="HM177" s="266"/>
      <c r="HN177" s="266"/>
      <c r="HO177" s="266"/>
      <c r="HP177" s="266"/>
      <c r="HQ177" s="266"/>
      <c r="HR177" s="266"/>
      <c r="HS177" s="266"/>
      <c r="HT177" s="266"/>
      <c r="HU177" s="266"/>
      <c r="HV177" s="266"/>
      <c r="HW177" s="266"/>
      <c r="HX177" s="266"/>
      <c r="HY177" s="266"/>
      <c r="HZ177" s="266"/>
      <c r="IA177" s="266"/>
      <c r="IB177" s="266"/>
      <c r="IC177" s="266"/>
      <c r="ID177" s="266"/>
      <c r="IE177" s="266"/>
      <c r="IF177" s="266"/>
      <c r="IG177" s="266"/>
      <c r="IH177" s="266"/>
      <c r="II177" s="266"/>
      <c r="IJ177" s="266"/>
      <c r="IK177" s="266"/>
      <c r="IL177" s="266"/>
      <c r="IM177" s="266"/>
      <c r="IN177" s="266"/>
      <c r="IO177" s="266"/>
      <c r="IP177" s="266"/>
      <c r="IQ177" s="266"/>
      <c r="IR177" s="266"/>
      <c r="IS177" s="266"/>
      <c r="IT177" s="266"/>
      <c r="IU177" s="266"/>
      <c r="IV177" s="266"/>
      <c r="IW177" s="266"/>
    </row>
    <row r="178" spans="1:257" ht="13" x14ac:dyDescent="0.25">
      <c r="A178" s="165"/>
      <c r="B178" s="252" t="s">
        <v>1307</v>
      </c>
      <c r="C178" s="165"/>
      <c r="D178" s="499"/>
      <c r="E178" s="262"/>
      <c r="F178" s="543"/>
      <c r="G178" s="500"/>
      <c r="H178" s="330"/>
      <c r="I178" s="330"/>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6"/>
      <c r="DF178" s="266"/>
      <c r="DG178" s="266"/>
      <c r="DH178" s="266"/>
      <c r="DI178" s="266"/>
      <c r="DJ178" s="266"/>
      <c r="DK178" s="266"/>
      <c r="DL178" s="266"/>
      <c r="DM178" s="266"/>
      <c r="DN178" s="266"/>
      <c r="DO178" s="266"/>
      <c r="DP178" s="266"/>
      <c r="DQ178" s="266"/>
      <c r="DR178" s="266"/>
      <c r="DS178" s="266"/>
      <c r="DT178" s="266"/>
      <c r="DU178" s="266"/>
      <c r="DV178" s="266"/>
      <c r="DW178" s="266"/>
      <c r="DX178" s="266"/>
      <c r="DY178" s="266"/>
      <c r="DZ178" s="266"/>
      <c r="EA178" s="266"/>
      <c r="EB178" s="266"/>
      <c r="EC178" s="266"/>
      <c r="ED178" s="266"/>
      <c r="EE178" s="266"/>
      <c r="EF178" s="266"/>
      <c r="EG178" s="266"/>
      <c r="EH178" s="266"/>
      <c r="EI178" s="266"/>
      <c r="EJ178" s="266"/>
      <c r="EK178" s="266"/>
      <c r="EL178" s="266"/>
      <c r="EM178" s="266"/>
      <c r="EN178" s="266"/>
      <c r="EO178" s="266"/>
      <c r="EP178" s="266"/>
      <c r="EQ178" s="266"/>
      <c r="ER178" s="266"/>
      <c r="ES178" s="266"/>
      <c r="ET178" s="266"/>
      <c r="EU178" s="266"/>
      <c r="EV178" s="266"/>
      <c r="EW178" s="266"/>
      <c r="EX178" s="266"/>
      <c r="EY178" s="266"/>
      <c r="EZ178" s="266"/>
      <c r="FA178" s="266"/>
      <c r="FB178" s="266"/>
      <c r="FC178" s="266"/>
      <c r="FD178" s="266"/>
      <c r="FE178" s="266"/>
      <c r="FF178" s="266"/>
      <c r="FG178" s="266"/>
      <c r="FH178" s="266"/>
      <c r="FI178" s="266"/>
      <c r="FJ178" s="266"/>
      <c r="FK178" s="266"/>
      <c r="FL178" s="266"/>
      <c r="FM178" s="266"/>
      <c r="FN178" s="266"/>
      <c r="FO178" s="266"/>
      <c r="FP178" s="266"/>
      <c r="FQ178" s="266"/>
      <c r="FR178" s="266"/>
      <c r="FS178" s="266"/>
      <c r="FT178" s="266"/>
      <c r="FU178" s="266"/>
      <c r="FV178" s="266"/>
      <c r="FW178" s="266"/>
      <c r="FX178" s="266"/>
      <c r="FY178" s="266"/>
      <c r="FZ178" s="266"/>
      <c r="GA178" s="266"/>
      <c r="GB178" s="266"/>
      <c r="GC178" s="266"/>
      <c r="GD178" s="266"/>
      <c r="GE178" s="266"/>
      <c r="GF178" s="266"/>
      <c r="GG178" s="266"/>
      <c r="GH178" s="266"/>
      <c r="GI178" s="266"/>
      <c r="GJ178" s="266"/>
      <c r="GK178" s="266"/>
      <c r="GL178" s="266"/>
      <c r="GM178" s="266"/>
      <c r="GN178" s="266"/>
      <c r="GO178" s="266"/>
      <c r="GP178" s="266"/>
      <c r="GQ178" s="266"/>
      <c r="GR178" s="266"/>
      <c r="GS178" s="266"/>
      <c r="GT178" s="266"/>
      <c r="GU178" s="266"/>
      <c r="GV178" s="266"/>
      <c r="GW178" s="266"/>
      <c r="GX178" s="266"/>
      <c r="GY178" s="266"/>
      <c r="GZ178" s="266"/>
      <c r="HA178" s="266"/>
      <c r="HB178" s="266"/>
      <c r="HC178" s="266"/>
      <c r="HD178" s="266"/>
      <c r="HE178" s="266"/>
      <c r="HF178" s="266"/>
      <c r="HG178" s="266"/>
      <c r="HH178" s="266"/>
      <c r="HI178" s="266"/>
      <c r="HJ178" s="266"/>
      <c r="HK178" s="266"/>
      <c r="HL178" s="266"/>
      <c r="HM178" s="266"/>
      <c r="HN178" s="266"/>
      <c r="HO178" s="266"/>
      <c r="HP178" s="266"/>
      <c r="HQ178" s="266"/>
      <c r="HR178" s="266"/>
      <c r="HS178" s="266"/>
      <c r="HT178" s="266"/>
      <c r="HU178" s="266"/>
      <c r="HV178" s="266"/>
      <c r="HW178" s="266"/>
      <c r="HX178" s="266"/>
      <c r="HY178" s="266"/>
      <c r="HZ178" s="266"/>
      <c r="IA178" s="266"/>
      <c r="IB178" s="266"/>
      <c r="IC178" s="266"/>
      <c r="ID178" s="266"/>
      <c r="IE178" s="266"/>
      <c r="IF178" s="266"/>
      <c r="IG178" s="266"/>
      <c r="IH178" s="266"/>
      <c r="II178" s="266"/>
      <c r="IJ178" s="266"/>
      <c r="IK178" s="266"/>
      <c r="IL178" s="266"/>
      <c r="IM178" s="266"/>
      <c r="IN178" s="266"/>
      <c r="IO178" s="266"/>
      <c r="IP178" s="266"/>
      <c r="IQ178" s="266"/>
      <c r="IR178" s="266"/>
      <c r="IS178" s="266"/>
      <c r="IT178" s="266"/>
      <c r="IU178" s="266"/>
      <c r="IV178" s="266"/>
      <c r="IW178" s="266"/>
    </row>
    <row r="179" spans="1:257" ht="25.15" customHeight="1" x14ac:dyDescent="0.25">
      <c r="A179" s="165"/>
      <c r="B179" s="252"/>
      <c r="C179" s="165"/>
      <c r="D179" s="499"/>
      <c r="E179" s="262"/>
      <c r="F179" s="543"/>
      <c r="G179" s="500"/>
      <c r="H179" s="330"/>
    </row>
    <row r="180" spans="1:257" ht="13" x14ac:dyDescent="0.25">
      <c r="A180" s="165"/>
      <c r="B180" s="252" t="s">
        <v>261</v>
      </c>
      <c r="C180" s="165"/>
      <c r="D180" s="499"/>
      <c r="E180" s="262"/>
      <c r="F180" s="543"/>
      <c r="G180" s="500"/>
      <c r="H180" s="330"/>
    </row>
    <row r="181" spans="1:257" x14ac:dyDescent="0.25">
      <c r="A181" s="165"/>
      <c r="B181" s="243"/>
      <c r="C181" s="165"/>
      <c r="D181" s="499"/>
      <c r="E181" s="262"/>
      <c r="F181" s="543"/>
      <c r="G181" s="500"/>
    </row>
    <row r="182" spans="1:257" x14ac:dyDescent="0.25">
      <c r="A182" s="165"/>
      <c r="B182" s="256" t="s">
        <v>410</v>
      </c>
      <c r="C182" s="165"/>
      <c r="D182" s="499"/>
      <c r="E182" s="262"/>
      <c r="F182" s="543">
        <f>+F63</f>
        <v>0</v>
      </c>
      <c r="G182" s="500"/>
    </row>
    <row r="183" spans="1:257" x14ac:dyDescent="0.25">
      <c r="A183" s="165"/>
      <c r="B183" s="256"/>
      <c r="C183" s="165"/>
      <c r="D183" s="499"/>
      <c r="E183" s="262"/>
      <c r="F183" s="543"/>
      <c r="G183" s="500"/>
    </row>
    <row r="184" spans="1:257" x14ac:dyDescent="0.25">
      <c r="A184" s="165"/>
      <c r="B184" s="256" t="s">
        <v>411</v>
      </c>
      <c r="C184" s="165"/>
      <c r="D184" s="499"/>
      <c r="E184" s="262"/>
      <c r="F184" s="543">
        <f>+F120</f>
        <v>0</v>
      </c>
      <c r="G184" s="500"/>
    </row>
    <row r="185" spans="1:257" x14ac:dyDescent="0.25">
      <c r="A185" s="165"/>
      <c r="B185" s="256"/>
      <c r="C185" s="165"/>
      <c r="D185" s="499"/>
      <c r="E185" s="262"/>
      <c r="F185" s="543"/>
      <c r="G185" s="500"/>
    </row>
    <row r="186" spans="1:257" x14ac:dyDescent="0.25">
      <c r="A186" s="165"/>
      <c r="B186" s="256" t="s">
        <v>412</v>
      </c>
      <c r="C186" s="165"/>
      <c r="D186" s="499"/>
      <c r="E186" s="262"/>
      <c r="F186" s="543">
        <f>+F175</f>
        <v>0</v>
      </c>
      <c r="G186" s="500"/>
    </row>
    <row r="187" spans="1:257" x14ac:dyDescent="0.25">
      <c r="A187" s="165"/>
      <c r="B187" s="256"/>
      <c r="C187" s="165"/>
      <c r="D187" s="499"/>
      <c r="E187" s="262"/>
      <c r="F187" s="543"/>
      <c r="G187" s="500"/>
    </row>
    <row r="188" spans="1:257" x14ac:dyDescent="0.25">
      <c r="A188" s="165"/>
      <c r="B188" s="256"/>
      <c r="C188" s="165"/>
      <c r="D188" s="499"/>
      <c r="E188" s="262"/>
      <c r="F188" s="543"/>
      <c r="G188" s="500"/>
    </row>
    <row r="189" spans="1:257" x14ac:dyDescent="0.25">
      <c r="A189" s="165"/>
      <c r="B189" s="243"/>
      <c r="C189" s="165"/>
      <c r="D189" s="229"/>
      <c r="E189" s="173"/>
      <c r="F189" s="466"/>
      <c r="G189" s="199"/>
    </row>
    <row r="190" spans="1:257" x14ac:dyDescent="0.25">
      <c r="A190" s="165"/>
      <c r="B190" s="243"/>
      <c r="C190" s="165"/>
      <c r="D190" s="229"/>
      <c r="E190" s="173"/>
      <c r="F190" s="466"/>
      <c r="G190" s="199"/>
    </row>
    <row r="191" spans="1:257" x14ac:dyDescent="0.25">
      <c r="A191" s="165"/>
      <c r="B191" s="243"/>
      <c r="C191" s="165"/>
      <c r="D191" s="229"/>
      <c r="E191" s="173"/>
      <c r="F191" s="466"/>
      <c r="G191" s="199"/>
    </row>
    <row r="192" spans="1:257" x14ac:dyDescent="0.25">
      <c r="A192" s="165"/>
      <c r="B192" s="243"/>
      <c r="C192" s="165"/>
      <c r="D192" s="229"/>
      <c r="E192" s="173"/>
      <c r="F192" s="466"/>
      <c r="G192" s="199"/>
    </row>
    <row r="193" spans="1:7" x14ac:dyDescent="0.25">
      <c r="A193" s="165"/>
      <c r="B193" s="243"/>
      <c r="C193" s="165"/>
      <c r="D193" s="229"/>
      <c r="E193" s="173"/>
      <c r="F193" s="466"/>
      <c r="G193" s="199"/>
    </row>
    <row r="194" spans="1:7" x14ac:dyDescent="0.25">
      <c r="A194" s="165"/>
      <c r="B194" s="243"/>
      <c r="C194" s="165"/>
      <c r="D194" s="229"/>
      <c r="E194" s="173"/>
      <c r="F194" s="466"/>
      <c r="G194" s="199"/>
    </row>
    <row r="195" spans="1:7" x14ac:dyDescent="0.25">
      <c r="A195" s="165"/>
      <c r="B195" s="243"/>
      <c r="C195" s="165"/>
      <c r="D195" s="229"/>
      <c r="E195" s="173"/>
      <c r="F195" s="466"/>
      <c r="G195" s="199"/>
    </row>
    <row r="196" spans="1:7" x14ac:dyDescent="0.25">
      <c r="A196" s="165"/>
      <c r="B196" s="243"/>
      <c r="C196" s="165"/>
      <c r="D196" s="229"/>
      <c r="E196" s="173"/>
      <c r="F196" s="466"/>
      <c r="G196" s="199"/>
    </row>
    <row r="197" spans="1:7" x14ac:dyDescent="0.25">
      <c r="A197" s="165"/>
      <c r="B197" s="243"/>
      <c r="C197" s="165"/>
      <c r="D197" s="229"/>
      <c r="E197" s="173"/>
      <c r="F197" s="466"/>
      <c r="G197" s="199"/>
    </row>
    <row r="198" spans="1:7" x14ac:dyDescent="0.25">
      <c r="A198" s="165"/>
      <c r="B198" s="243"/>
      <c r="C198" s="165"/>
      <c r="D198" s="229"/>
      <c r="E198" s="173"/>
      <c r="F198" s="466"/>
      <c r="G198" s="199"/>
    </row>
    <row r="199" spans="1:7" x14ac:dyDescent="0.25">
      <c r="A199" s="165"/>
      <c r="B199" s="243"/>
      <c r="C199" s="165"/>
      <c r="D199" s="229"/>
      <c r="E199" s="173"/>
      <c r="F199" s="466"/>
      <c r="G199" s="199"/>
    </row>
    <row r="200" spans="1:7" x14ac:dyDescent="0.25">
      <c r="A200" s="165"/>
      <c r="B200" s="243"/>
      <c r="C200" s="165"/>
      <c r="D200" s="229"/>
      <c r="E200" s="173"/>
      <c r="F200" s="466"/>
      <c r="G200" s="199"/>
    </row>
    <row r="201" spans="1:7" x14ac:dyDescent="0.25">
      <c r="A201" s="165"/>
      <c r="B201" s="243"/>
      <c r="C201" s="165"/>
      <c r="D201" s="229"/>
      <c r="E201" s="173"/>
      <c r="F201" s="466"/>
      <c r="G201" s="199"/>
    </row>
    <row r="202" spans="1:7" x14ac:dyDescent="0.25">
      <c r="A202" s="165"/>
      <c r="B202" s="243"/>
      <c r="C202" s="165"/>
      <c r="D202" s="229"/>
      <c r="E202" s="173"/>
      <c r="F202" s="466"/>
      <c r="G202" s="199"/>
    </row>
    <row r="203" spans="1:7" x14ac:dyDescent="0.25">
      <c r="A203" s="165"/>
      <c r="B203" s="243"/>
      <c r="C203" s="165"/>
      <c r="D203" s="229"/>
      <c r="E203" s="173"/>
      <c r="F203" s="466"/>
      <c r="G203" s="199"/>
    </row>
    <row r="204" spans="1:7" x14ac:dyDescent="0.25">
      <c r="A204" s="165"/>
      <c r="B204" s="243"/>
      <c r="C204" s="165"/>
      <c r="D204" s="229"/>
      <c r="E204" s="173"/>
      <c r="F204" s="466"/>
      <c r="G204" s="199"/>
    </row>
    <row r="205" spans="1:7" x14ac:dyDescent="0.25">
      <c r="A205" s="165"/>
      <c r="B205" s="243"/>
      <c r="C205" s="165"/>
      <c r="D205" s="229"/>
      <c r="E205" s="173"/>
      <c r="F205" s="466"/>
      <c r="G205" s="199"/>
    </row>
    <row r="206" spans="1:7" x14ac:dyDescent="0.25">
      <c r="A206" s="165"/>
      <c r="B206" s="243"/>
      <c r="C206" s="165"/>
      <c r="D206" s="229"/>
      <c r="E206" s="173"/>
      <c r="F206" s="466"/>
      <c r="G206" s="199"/>
    </row>
    <row r="207" spans="1:7" x14ac:dyDescent="0.25">
      <c r="A207" s="165"/>
      <c r="B207" s="158"/>
      <c r="C207" s="165"/>
      <c r="D207" s="165"/>
      <c r="E207" s="257"/>
      <c r="F207" s="544"/>
      <c r="G207" s="357"/>
    </row>
    <row r="208" spans="1:7" x14ac:dyDescent="0.25">
      <c r="A208" s="165"/>
      <c r="B208" s="158"/>
      <c r="C208" s="165"/>
      <c r="D208" s="165"/>
      <c r="E208" s="257"/>
      <c r="F208" s="544"/>
      <c r="G208" s="357"/>
    </row>
    <row r="209" spans="1:7" x14ac:dyDescent="0.25">
      <c r="A209" s="165"/>
      <c r="B209" s="158"/>
      <c r="C209" s="165"/>
      <c r="D209" s="165"/>
      <c r="E209" s="257"/>
      <c r="F209" s="544"/>
      <c r="G209" s="357"/>
    </row>
    <row r="210" spans="1:7" x14ac:dyDescent="0.25">
      <c r="A210" s="165"/>
      <c r="B210" s="158"/>
      <c r="C210" s="165"/>
      <c r="D210" s="165"/>
      <c r="E210" s="257"/>
      <c r="F210" s="544"/>
      <c r="G210" s="357"/>
    </row>
    <row r="211" spans="1:7" x14ac:dyDescent="0.25">
      <c r="A211" s="165"/>
      <c r="B211" s="158"/>
      <c r="C211" s="165"/>
      <c r="D211" s="165"/>
      <c r="E211" s="257"/>
      <c r="F211" s="544"/>
      <c r="G211" s="357"/>
    </row>
    <row r="212" spans="1:7" x14ac:dyDescent="0.25">
      <c r="A212" s="165"/>
      <c r="B212" s="158"/>
      <c r="C212" s="165"/>
      <c r="D212" s="165"/>
      <c r="E212" s="257"/>
      <c r="F212" s="544"/>
      <c r="G212" s="357"/>
    </row>
    <row r="213" spans="1:7" x14ac:dyDescent="0.25">
      <c r="A213" s="165"/>
      <c r="B213" s="158"/>
      <c r="C213" s="165"/>
      <c r="D213" s="165"/>
      <c r="E213" s="257"/>
      <c r="F213" s="544"/>
      <c r="G213" s="357"/>
    </row>
    <row r="214" spans="1:7" x14ac:dyDescent="0.25">
      <c r="A214" s="165"/>
      <c r="B214" s="158"/>
      <c r="C214" s="165"/>
      <c r="D214" s="165"/>
      <c r="E214" s="257"/>
      <c r="F214" s="544"/>
      <c r="G214" s="357"/>
    </row>
    <row r="215" spans="1:7" x14ac:dyDescent="0.25">
      <c r="A215" s="165"/>
      <c r="B215" s="158"/>
      <c r="C215" s="165"/>
      <c r="D215" s="165"/>
      <c r="E215" s="257"/>
      <c r="F215" s="544"/>
      <c r="G215" s="357"/>
    </row>
    <row r="216" spans="1:7" x14ac:dyDescent="0.25">
      <c r="A216" s="165"/>
      <c r="B216" s="158"/>
      <c r="C216" s="165"/>
      <c r="D216" s="165"/>
      <c r="E216" s="257"/>
      <c r="F216" s="544"/>
      <c r="G216" s="357"/>
    </row>
    <row r="217" spans="1:7" x14ac:dyDescent="0.25">
      <c r="A217" s="165"/>
      <c r="B217" s="158"/>
      <c r="C217" s="165"/>
      <c r="D217" s="165"/>
      <c r="E217" s="257"/>
      <c r="F217" s="544"/>
      <c r="G217" s="357"/>
    </row>
    <row r="218" spans="1:7" x14ac:dyDescent="0.25">
      <c r="A218" s="165"/>
      <c r="B218" s="158"/>
      <c r="C218" s="165"/>
      <c r="D218" s="165"/>
      <c r="E218" s="257"/>
      <c r="F218" s="544"/>
      <c r="G218" s="357"/>
    </row>
    <row r="219" spans="1:7" x14ac:dyDescent="0.25">
      <c r="A219" s="165"/>
      <c r="B219" s="158"/>
      <c r="C219" s="165"/>
      <c r="D219" s="165"/>
      <c r="E219" s="257"/>
      <c r="F219" s="544"/>
      <c r="G219" s="357"/>
    </row>
    <row r="220" spans="1:7" x14ac:dyDescent="0.25">
      <c r="A220" s="165"/>
      <c r="B220" s="158"/>
      <c r="C220" s="165"/>
      <c r="D220" s="165"/>
      <c r="E220" s="257"/>
      <c r="F220" s="544"/>
      <c r="G220" s="357"/>
    </row>
    <row r="221" spans="1:7" x14ac:dyDescent="0.25">
      <c r="A221" s="165"/>
      <c r="B221" s="158"/>
      <c r="C221" s="165"/>
      <c r="D221" s="165"/>
      <c r="E221" s="257"/>
      <c r="F221" s="544"/>
      <c r="G221" s="357"/>
    </row>
    <row r="222" spans="1:7" x14ac:dyDescent="0.25">
      <c r="A222" s="165"/>
      <c r="B222" s="158"/>
      <c r="C222" s="165"/>
      <c r="D222" s="165"/>
      <c r="E222" s="257"/>
      <c r="F222" s="544"/>
      <c r="G222" s="357"/>
    </row>
    <row r="223" spans="1:7" x14ac:dyDescent="0.25">
      <c r="A223" s="165"/>
      <c r="B223" s="158"/>
      <c r="C223" s="165"/>
      <c r="D223" s="165"/>
      <c r="E223" s="257"/>
      <c r="F223" s="544"/>
      <c r="G223" s="357"/>
    </row>
    <row r="224" spans="1:7" x14ac:dyDescent="0.25">
      <c r="A224" s="165"/>
      <c r="B224" s="158"/>
      <c r="C224" s="165"/>
      <c r="D224" s="165"/>
      <c r="E224" s="257"/>
      <c r="F224" s="544"/>
      <c r="G224" s="357"/>
    </row>
    <row r="225" spans="1:7" x14ac:dyDescent="0.25">
      <c r="A225" s="165"/>
      <c r="B225" s="158"/>
      <c r="C225" s="165"/>
      <c r="D225" s="165"/>
      <c r="E225" s="257"/>
      <c r="F225" s="544"/>
      <c r="G225" s="357"/>
    </row>
    <row r="226" spans="1:7" x14ac:dyDescent="0.25">
      <c r="A226" s="165"/>
      <c r="B226" s="158"/>
      <c r="C226" s="165"/>
      <c r="D226" s="165"/>
      <c r="E226" s="257"/>
      <c r="F226" s="544"/>
      <c r="G226" s="357"/>
    </row>
    <row r="227" spans="1:7" x14ac:dyDescent="0.25">
      <c r="A227" s="165"/>
      <c r="B227" s="158"/>
      <c r="C227" s="165"/>
      <c r="D227" s="165"/>
      <c r="E227" s="257"/>
      <c r="F227" s="544"/>
      <c r="G227" s="357"/>
    </row>
    <row r="228" spans="1:7" x14ac:dyDescent="0.25">
      <c r="A228" s="165"/>
      <c r="B228" s="158"/>
      <c r="C228" s="165"/>
      <c r="D228" s="165"/>
      <c r="E228" s="257"/>
      <c r="F228" s="544"/>
      <c r="G228" s="357"/>
    </row>
    <row r="229" spans="1:7" x14ac:dyDescent="0.25">
      <c r="A229" s="165"/>
      <c r="B229" s="158"/>
      <c r="C229" s="165"/>
      <c r="D229" s="165"/>
      <c r="E229" s="257"/>
      <c r="F229" s="544"/>
      <c r="G229" s="357"/>
    </row>
    <row r="230" spans="1:7" x14ac:dyDescent="0.25">
      <c r="A230" s="165"/>
      <c r="B230" s="158"/>
      <c r="C230" s="165"/>
      <c r="D230" s="165"/>
      <c r="E230" s="257"/>
      <c r="F230" s="544"/>
      <c r="G230" s="357"/>
    </row>
    <row r="231" spans="1:7" x14ac:dyDescent="0.25">
      <c r="A231" s="165"/>
      <c r="B231" s="158"/>
      <c r="C231" s="165"/>
      <c r="D231" s="165"/>
      <c r="E231" s="257"/>
      <c r="F231" s="544"/>
      <c r="G231" s="357"/>
    </row>
    <row r="232" spans="1:7" x14ac:dyDescent="0.25">
      <c r="A232" s="165"/>
      <c r="B232" s="158"/>
      <c r="C232" s="165"/>
      <c r="D232" s="165"/>
      <c r="E232" s="257"/>
      <c r="F232" s="544"/>
      <c r="G232" s="357"/>
    </row>
    <row r="233" spans="1:7" x14ac:dyDescent="0.25">
      <c r="A233" s="165"/>
      <c r="B233" s="158"/>
      <c r="C233" s="165"/>
      <c r="D233" s="165"/>
      <c r="E233" s="257"/>
      <c r="F233" s="544"/>
      <c r="G233" s="357"/>
    </row>
    <row r="234" spans="1:7" x14ac:dyDescent="0.25">
      <c r="A234" s="165"/>
      <c r="B234" s="158"/>
      <c r="C234" s="165"/>
      <c r="D234" s="165"/>
      <c r="E234" s="257"/>
      <c r="F234" s="544"/>
      <c r="G234" s="357"/>
    </row>
    <row r="235" spans="1:7" x14ac:dyDescent="0.25">
      <c r="A235" s="165"/>
      <c r="B235" s="158"/>
      <c r="C235" s="165"/>
      <c r="D235" s="165"/>
      <c r="E235" s="257"/>
      <c r="F235" s="544"/>
      <c r="G235" s="357"/>
    </row>
    <row r="236" spans="1:7" x14ac:dyDescent="0.25">
      <c r="A236" s="165"/>
      <c r="B236" s="158"/>
      <c r="C236" s="165"/>
      <c r="D236" s="165"/>
      <c r="E236" s="257"/>
      <c r="F236" s="544"/>
      <c r="G236" s="357"/>
    </row>
    <row r="237" spans="1:7" x14ac:dyDescent="0.25">
      <c r="A237" s="165"/>
      <c r="B237" s="158"/>
      <c r="C237" s="165"/>
      <c r="D237" s="165"/>
      <c r="E237" s="257"/>
      <c r="F237" s="544"/>
      <c r="G237" s="357"/>
    </row>
    <row r="238" spans="1:7" x14ac:dyDescent="0.25">
      <c r="A238" s="165"/>
      <c r="B238" s="158"/>
      <c r="C238" s="165"/>
      <c r="D238" s="165"/>
      <c r="E238" s="257"/>
      <c r="F238" s="544"/>
      <c r="G238" s="357"/>
    </row>
    <row r="239" spans="1:7" x14ac:dyDescent="0.25">
      <c r="A239" s="165"/>
      <c r="B239" s="158"/>
      <c r="C239" s="165"/>
      <c r="D239" s="165"/>
      <c r="E239" s="257"/>
      <c r="F239" s="544"/>
      <c r="G239" s="357"/>
    </row>
    <row r="240" spans="1:7" x14ac:dyDescent="0.25">
      <c r="A240" s="165"/>
      <c r="B240" s="158"/>
      <c r="C240" s="165"/>
      <c r="D240" s="165"/>
      <c r="E240" s="257"/>
      <c r="F240" s="544"/>
      <c r="G240" s="357"/>
    </row>
    <row r="241" spans="1:7" x14ac:dyDescent="0.25">
      <c r="A241" s="165"/>
      <c r="B241" s="158"/>
      <c r="C241" s="165"/>
      <c r="D241" s="165"/>
      <c r="E241" s="257"/>
      <c r="F241" s="544"/>
      <c r="G241" s="357"/>
    </row>
    <row r="242" spans="1:7" x14ac:dyDescent="0.25">
      <c r="A242" s="165"/>
      <c r="B242" s="158"/>
      <c r="C242" s="165"/>
      <c r="D242" s="165"/>
      <c r="E242" s="257"/>
      <c r="F242" s="544"/>
      <c r="G242" s="357"/>
    </row>
    <row r="243" spans="1:7" x14ac:dyDescent="0.25">
      <c r="A243" s="165"/>
      <c r="B243" s="158"/>
      <c r="C243" s="165"/>
      <c r="D243" s="165"/>
      <c r="E243" s="257"/>
      <c r="F243" s="544"/>
      <c r="G243" s="357"/>
    </row>
    <row r="244" spans="1:7" ht="13" thickBot="1" x14ac:dyDescent="0.3">
      <c r="A244" s="165"/>
      <c r="B244" s="158"/>
      <c r="C244" s="165"/>
      <c r="D244" s="165"/>
      <c r="E244" s="257"/>
      <c r="F244" s="544"/>
      <c r="G244" s="357"/>
    </row>
    <row r="245" spans="1:7" ht="26.25" customHeight="1" thickTop="1" x14ac:dyDescent="0.25">
      <c r="A245" s="1097" t="s">
        <v>204</v>
      </c>
      <c r="B245" s="1097"/>
      <c r="C245" s="1097"/>
      <c r="D245" s="1097"/>
      <c r="E245" s="1097"/>
      <c r="F245" s="902">
        <f>SUM(F181:F187)</f>
        <v>0</v>
      </c>
      <c r="G245" s="501"/>
    </row>
    <row r="246" spans="1:7" x14ac:dyDescent="0.25">
      <c r="E246" s="503"/>
      <c r="F246" s="545"/>
      <c r="G246" s="503"/>
    </row>
    <row r="247" spans="1:7" x14ac:dyDescent="0.25">
      <c r="E247" s="503"/>
      <c r="F247" s="545"/>
      <c r="G247" s="503"/>
    </row>
    <row r="248" spans="1:7" x14ac:dyDescent="0.25">
      <c r="E248" s="503"/>
      <c r="F248" s="545"/>
      <c r="G248" s="503"/>
    </row>
    <row r="249" spans="1:7" ht="25.15" customHeight="1" x14ac:dyDescent="0.25">
      <c r="E249" s="503"/>
      <c r="F249" s="545"/>
      <c r="G249" s="503"/>
    </row>
    <row r="250" spans="1:7" x14ac:dyDescent="0.25">
      <c r="E250" s="503"/>
      <c r="F250" s="545"/>
      <c r="G250" s="503"/>
    </row>
    <row r="251" spans="1:7" x14ac:dyDescent="0.25">
      <c r="E251" s="503"/>
      <c r="F251" s="545"/>
      <c r="G251" s="503"/>
    </row>
    <row r="252" spans="1:7" x14ac:dyDescent="0.25">
      <c r="E252" s="503"/>
      <c r="F252" s="545"/>
      <c r="G252" s="503"/>
    </row>
    <row r="253" spans="1:7" x14ac:dyDescent="0.25">
      <c r="E253" s="503"/>
      <c r="F253" s="545"/>
      <c r="G253" s="503"/>
    </row>
    <row r="254" spans="1:7" x14ac:dyDescent="0.25">
      <c r="E254" s="503"/>
      <c r="F254" s="545"/>
      <c r="G254" s="503"/>
    </row>
    <row r="255" spans="1:7" x14ac:dyDescent="0.25">
      <c r="E255" s="503"/>
      <c r="F255" s="545"/>
      <c r="G255" s="503"/>
    </row>
    <row r="256" spans="1:7" x14ac:dyDescent="0.25">
      <c r="E256" s="503"/>
      <c r="F256" s="545"/>
      <c r="G256" s="503"/>
    </row>
    <row r="257" spans="5:7" x14ac:dyDescent="0.25">
      <c r="E257" s="503"/>
      <c r="F257" s="545"/>
      <c r="G257" s="503"/>
    </row>
    <row r="258" spans="5:7" x14ac:dyDescent="0.25">
      <c r="E258" s="503"/>
      <c r="F258" s="545"/>
      <c r="G258" s="503"/>
    </row>
    <row r="259" spans="5:7" x14ac:dyDescent="0.25">
      <c r="E259" s="503"/>
      <c r="F259" s="545"/>
      <c r="G259" s="503"/>
    </row>
    <row r="260" spans="5:7" x14ac:dyDescent="0.25">
      <c r="E260" s="503"/>
      <c r="F260" s="545"/>
      <c r="G260" s="503"/>
    </row>
    <row r="261" spans="5:7" x14ac:dyDescent="0.25">
      <c r="E261" s="503"/>
      <c r="F261" s="545"/>
      <c r="G261" s="503"/>
    </row>
    <row r="262" spans="5:7" x14ac:dyDescent="0.25">
      <c r="E262" s="503"/>
      <c r="F262" s="545"/>
      <c r="G262" s="503"/>
    </row>
    <row r="263" spans="5:7" x14ac:dyDescent="0.25">
      <c r="E263" s="503"/>
      <c r="F263" s="545"/>
      <c r="G263" s="503"/>
    </row>
    <row r="264" spans="5:7" x14ac:dyDescent="0.25">
      <c r="E264" s="503"/>
      <c r="F264" s="545"/>
      <c r="G264" s="503"/>
    </row>
    <row r="265" spans="5:7" x14ac:dyDescent="0.25">
      <c r="E265" s="503"/>
      <c r="F265" s="545"/>
      <c r="G265" s="503"/>
    </row>
    <row r="266" spans="5:7" x14ac:dyDescent="0.25">
      <c r="E266" s="503"/>
      <c r="F266" s="545"/>
      <c r="G266" s="503"/>
    </row>
    <row r="267" spans="5:7" x14ac:dyDescent="0.25">
      <c r="E267" s="503"/>
      <c r="F267" s="545"/>
      <c r="G267" s="503"/>
    </row>
    <row r="268" spans="5:7" x14ac:dyDescent="0.25">
      <c r="E268" s="503"/>
      <c r="F268" s="545"/>
      <c r="G268" s="503"/>
    </row>
    <row r="269" spans="5:7" x14ac:dyDescent="0.25">
      <c r="E269" s="503"/>
      <c r="F269" s="545"/>
      <c r="G269" s="503"/>
    </row>
    <row r="270" spans="5:7" x14ac:dyDescent="0.25">
      <c r="E270" s="503"/>
      <c r="F270" s="545"/>
      <c r="G270" s="503"/>
    </row>
    <row r="271" spans="5:7" x14ac:dyDescent="0.25">
      <c r="E271" s="503"/>
      <c r="F271" s="545"/>
      <c r="G271" s="503"/>
    </row>
    <row r="272" spans="5:7" x14ac:dyDescent="0.25">
      <c r="E272" s="503"/>
      <c r="F272" s="545"/>
      <c r="G272" s="503"/>
    </row>
    <row r="273" spans="5:7" x14ac:dyDescent="0.25">
      <c r="E273" s="503"/>
      <c r="F273" s="545"/>
      <c r="G273" s="503"/>
    </row>
    <row r="274" spans="5:7" x14ac:dyDescent="0.25">
      <c r="E274" s="503"/>
      <c r="F274" s="545"/>
      <c r="G274" s="503"/>
    </row>
    <row r="275" spans="5:7" x14ac:dyDescent="0.25">
      <c r="E275" s="503"/>
      <c r="F275" s="545"/>
      <c r="G275" s="503"/>
    </row>
    <row r="276" spans="5:7" x14ac:dyDescent="0.25">
      <c r="E276" s="503"/>
      <c r="F276" s="545"/>
      <c r="G276" s="503"/>
    </row>
    <row r="277" spans="5:7" x14ac:dyDescent="0.25">
      <c r="E277" s="503"/>
      <c r="F277" s="545"/>
      <c r="G277" s="503"/>
    </row>
    <row r="278" spans="5:7" x14ac:dyDescent="0.25">
      <c r="E278" s="503"/>
      <c r="F278" s="545"/>
      <c r="G278" s="503"/>
    </row>
    <row r="279" spans="5:7" x14ac:dyDescent="0.25">
      <c r="E279" s="503"/>
      <c r="F279" s="545"/>
      <c r="G279" s="503"/>
    </row>
    <row r="280" spans="5:7" x14ac:dyDescent="0.25">
      <c r="E280" s="503"/>
      <c r="F280" s="545"/>
      <c r="G280" s="503"/>
    </row>
    <row r="281" spans="5:7" x14ac:dyDescent="0.25">
      <c r="E281" s="503"/>
      <c r="F281" s="545"/>
      <c r="G281" s="503"/>
    </row>
    <row r="282" spans="5:7" x14ac:dyDescent="0.25">
      <c r="E282" s="503"/>
      <c r="F282" s="545"/>
      <c r="G282" s="503"/>
    </row>
    <row r="283" spans="5:7" x14ac:dyDescent="0.25">
      <c r="E283" s="503"/>
      <c r="F283" s="545"/>
      <c r="G283" s="503"/>
    </row>
    <row r="284" spans="5:7" x14ac:dyDescent="0.25">
      <c r="E284" s="503"/>
      <c r="F284" s="545"/>
      <c r="G284" s="503"/>
    </row>
    <row r="285" spans="5:7" x14ac:dyDescent="0.25">
      <c r="E285" s="503"/>
      <c r="F285" s="545"/>
      <c r="G285" s="503"/>
    </row>
    <row r="286" spans="5:7" x14ac:dyDescent="0.25">
      <c r="E286" s="503"/>
      <c r="F286" s="545"/>
      <c r="G286" s="503"/>
    </row>
    <row r="287" spans="5:7" x14ac:dyDescent="0.25">
      <c r="E287" s="503"/>
      <c r="F287" s="545"/>
      <c r="G287" s="503"/>
    </row>
    <row r="288" spans="5:7" x14ac:dyDescent="0.25">
      <c r="E288" s="503"/>
      <c r="F288" s="545"/>
      <c r="G288" s="503"/>
    </row>
    <row r="289" spans="5:7" x14ac:dyDescent="0.25">
      <c r="E289" s="503"/>
      <c r="F289" s="545"/>
      <c r="G289" s="503"/>
    </row>
    <row r="290" spans="5:7" x14ac:dyDescent="0.25">
      <c r="E290" s="503"/>
      <c r="F290" s="545"/>
      <c r="G290" s="503"/>
    </row>
    <row r="291" spans="5:7" x14ac:dyDescent="0.25">
      <c r="E291" s="503"/>
      <c r="F291" s="545"/>
      <c r="G291" s="503"/>
    </row>
    <row r="292" spans="5:7" x14ac:dyDescent="0.25">
      <c r="E292" s="503"/>
      <c r="F292" s="545"/>
      <c r="G292" s="503"/>
    </row>
    <row r="293" spans="5:7" x14ac:dyDescent="0.25">
      <c r="E293" s="503"/>
      <c r="F293" s="545"/>
      <c r="G293" s="503"/>
    </row>
    <row r="294" spans="5:7" x14ac:dyDescent="0.25">
      <c r="E294" s="503"/>
      <c r="F294" s="545"/>
      <c r="G294" s="503"/>
    </row>
    <row r="295" spans="5:7" x14ac:dyDescent="0.25">
      <c r="E295" s="503"/>
      <c r="F295" s="545"/>
      <c r="G295" s="503"/>
    </row>
    <row r="296" spans="5:7" x14ac:dyDescent="0.25">
      <c r="E296" s="503"/>
      <c r="F296" s="545"/>
      <c r="G296" s="503"/>
    </row>
    <row r="297" spans="5:7" x14ac:dyDescent="0.25">
      <c r="E297" s="503"/>
      <c r="F297" s="545"/>
      <c r="G297" s="503"/>
    </row>
    <row r="298" spans="5:7" x14ac:dyDescent="0.25">
      <c r="E298" s="503"/>
      <c r="F298" s="545"/>
      <c r="G298" s="503"/>
    </row>
    <row r="299" spans="5:7" x14ac:dyDescent="0.25">
      <c r="E299" s="503"/>
      <c r="F299" s="545"/>
      <c r="G299" s="503"/>
    </row>
    <row r="300" spans="5:7" x14ac:dyDescent="0.25">
      <c r="E300" s="503"/>
      <c r="F300" s="545"/>
      <c r="G300" s="503"/>
    </row>
    <row r="301" spans="5:7" x14ac:dyDescent="0.25">
      <c r="E301" s="503"/>
      <c r="F301" s="545"/>
      <c r="G301" s="503"/>
    </row>
    <row r="302" spans="5:7" x14ac:dyDescent="0.25">
      <c r="E302" s="503"/>
      <c r="F302" s="545"/>
      <c r="G302" s="503"/>
    </row>
    <row r="303" spans="5:7" x14ac:dyDescent="0.25">
      <c r="E303" s="503"/>
      <c r="F303" s="545"/>
      <c r="G303" s="503"/>
    </row>
    <row r="304" spans="5:7" x14ac:dyDescent="0.25">
      <c r="E304" s="503"/>
      <c r="F304" s="545"/>
      <c r="G304" s="503"/>
    </row>
    <row r="305" spans="5:7" x14ac:dyDescent="0.25">
      <c r="E305" s="503"/>
      <c r="F305" s="545"/>
      <c r="G305" s="503"/>
    </row>
    <row r="306" spans="5:7" x14ac:dyDescent="0.25">
      <c r="E306" s="503"/>
      <c r="F306" s="545"/>
      <c r="G306" s="503"/>
    </row>
    <row r="307" spans="5:7" x14ac:dyDescent="0.25">
      <c r="E307" s="503"/>
      <c r="F307" s="545"/>
      <c r="G307" s="503"/>
    </row>
    <row r="308" spans="5:7" x14ac:dyDescent="0.25">
      <c r="E308" s="503"/>
      <c r="F308" s="545"/>
      <c r="G308" s="503"/>
    </row>
    <row r="309" spans="5:7" x14ac:dyDescent="0.25">
      <c r="E309" s="503"/>
      <c r="F309" s="545"/>
      <c r="G309" s="503"/>
    </row>
    <row r="310" spans="5:7" x14ac:dyDescent="0.25">
      <c r="E310" s="503"/>
      <c r="F310" s="545"/>
      <c r="G310" s="503"/>
    </row>
    <row r="311" spans="5:7" x14ac:dyDescent="0.25">
      <c r="E311" s="503"/>
      <c r="F311" s="545"/>
      <c r="G311" s="503"/>
    </row>
    <row r="312" spans="5:7" x14ac:dyDescent="0.25">
      <c r="E312" s="503"/>
      <c r="F312" s="545"/>
      <c r="G312" s="503"/>
    </row>
    <row r="313" spans="5:7" x14ac:dyDescent="0.25">
      <c r="E313" s="503"/>
      <c r="F313" s="545"/>
      <c r="G313" s="503"/>
    </row>
    <row r="314" spans="5:7" x14ac:dyDescent="0.25">
      <c r="E314" s="503"/>
      <c r="F314" s="545"/>
      <c r="G314" s="503"/>
    </row>
    <row r="315" spans="5:7" x14ac:dyDescent="0.25">
      <c r="E315" s="503"/>
      <c r="F315" s="545"/>
      <c r="G315" s="503"/>
    </row>
    <row r="316" spans="5:7" x14ac:dyDescent="0.25">
      <c r="E316" s="503"/>
      <c r="F316" s="545"/>
      <c r="G316" s="503"/>
    </row>
    <row r="317" spans="5:7" x14ac:dyDescent="0.25">
      <c r="E317" s="503"/>
      <c r="F317" s="545"/>
      <c r="G317" s="503"/>
    </row>
    <row r="318" spans="5:7" x14ac:dyDescent="0.25">
      <c r="E318" s="503"/>
      <c r="F318" s="545"/>
      <c r="G318" s="503"/>
    </row>
    <row r="319" spans="5:7" x14ac:dyDescent="0.25">
      <c r="E319" s="503"/>
      <c r="F319" s="545"/>
      <c r="G319" s="503"/>
    </row>
    <row r="320" spans="5:7" x14ac:dyDescent="0.25">
      <c r="E320" s="503"/>
      <c r="F320" s="545"/>
      <c r="G320" s="503"/>
    </row>
    <row r="321" spans="5:7" x14ac:dyDescent="0.25">
      <c r="E321" s="503"/>
      <c r="F321" s="545"/>
      <c r="G321" s="503"/>
    </row>
    <row r="322" spans="5:7" x14ac:dyDescent="0.25">
      <c r="E322" s="503"/>
      <c r="F322" s="545"/>
      <c r="G322" s="503"/>
    </row>
    <row r="323" spans="5:7" x14ac:dyDescent="0.25">
      <c r="E323" s="503"/>
      <c r="F323" s="545"/>
      <c r="G323" s="503"/>
    </row>
    <row r="324" spans="5:7" x14ac:dyDescent="0.25">
      <c r="E324" s="503"/>
      <c r="F324" s="545"/>
      <c r="G324" s="503"/>
    </row>
    <row r="325" spans="5:7" x14ac:dyDescent="0.25">
      <c r="E325" s="503"/>
      <c r="F325" s="545"/>
      <c r="G325" s="503"/>
    </row>
    <row r="326" spans="5:7" x14ac:dyDescent="0.25">
      <c r="E326" s="503"/>
      <c r="F326" s="545"/>
      <c r="G326" s="503"/>
    </row>
    <row r="327" spans="5:7" x14ac:dyDescent="0.25">
      <c r="E327" s="503"/>
      <c r="F327" s="545"/>
      <c r="G327" s="503"/>
    </row>
    <row r="328" spans="5:7" x14ac:dyDescent="0.25">
      <c r="E328" s="503"/>
      <c r="F328" s="545"/>
      <c r="G328" s="503"/>
    </row>
    <row r="329" spans="5:7" x14ac:dyDescent="0.25">
      <c r="E329" s="503"/>
      <c r="F329" s="545"/>
      <c r="G329" s="503"/>
    </row>
    <row r="330" spans="5:7" x14ac:dyDescent="0.25">
      <c r="E330" s="503"/>
      <c r="F330" s="545"/>
      <c r="G330" s="503"/>
    </row>
    <row r="331" spans="5:7" x14ac:dyDescent="0.25">
      <c r="E331" s="503"/>
      <c r="F331" s="545"/>
      <c r="G331" s="503"/>
    </row>
    <row r="332" spans="5:7" x14ac:dyDescent="0.25">
      <c r="E332" s="503"/>
      <c r="F332" s="545"/>
      <c r="G332" s="503"/>
    </row>
    <row r="333" spans="5:7" x14ac:dyDescent="0.25">
      <c r="E333" s="503"/>
      <c r="F333" s="545"/>
      <c r="G333" s="503"/>
    </row>
    <row r="334" spans="5:7" x14ac:dyDescent="0.25">
      <c r="E334" s="503"/>
      <c r="F334" s="545"/>
      <c r="G334" s="503"/>
    </row>
    <row r="335" spans="5:7" x14ac:dyDescent="0.25">
      <c r="E335" s="503"/>
      <c r="F335" s="545"/>
      <c r="G335" s="503"/>
    </row>
    <row r="336" spans="5:7" x14ac:dyDescent="0.25">
      <c r="E336" s="503"/>
      <c r="F336" s="545"/>
      <c r="G336" s="503"/>
    </row>
    <row r="337" spans="5:7" x14ac:dyDescent="0.25">
      <c r="E337" s="503"/>
      <c r="F337" s="545"/>
      <c r="G337" s="503"/>
    </row>
    <row r="338" spans="5:7" x14ac:dyDescent="0.25">
      <c r="E338" s="503"/>
      <c r="F338" s="545"/>
      <c r="G338" s="503"/>
    </row>
    <row r="339" spans="5:7" x14ac:dyDescent="0.25">
      <c r="E339" s="503"/>
      <c r="F339" s="545"/>
      <c r="G339" s="503"/>
    </row>
    <row r="340" spans="5:7" x14ac:dyDescent="0.25">
      <c r="E340" s="503"/>
      <c r="F340" s="545"/>
      <c r="G340" s="503"/>
    </row>
    <row r="341" spans="5:7" x14ac:dyDescent="0.25">
      <c r="E341" s="503"/>
      <c r="F341" s="545"/>
      <c r="G341" s="503"/>
    </row>
    <row r="342" spans="5:7" x14ac:dyDescent="0.25">
      <c r="E342" s="503"/>
      <c r="F342" s="545"/>
      <c r="G342" s="503"/>
    </row>
    <row r="343" spans="5:7" x14ac:dyDescent="0.25">
      <c r="E343" s="503"/>
      <c r="F343" s="545"/>
      <c r="G343" s="503"/>
    </row>
    <row r="344" spans="5:7" x14ac:dyDescent="0.25">
      <c r="E344" s="503"/>
      <c r="F344" s="545"/>
      <c r="G344" s="503"/>
    </row>
    <row r="345" spans="5:7" x14ac:dyDescent="0.25">
      <c r="E345" s="503"/>
      <c r="F345" s="545"/>
      <c r="G345" s="503"/>
    </row>
    <row r="346" spans="5:7" x14ac:dyDescent="0.25">
      <c r="E346" s="503"/>
      <c r="F346" s="545"/>
      <c r="G346" s="503"/>
    </row>
    <row r="347" spans="5:7" x14ac:dyDescent="0.25">
      <c r="E347" s="503"/>
      <c r="F347" s="545"/>
      <c r="G347" s="503"/>
    </row>
    <row r="348" spans="5:7" x14ac:dyDescent="0.25">
      <c r="E348" s="503"/>
      <c r="F348" s="545"/>
      <c r="G348" s="503"/>
    </row>
    <row r="349" spans="5:7" x14ac:dyDescent="0.25">
      <c r="E349" s="503"/>
      <c r="F349" s="545"/>
      <c r="G349" s="503"/>
    </row>
    <row r="350" spans="5:7" x14ac:dyDescent="0.25">
      <c r="E350" s="503"/>
      <c r="F350" s="545"/>
      <c r="G350" s="503"/>
    </row>
    <row r="351" spans="5:7" x14ac:dyDescent="0.25">
      <c r="E351" s="503"/>
      <c r="F351" s="545"/>
      <c r="G351" s="503"/>
    </row>
    <row r="352" spans="5:7" x14ac:dyDescent="0.25">
      <c r="E352" s="503"/>
      <c r="F352" s="545"/>
      <c r="G352" s="503"/>
    </row>
    <row r="353" spans="5:7" x14ac:dyDescent="0.25">
      <c r="E353" s="503"/>
      <c r="F353" s="545"/>
      <c r="G353" s="503"/>
    </row>
    <row r="354" spans="5:7" x14ac:dyDescent="0.25">
      <c r="E354" s="503"/>
      <c r="F354" s="545"/>
      <c r="G354" s="503"/>
    </row>
    <row r="355" spans="5:7" x14ac:dyDescent="0.25">
      <c r="E355" s="503"/>
      <c r="F355" s="545"/>
      <c r="G355" s="503"/>
    </row>
    <row r="356" spans="5:7" x14ac:dyDescent="0.25">
      <c r="E356" s="503"/>
      <c r="F356" s="545"/>
      <c r="G356" s="503"/>
    </row>
    <row r="357" spans="5:7" x14ac:dyDescent="0.25">
      <c r="E357" s="503"/>
      <c r="F357" s="545"/>
      <c r="G357" s="503"/>
    </row>
    <row r="358" spans="5:7" x14ac:dyDescent="0.25">
      <c r="E358" s="503"/>
      <c r="F358" s="545"/>
      <c r="G358" s="503"/>
    </row>
    <row r="359" spans="5:7" x14ac:dyDescent="0.25">
      <c r="E359" s="503"/>
      <c r="F359" s="545"/>
      <c r="G359" s="503"/>
    </row>
    <row r="360" spans="5:7" x14ac:dyDescent="0.25">
      <c r="E360" s="503"/>
      <c r="F360" s="545"/>
      <c r="G360" s="503"/>
    </row>
    <row r="361" spans="5:7" x14ac:dyDescent="0.25">
      <c r="E361" s="503"/>
      <c r="F361" s="545"/>
      <c r="G361" s="503"/>
    </row>
    <row r="362" spans="5:7" x14ac:dyDescent="0.25">
      <c r="E362" s="503"/>
      <c r="F362" s="545"/>
      <c r="G362" s="503"/>
    </row>
    <row r="363" spans="5:7" x14ac:dyDescent="0.25">
      <c r="E363" s="503"/>
      <c r="F363" s="545"/>
      <c r="G363" s="503"/>
    </row>
    <row r="364" spans="5:7" x14ac:dyDescent="0.25">
      <c r="E364" s="503"/>
      <c r="F364" s="545"/>
      <c r="G364" s="503"/>
    </row>
    <row r="365" spans="5:7" x14ac:dyDescent="0.25">
      <c r="E365" s="503"/>
      <c r="F365" s="545"/>
      <c r="G365" s="503"/>
    </row>
    <row r="366" spans="5:7" x14ac:dyDescent="0.25">
      <c r="E366" s="503"/>
      <c r="F366" s="545"/>
      <c r="G366" s="503"/>
    </row>
    <row r="367" spans="5:7" x14ac:dyDescent="0.25">
      <c r="E367" s="503"/>
      <c r="F367" s="545"/>
      <c r="G367" s="503"/>
    </row>
    <row r="368" spans="5:7" x14ac:dyDescent="0.25">
      <c r="E368" s="503"/>
      <c r="F368" s="545"/>
      <c r="G368" s="503"/>
    </row>
    <row r="369" spans="5:7" x14ac:dyDescent="0.25">
      <c r="E369" s="503"/>
      <c r="F369" s="545"/>
      <c r="G369" s="503"/>
    </row>
    <row r="370" spans="5:7" x14ac:dyDescent="0.25">
      <c r="E370" s="503"/>
      <c r="F370" s="545"/>
      <c r="G370" s="503"/>
    </row>
    <row r="371" spans="5:7" x14ac:dyDescent="0.25">
      <c r="E371" s="503"/>
      <c r="F371" s="545"/>
      <c r="G371" s="503"/>
    </row>
    <row r="372" spans="5:7" x14ac:dyDescent="0.25">
      <c r="E372" s="503"/>
      <c r="F372" s="545"/>
      <c r="G372" s="503"/>
    </row>
    <row r="373" spans="5:7" x14ac:dyDescent="0.25">
      <c r="E373" s="503"/>
      <c r="F373" s="545"/>
      <c r="G373" s="503"/>
    </row>
    <row r="374" spans="5:7" x14ac:dyDescent="0.25">
      <c r="E374" s="503"/>
      <c r="F374" s="545"/>
      <c r="G374" s="503"/>
    </row>
    <row r="375" spans="5:7" x14ac:dyDescent="0.25">
      <c r="E375" s="503"/>
      <c r="F375" s="545"/>
      <c r="G375" s="503"/>
    </row>
    <row r="376" spans="5:7" x14ac:dyDescent="0.25">
      <c r="E376" s="503"/>
      <c r="F376" s="545"/>
      <c r="G376" s="503"/>
    </row>
    <row r="377" spans="5:7" x14ac:dyDescent="0.25">
      <c r="E377" s="503"/>
      <c r="F377" s="545"/>
      <c r="G377" s="503"/>
    </row>
    <row r="378" spans="5:7" x14ac:dyDescent="0.25">
      <c r="E378" s="503"/>
      <c r="F378" s="545"/>
      <c r="G378" s="503"/>
    </row>
    <row r="379" spans="5:7" x14ac:dyDescent="0.25">
      <c r="E379" s="503"/>
      <c r="F379" s="545"/>
      <c r="G379" s="503"/>
    </row>
    <row r="380" spans="5:7" x14ac:dyDescent="0.25">
      <c r="E380" s="503"/>
      <c r="F380" s="545"/>
      <c r="G380" s="503"/>
    </row>
    <row r="381" spans="5:7" x14ac:dyDescent="0.25">
      <c r="E381" s="503"/>
      <c r="F381" s="545"/>
      <c r="G381" s="503"/>
    </row>
    <row r="382" spans="5:7" x14ac:dyDescent="0.25">
      <c r="E382" s="503"/>
      <c r="F382" s="545"/>
      <c r="G382" s="503"/>
    </row>
    <row r="383" spans="5:7" x14ac:dyDescent="0.25">
      <c r="E383" s="503"/>
      <c r="F383" s="545"/>
      <c r="G383" s="503"/>
    </row>
    <row r="384" spans="5:7" x14ac:dyDescent="0.25">
      <c r="E384" s="503"/>
      <c r="F384" s="545"/>
      <c r="G384" s="503"/>
    </row>
    <row r="385" spans="5:7" x14ac:dyDescent="0.25">
      <c r="E385" s="503"/>
      <c r="F385" s="545"/>
      <c r="G385" s="503"/>
    </row>
    <row r="386" spans="5:7" x14ac:dyDescent="0.25">
      <c r="E386" s="503"/>
      <c r="F386" s="545"/>
      <c r="G386" s="503"/>
    </row>
    <row r="387" spans="5:7" x14ac:dyDescent="0.25">
      <c r="E387" s="503"/>
      <c r="F387" s="545"/>
      <c r="G387" s="503"/>
    </row>
    <row r="388" spans="5:7" x14ac:dyDescent="0.25">
      <c r="E388" s="503"/>
      <c r="F388" s="545"/>
      <c r="G388" s="503"/>
    </row>
    <row r="389" spans="5:7" x14ac:dyDescent="0.25">
      <c r="E389" s="503"/>
      <c r="F389" s="545"/>
      <c r="G389" s="503"/>
    </row>
    <row r="390" spans="5:7" x14ac:dyDescent="0.25">
      <c r="E390" s="503"/>
      <c r="F390" s="545"/>
      <c r="G390" s="503"/>
    </row>
    <row r="391" spans="5:7" x14ac:dyDescent="0.25">
      <c r="E391" s="503"/>
      <c r="F391" s="545"/>
      <c r="G391" s="503"/>
    </row>
    <row r="392" spans="5:7" x14ac:dyDescent="0.25">
      <c r="E392" s="503"/>
      <c r="F392" s="545"/>
      <c r="G392" s="503"/>
    </row>
    <row r="393" spans="5:7" x14ac:dyDescent="0.25">
      <c r="E393" s="503"/>
      <c r="F393" s="545"/>
      <c r="G393" s="503"/>
    </row>
    <row r="394" spans="5:7" x14ac:dyDescent="0.25">
      <c r="E394" s="503"/>
      <c r="F394" s="545"/>
      <c r="G394" s="503"/>
    </row>
    <row r="395" spans="5:7" x14ac:dyDescent="0.25">
      <c r="E395" s="503"/>
      <c r="F395" s="545"/>
      <c r="G395" s="503"/>
    </row>
    <row r="396" spans="5:7" x14ac:dyDescent="0.25">
      <c r="E396" s="503"/>
      <c r="F396" s="545"/>
      <c r="G396" s="503"/>
    </row>
    <row r="397" spans="5:7" x14ac:dyDescent="0.25">
      <c r="E397" s="503"/>
      <c r="F397" s="545"/>
      <c r="G397" s="503"/>
    </row>
    <row r="398" spans="5:7" x14ac:dyDescent="0.25">
      <c r="E398" s="503"/>
      <c r="F398" s="545"/>
      <c r="G398" s="503"/>
    </row>
    <row r="399" spans="5:7" x14ac:dyDescent="0.25">
      <c r="E399" s="503"/>
      <c r="F399" s="545"/>
      <c r="G399" s="503"/>
    </row>
    <row r="400" spans="5:7" x14ac:dyDescent="0.25">
      <c r="E400" s="503"/>
      <c r="F400" s="545"/>
      <c r="G400" s="503"/>
    </row>
    <row r="401" spans="5:7" x14ac:dyDescent="0.25">
      <c r="E401" s="503"/>
      <c r="F401" s="545"/>
      <c r="G401" s="503"/>
    </row>
    <row r="402" spans="5:7" x14ac:dyDescent="0.25">
      <c r="E402" s="503"/>
      <c r="F402" s="545"/>
      <c r="G402" s="503"/>
    </row>
    <row r="403" spans="5:7" x14ac:dyDescent="0.25">
      <c r="E403" s="503"/>
      <c r="F403" s="545"/>
      <c r="G403" s="503"/>
    </row>
    <row r="404" spans="5:7" x14ac:dyDescent="0.25">
      <c r="E404" s="503"/>
      <c r="F404" s="545"/>
      <c r="G404" s="503"/>
    </row>
    <row r="405" spans="5:7" x14ac:dyDescent="0.25">
      <c r="E405" s="503"/>
      <c r="F405" s="545"/>
      <c r="G405" s="503"/>
    </row>
    <row r="406" spans="5:7" x14ac:dyDescent="0.25">
      <c r="E406" s="503"/>
      <c r="F406" s="545"/>
      <c r="G406" s="503"/>
    </row>
    <row r="407" spans="5:7" x14ac:dyDescent="0.25">
      <c r="E407" s="503"/>
      <c r="F407" s="545"/>
      <c r="G407" s="503"/>
    </row>
    <row r="408" spans="5:7" x14ac:dyDescent="0.25">
      <c r="E408" s="503"/>
      <c r="F408" s="545"/>
      <c r="G408" s="503"/>
    </row>
    <row r="409" spans="5:7" x14ac:dyDescent="0.25">
      <c r="E409" s="503"/>
      <c r="F409" s="545"/>
      <c r="G409" s="503"/>
    </row>
    <row r="410" spans="5:7" x14ac:dyDescent="0.25">
      <c r="E410" s="503"/>
      <c r="F410" s="545"/>
      <c r="G410" s="503"/>
    </row>
    <row r="411" spans="5:7" x14ac:dyDescent="0.25">
      <c r="E411" s="503"/>
      <c r="F411" s="545"/>
      <c r="G411" s="503"/>
    </row>
    <row r="412" spans="5:7" x14ac:dyDescent="0.25">
      <c r="E412" s="503"/>
      <c r="F412" s="545"/>
      <c r="G412" s="503"/>
    </row>
    <row r="413" spans="5:7" x14ac:dyDescent="0.25">
      <c r="E413" s="503"/>
      <c r="F413" s="545"/>
      <c r="G413" s="503"/>
    </row>
    <row r="414" spans="5:7" x14ac:dyDescent="0.25">
      <c r="E414" s="503"/>
      <c r="F414" s="545"/>
      <c r="G414" s="503"/>
    </row>
    <row r="415" spans="5:7" x14ac:dyDescent="0.25">
      <c r="E415" s="503"/>
      <c r="F415" s="545"/>
      <c r="G415" s="503"/>
    </row>
    <row r="416" spans="5:7" x14ac:dyDescent="0.25">
      <c r="E416" s="503"/>
      <c r="F416" s="545"/>
      <c r="G416" s="503"/>
    </row>
    <row r="417" spans="5:7" x14ac:dyDescent="0.25">
      <c r="E417" s="503"/>
      <c r="F417" s="545"/>
      <c r="G417" s="503"/>
    </row>
    <row r="418" spans="5:7" x14ac:dyDescent="0.25">
      <c r="E418" s="503"/>
      <c r="F418" s="545"/>
      <c r="G418" s="503"/>
    </row>
    <row r="419" spans="5:7" x14ac:dyDescent="0.25">
      <c r="E419" s="503"/>
      <c r="F419" s="545"/>
      <c r="G419" s="503"/>
    </row>
    <row r="420" spans="5:7" x14ac:dyDescent="0.25">
      <c r="E420" s="503"/>
      <c r="F420" s="545"/>
      <c r="G420" s="503"/>
    </row>
    <row r="421" spans="5:7" x14ac:dyDescent="0.25">
      <c r="E421" s="503"/>
      <c r="F421" s="545"/>
      <c r="G421" s="503"/>
    </row>
    <row r="422" spans="5:7" x14ac:dyDescent="0.25">
      <c r="E422" s="503"/>
      <c r="F422" s="545"/>
      <c r="G422" s="503"/>
    </row>
    <row r="423" spans="5:7" x14ac:dyDescent="0.25">
      <c r="E423" s="503"/>
      <c r="F423" s="545"/>
      <c r="G423" s="503"/>
    </row>
    <row r="424" spans="5:7" x14ac:dyDescent="0.25">
      <c r="E424" s="503"/>
      <c r="F424" s="545"/>
      <c r="G424" s="503"/>
    </row>
    <row r="425" spans="5:7" x14ac:dyDescent="0.25">
      <c r="E425" s="503"/>
      <c r="F425" s="545"/>
      <c r="G425" s="503"/>
    </row>
    <row r="426" spans="5:7" x14ac:dyDescent="0.25">
      <c r="E426" s="503"/>
      <c r="F426" s="545"/>
      <c r="G426" s="503"/>
    </row>
    <row r="427" spans="5:7" x14ac:dyDescent="0.25">
      <c r="E427" s="503"/>
      <c r="F427" s="545"/>
      <c r="G427" s="503"/>
    </row>
    <row r="428" spans="5:7" x14ac:dyDescent="0.25">
      <c r="E428" s="503"/>
      <c r="F428" s="545"/>
      <c r="G428" s="503"/>
    </row>
    <row r="429" spans="5:7" x14ac:dyDescent="0.25">
      <c r="E429" s="503"/>
      <c r="F429" s="545"/>
      <c r="G429" s="503"/>
    </row>
    <row r="430" spans="5:7" x14ac:dyDescent="0.25">
      <c r="E430" s="503"/>
      <c r="F430" s="545"/>
      <c r="G430" s="503"/>
    </row>
    <row r="431" spans="5:7" x14ac:dyDescent="0.25">
      <c r="E431" s="503"/>
      <c r="F431" s="545"/>
      <c r="G431" s="503"/>
    </row>
    <row r="432" spans="5:7" x14ac:dyDescent="0.25">
      <c r="E432" s="503"/>
      <c r="F432" s="545"/>
      <c r="G432" s="503"/>
    </row>
    <row r="433" spans="5:7" x14ac:dyDescent="0.25">
      <c r="E433" s="503"/>
      <c r="F433" s="545"/>
      <c r="G433" s="503"/>
    </row>
    <row r="434" spans="5:7" x14ac:dyDescent="0.25">
      <c r="E434" s="503"/>
      <c r="F434" s="545"/>
      <c r="G434" s="503"/>
    </row>
    <row r="435" spans="5:7" x14ac:dyDescent="0.25">
      <c r="E435" s="503"/>
      <c r="F435" s="545"/>
      <c r="G435" s="503"/>
    </row>
    <row r="436" spans="5:7" x14ac:dyDescent="0.25">
      <c r="E436" s="503"/>
      <c r="F436" s="545"/>
      <c r="G436" s="503"/>
    </row>
    <row r="437" spans="5:7" x14ac:dyDescent="0.25">
      <c r="E437" s="503"/>
      <c r="F437" s="545"/>
      <c r="G437" s="503"/>
    </row>
    <row r="438" spans="5:7" x14ac:dyDescent="0.25">
      <c r="E438" s="503"/>
      <c r="F438" s="545"/>
      <c r="G438" s="503"/>
    </row>
    <row r="439" spans="5:7" x14ac:dyDescent="0.25">
      <c r="E439" s="503"/>
      <c r="F439" s="545"/>
      <c r="G439" s="503"/>
    </row>
    <row r="440" spans="5:7" x14ac:dyDescent="0.25">
      <c r="E440" s="503"/>
      <c r="F440" s="545"/>
      <c r="G440" s="503"/>
    </row>
    <row r="441" spans="5:7" x14ac:dyDescent="0.25">
      <c r="E441" s="503"/>
      <c r="F441" s="545"/>
      <c r="G441" s="503"/>
    </row>
    <row r="442" spans="5:7" x14ac:dyDescent="0.25">
      <c r="E442" s="503"/>
      <c r="F442" s="545"/>
      <c r="G442" s="503"/>
    </row>
    <row r="443" spans="5:7" x14ac:dyDescent="0.25">
      <c r="E443" s="503"/>
      <c r="F443" s="545"/>
      <c r="G443" s="503"/>
    </row>
    <row r="444" spans="5:7" x14ac:dyDescent="0.25">
      <c r="E444" s="503"/>
      <c r="F444" s="545"/>
      <c r="G444" s="503"/>
    </row>
    <row r="445" spans="5:7" x14ac:dyDescent="0.25">
      <c r="E445" s="503"/>
      <c r="F445" s="545"/>
      <c r="G445" s="503"/>
    </row>
    <row r="446" spans="5:7" x14ac:dyDescent="0.25">
      <c r="E446" s="503"/>
      <c r="F446" s="545"/>
      <c r="G446" s="503"/>
    </row>
    <row r="447" spans="5:7" x14ac:dyDescent="0.25">
      <c r="E447" s="503"/>
      <c r="F447" s="545"/>
      <c r="G447" s="503"/>
    </row>
    <row r="448" spans="5:7" x14ac:dyDescent="0.25">
      <c r="E448" s="503"/>
      <c r="F448" s="545"/>
      <c r="G448" s="503"/>
    </row>
    <row r="449" spans="5:7" x14ac:dyDescent="0.25">
      <c r="E449" s="503"/>
      <c r="F449" s="545"/>
      <c r="G449" s="503"/>
    </row>
    <row r="450" spans="5:7" x14ac:dyDescent="0.25">
      <c r="E450" s="503"/>
      <c r="F450" s="545"/>
      <c r="G450" s="503"/>
    </row>
    <row r="451" spans="5:7" x14ac:dyDescent="0.25">
      <c r="E451" s="503"/>
      <c r="F451" s="545"/>
      <c r="G451" s="503"/>
    </row>
    <row r="452" spans="5:7" x14ac:dyDescent="0.25">
      <c r="E452" s="503"/>
      <c r="F452" s="545"/>
      <c r="G452" s="503"/>
    </row>
    <row r="453" spans="5:7" x14ac:dyDescent="0.25">
      <c r="E453" s="503"/>
      <c r="F453" s="545"/>
      <c r="G453" s="503"/>
    </row>
    <row r="454" spans="5:7" x14ac:dyDescent="0.25">
      <c r="E454" s="503"/>
      <c r="F454" s="545"/>
      <c r="G454" s="503"/>
    </row>
    <row r="455" spans="5:7" x14ac:dyDescent="0.25">
      <c r="E455" s="503"/>
      <c r="F455" s="545"/>
      <c r="G455" s="503"/>
    </row>
    <row r="456" spans="5:7" x14ac:dyDescent="0.25">
      <c r="E456" s="503"/>
      <c r="F456" s="545"/>
      <c r="G456" s="503"/>
    </row>
    <row r="457" spans="5:7" x14ac:dyDescent="0.25">
      <c r="E457" s="503"/>
      <c r="F457" s="545"/>
      <c r="G457" s="503"/>
    </row>
    <row r="458" spans="5:7" x14ac:dyDescent="0.25">
      <c r="E458" s="503"/>
      <c r="F458" s="545"/>
      <c r="G458" s="503"/>
    </row>
    <row r="459" spans="5:7" x14ac:dyDescent="0.25">
      <c r="E459" s="503"/>
      <c r="F459" s="545"/>
      <c r="G459" s="503"/>
    </row>
    <row r="460" spans="5:7" x14ac:dyDescent="0.25">
      <c r="E460" s="503"/>
      <c r="F460" s="545"/>
      <c r="G460" s="503"/>
    </row>
    <row r="461" spans="5:7" x14ac:dyDescent="0.25">
      <c r="E461" s="503"/>
      <c r="F461" s="545"/>
      <c r="G461" s="503"/>
    </row>
    <row r="462" spans="5:7" x14ac:dyDescent="0.25">
      <c r="E462" s="503"/>
      <c r="F462" s="545"/>
      <c r="G462" s="503"/>
    </row>
    <row r="463" spans="5:7" x14ac:dyDescent="0.25">
      <c r="E463" s="503"/>
      <c r="F463" s="545"/>
      <c r="G463" s="503"/>
    </row>
    <row r="464" spans="5:7" x14ac:dyDescent="0.25">
      <c r="E464" s="503"/>
      <c r="F464" s="545"/>
      <c r="G464" s="503"/>
    </row>
    <row r="465" spans="5:7" x14ac:dyDescent="0.25">
      <c r="E465" s="503"/>
      <c r="F465" s="545"/>
      <c r="G465" s="503"/>
    </row>
    <row r="466" spans="5:7" x14ac:dyDescent="0.25">
      <c r="E466" s="503"/>
      <c r="F466" s="545"/>
      <c r="G466" s="503"/>
    </row>
    <row r="467" spans="5:7" x14ac:dyDescent="0.25">
      <c r="E467" s="503"/>
      <c r="F467" s="545"/>
      <c r="G467" s="503"/>
    </row>
    <row r="468" spans="5:7" x14ac:dyDescent="0.25">
      <c r="E468" s="503"/>
      <c r="F468" s="545"/>
      <c r="G468" s="503"/>
    </row>
    <row r="469" spans="5:7" x14ac:dyDescent="0.25">
      <c r="E469" s="503"/>
      <c r="F469" s="545"/>
      <c r="G469" s="503"/>
    </row>
    <row r="470" spans="5:7" x14ac:dyDescent="0.25">
      <c r="E470" s="503"/>
      <c r="F470" s="545"/>
      <c r="G470" s="503"/>
    </row>
    <row r="471" spans="5:7" x14ac:dyDescent="0.25">
      <c r="E471" s="503"/>
      <c r="F471" s="545"/>
      <c r="G471" s="503"/>
    </row>
    <row r="472" spans="5:7" x14ac:dyDescent="0.25">
      <c r="E472" s="503"/>
      <c r="F472" s="545"/>
      <c r="G472" s="503"/>
    </row>
    <row r="473" spans="5:7" x14ac:dyDescent="0.25">
      <c r="E473" s="503"/>
      <c r="F473" s="545"/>
      <c r="G473" s="503"/>
    </row>
    <row r="474" spans="5:7" x14ac:dyDescent="0.25">
      <c r="E474" s="503"/>
      <c r="F474" s="545"/>
      <c r="G474" s="503"/>
    </row>
    <row r="475" spans="5:7" x14ac:dyDescent="0.25">
      <c r="E475" s="503"/>
      <c r="F475" s="545"/>
      <c r="G475" s="503"/>
    </row>
    <row r="476" spans="5:7" x14ac:dyDescent="0.25">
      <c r="E476" s="503"/>
      <c r="F476" s="545"/>
      <c r="G476" s="503"/>
    </row>
    <row r="477" spans="5:7" x14ac:dyDescent="0.25">
      <c r="E477" s="503"/>
      <c r="F477" s="545"/>
      <c r="G477" s="503"/>
    </row>
    <row r="478" spans="5:7" x14ac:dyDescent="0.25">
      <c r="E478" s="503"/>
      <c r="F478" s="545"/>
      <c r="G478" s="503"/>
    </row>
    <row r="479" spans="5:7" x14ac:dyDescent="0.25">
      <c r="E479" s="503"/>
      <c r="F479" s="545"/>
      <c r="G479" s="503"/>
    </row>
    <row r="480" spans="5:7" x14ac:dyDescent="0.25">
      <c r="E480" s="503"/>
      <c r="F480" s="545"/>
      <c r="G480" s="503"/>
    </row>
    <row r="481" spans="5:7" x14ac:dyDescent="0.25">
      <c r="E481" s="503"/>
      <c r="F481" s="545"/>
      <c r="G481" s="503"/>
    </row>
    <row r="482" spans="5:7" x14ac:dyDescent="0.25">
      <c r="E482" s="503"/>
      <c r="F482" s="545"/>
      <c r="G482" s="503"/>
    </row>
    <row r="483" spans="5:7" x14ac:dyDescent="0.25">
      <c r="E483" s="503"/>
      <c r="F483" s="545"/>
      <c r="G483" s="503"/>
    </row>
    <row r="484" spans="5:7" x14ac:dyDescent="0.25">
      <c r="E484" s="503"/>
      <c r="F484" s="545"/>
      <c r="G484" s="503"/>
    </row>
    <row r="485" spans="5:7" x14ac:dyDescent="0.25">
      <c r="E485" s="503"/>
      <c r="F485" s="545"/>
      <c r="G485" s="503"/>
    </row>
    <row r="486" spans="5:7" x14ac:dyDescent="0.25">
      <c r="E486" s="503"/>
      <c r="F486" s="545"/>
      <c r="G486" s="503"/>
    </row>
    <row r="487" spans="5:7" x14ac:dyDescent="0.25">
      <c r="E487" s="503"/>
      <c r="F487" s="545"/>
      <c r="G487" s="503"/>
    </row>
    <row r="488" spans="5:7" x14ac:dyDescent="0.25">
      <c r="E488" s="503"/>
      <c r="F488" s="545"/>
      <c r="G488" s="503"/>
    </row>
    <row r="489" spans="5:7" x14ac:dyDescent="0.25">
      <c r="E489" s="503"/>
      <c r="F489" s="545"/>
      <c r="G489" s="503"/>
    </row>
    <row r="490" spans="5:7" x14ac:dyDescent="0.25">
      <c r="E490" s="503"/>
      <c r="F490" s="545"/>
      <c r="G490" s="503"/>
    </row>
    <row r="491" spans="5:7" x14ac:dyDescent="0.25">
      <c r="E491" s="503"/>
      <c r="F491" s="545"/>
      <c r="G491" s="503"/>
    </row>
    <row r="492" spans="5:7" x14ac:dyDescent="0.25">
      <c r="E492" s="503"/>
      <c r="F492" s="545"/>
      <c r="G492" s="503"/>
    </row>
    <row r="493" spans="5:7" x14ac:dyDescent="0.25">
      <c r="E493" s="503"/>
      <c r="F493" s="545"/>
      <c r="G493" s="503"/>
    </row>
    <row r="494" spans="5:7" x14ac:dyDescent="0.25">
      <c r="E494" s="503"/>
      <c r="F494" s="545"/>
      <c r="G494" s="503"/>
    </row>
    <row r="495" spans="5:7" x14ac:dyDescent="0.25">
      <c r="E495" s="503"/>
      <c r="F495" s="545"/>
      <c r="G495" s="503"/>
    </row>
    <row r="496" spans="5:7" x14ac:dyDescent="0.25">
      <c r="E496" s="503"/>
      <c r="F496" s="545"/>
      <c r="G496" s="503"/>
    </row>
    <row r="497" spans="5:7" x14ac:dyDescent="0.25">
      <c r="E497" s="503"/>
      <c r="F497" s="545"/>
      <c r="G497" s="503"/>
    </row>
    <row r="498" spans="5:7" x14ac:dyDescent="0.25">
      <c r="E498" s="503"/>
      <c r="F498" s="545"/>
      <c r="G498" s="503"/>
    </row>
    <row r="499" spans="5:7" x14ac:dyDescent="0.25">
      <c r="E499" s="503"/>
      <c r="F499" s="545"/>
      <c r="G499" s="503"/>
    </row>
    <row r="500" spans="5:7" x14ac:dyDescent="0.25">
      <c r="E500" s="503"/>
      <c r="F500" s="545"/>
      <c r="G500" s="503"/>
    </row>
    <row r="501" spans="5:7" x14ac:dyDescent="0.25">
      <c r="E501" s="503"/>
      <c r="F501" s="545"/>
      <c r="G501" s="503"/>
    </row>
    <row r="502" spans="5:7" x14ac:dyDescent="0.25">
      <c r="E502" s="503"/>
      <c r="F502" s="545"/>
      <c r="G502" s="503"/>
    </row>
    <row r="503" spans="5:7" x14ac:dyDescent="0.25">
      <c r="E503" s="503"/>
      <c r="F503" s="545"/>
      <c r="G503" s="503"/>
    </row>
    <row r="504" spans="5:7" x14ac:dyDescent="0.25">
      <c r="E504" s="503"/>
      <c r="F504" s="545"/>
      <c r="G504" s="503"/>
    </row>
    <row r="505" spans="5:7" x14ac:dyDescent="0.25">
      <c r="E505" s="503"/>
      <c r="F505" s="545"/>
      <c r="G505" s="503"/>
    </row>
    <row r="506" spans="5:7" x14ac:dyDescent="0.25">
      <c r="E506" s="503"/>
      <c r="F506" s="545"/>
      <c r="G506" s="503"/>
    </row>
    <row r="507" spans="5:7" x14ac:dyDescent="0.25">
      <c r="E507" s="503"/>
      <c r="F507" s="545"/>
      <c r="G507" s="503"/>
    </row>
    <row r="508" spans="5:7" x14ac:dyDescent="0.25">
      <c r="E508" s="503"/>
      <c r="F508" s="545"/>
      <c r="G508" s="503"/>
    </row>
    <row r="509" spans="5:7" x14ac:dyDescent="0.25">
      <c r="E509" s="503"/>
      <c r="F509" s="545"/>
      <c r="G509" s="503"/>
    </row>
    <row r="510" spans="5:7" x14ac:dyDescent="0.25">
      <c r="E510" s="503"/>
      <c r="F510" s="545"/>
      <c r="G510" s="503"/>
    </row>
    <row r="511" spans="5:7" x14ac:dyDescent="0.25">
      <c r="E511" s="503"/>
      <c r="F511" s="545"/>
      <c r="G511" s="503"/>
    </row>
    <row r="512" spans="5:7" x14ac:dyDescent="0.25">
      <c r="E512" s="503"/>
      <c r="F512" s="545"/>
      <c r="G512" s="503"/>
    </row>
    <row r="513" spans="5:7" x14ac:dyDescent="0.25">
      <c r="E513" s="503"/>
      <c r="F513" s="545"/>
      <c r="G513" s="503"/>
    </row>
    <row r="514" spans="5:7" x14ac:dyDescent="0.25">
      <c r="E514" s="503"/>
      <c r="F514" s="545"/>
      <c r="G514" s="503"/>
    </row>
    <row r="515" spans="5:7" x14ac:dyDescent="0.25">
      <c r="E515" s="503"/>
      <c r="F515" s="545"/>
      <c r="G515" s="503"/>
    </row>
    <row r="516" spans="5:7" x14ac:dyDescent="0.25">
      <c r="E516" s="503"/>
      <c r="F516" s="545"/>
      <c r="G516" s="503"/>
    </row>
    <row r="517" spans="5:7" x14ac:dyDescent="0.25">
      <c r="E517" s="503"/>
      <c r="F517" s="545"/>
      <c r="G517" s="503"/>
    </row>
    <row r="518" spans="5:7" x14ac:dyDescent="0.25">
      <c r="E518" s="503"/>
      <c r="F518" s="545"/>
      <c r="G518" s="503"/>
    </row>
    <row r="519" spans="5:7" x14ac:dyDescent="0.25">
      <c r="E519" s="503"/>
      <c r="F519" s="545"/>
      <c r="G519" s="503"/>
    </row>
    <row r="520" spans="5:7" x14ac:dyDescent="0.25">
      <c r="E520" s="503"/>
      <c r="F520" s="545"/>
      <c r="G520" s="503"/>
    </row>
    <row r="521" spans="5:7" x14ac:dyDescent="0.25">
      <c r="E521" s="503"/>
      <c r="F521" s="545"/>
      <c r="G521" s="503"/>
    </row>
    <row r="522" spans="5:7" x14ac:dyDescent="0.25">
      <c r="E522" s="503"/>
      <c r="F522" s="545"/>
      <c r="G522" s="503"/>
    </row>
    <row r="523" spans="5:7" x14ac:dyDescent="0.25">
      <c r="E523" s="503"/>
      <c r="F523" s="545"/>
      <c r="G523" s="503"/>
    </row>
    <row r="524" spans="5:7" x14ac:dyDescent="0.25">
      <c r="E524" s="503"/>
      <c r="F524" s="545"/>
      <c r="G524" s="503"/>
    </row>
    <row r="525" spans="5:7" x14ac:dyDescent="0.25">
      <c r="E525" s="503"/>
      <c r="F525" s="545"/>
      <c r="G525" s="503"/>
    </row>
    <row r="526" spans="5:7" x14ac:dyDescent="0.25">
      <c r="E526" s="503"/>
      <c r="F526" s="545"/>
      <c r="G526" s="503"/>
    </row>
    <row r="527" spans="5:7" x14ac:dyDescent="0.25">
      <c r="E527" s="503"/>
      <c r="F527" s="545"/>
      <c r="G527" s="503"/>
    </row>
    <row r="528" spans="5:7" x14ac:dyDescent="0.25">
      <c r="E528" s="503"/>
      <c r="F528" s="545"/>
      <c r="G528" s="503"/>
    </row>
    <row r="529" spans="5:7" x14ac:dyDescent="0.25">
      <c r="E529" s="503"/>
      <c r="F529" s="545"/>
      <c r="G529" s="503"/>
    </row>
    <row r="530" spans="5:7" x14ac:dyDescent="0.25">
      <c r="E530" s="503"/>
      <c r="F530" s="545"/>
      <c r="G530" s="503"/>
    </row>
    <row r="531" spans="5:7" x14ac:dyDescent="0.25">
      <c r="E531" s="503"/>
      <c r="F531" s="545"/>
      <c r="G531" s="503"/>
    </row>
    <row r="532" spans="5:7" x14ac:dyDescent="0.25">
      <c r="E532" s="503"/>
      <c r="F532" s="545"/>
      <c r="G532" s="503"/>
    </row>
    <row r="533" spans="5:7" x14ac:dyDescent="0.25">
      <c r="E533" s="503"/>
      <c r="F533" s="545"/>
      <c r="G533" s="503"/>
    </row>
    <row r="534" spans="5:7" x14ac:dyDescent="0.25">
      <c r="E534" s="503"/>
      <c r="F534" s="545"/>
      <c r="G534" s="503"/>
    </row>
    <row r="535" spans="5:7" x14ac:dyDescent="0.25">
      <c r="E535" s="503"/>
      <c r="F535" s="545"/>
      <c r="G535" s="503"/>
    </row>
    <row r="536" spans="5:7" x14ac:dyDescent="0.25">
      <c r="E536" s="503"/>
      <c r="F536" s="545"/>
      <c r="G536" s="503"/>
    </row>
    <row r="537" spans="5:7" x14ac:dyDescent="0.25">
      <c r="E537" s="503"/>
      <c r="F537" s="545"/>
      <c r="G537" s="503"/>
    </row>
    <row r="538" spans="5:7" x14ac:dyDescent="0.25">
      <c r="E538" s="503"/>
      <c r="F538" s="545"/>
      <c r="G538" s="503"/>
    </row>
    <row r="539" spans="5:7" x14ac:dyDescent="0.25">
      <c r="E539" s="503"/>
      <c r="F539" s="545"/>
      <c r="G539" s="503"/>
    </row>
    <row r="540" spans="5:7" x14ac:dyDescent="0.25">
      <c r="E540" s="503"/>
      <c r="F540" s="545"/>
      <c r="G540" s="503"/>
    </row>
    <row r="541" spans="5:7" x14ac:dyDescent="0.25">
      <c r="E541" s="503"/>
      <c r="F541" s="545"/>
      <c r="G541" s="503"/>
    </row>
    <row r="542" spans="5:7" x14ac:dyDescent="0.25">
      <c r="E542" s="503"/>
      <c r="F542" s="545"/>
      <c r="G542" s="503"/>
    </row>
    <row r="543" spans="5:7" x14ac:dyDescent="0.25">
      <c r="E543" s="503"/>
      <c r="F543" s="545"/>
      <c r="G543" s="503"/>
    </row>
    <row r="544" spans="5:7" x14ac:dyDescent="0.25">
      <c r="E544" s="503"/>
      <c r="F544" s="545"/>
      <c r="G544" s="503"/>
    </row>
    <row r="545" spans="5:7" x14ac:dyDescent="0.25">
      <c r="E545" s="503"/>
      <c r="F545" s="545"/>
      <c r="G545" s="503"/>
    </row>
    <row r="546" spans="5:7" x14ac:dyDescent="0.25">
      <c r="E546" s="503"/>
      <c r="F546" s="545"/>
      <c r="G546" s="503"/>
    </row>
    <row r="547" spans="5:7" x14ac:dyDescent="0.25">
      <c r="E547" s="503"/>
      <c r="F547" s="545"/>
      <c r="G547" s="503"/>
    </row>
    <row r="548" spans="5:7" x14ac:dyDescent="0.25">
      <c r="E548" s="503"/>
      <c r="F548" s="545"/>
      <c r="G548" s="503"/>
    </row>
    <row r="549" spans="5:7" x14ac:dyDescent="0.25">
      <c r="E549" s="503"/>
      <c r="F549" s="545"/>
      <c r="G549" s="503"/>
    </row>
    <row r="550" spans="5:7" x14ac:dyDescent="0.25">
      <c r="E550" s="503"/>
      <c r="F550" s="545"/>
      <c r="G550" s="503"/>
    </row>
    <row r="551" spans="5:7" x14ac:dyDescent="0.25">
      <c r="E551" s="503"/>
      <c r="F551" s="545"/>
      <c r="G551" s="503"/>
    </row>
    <row r="552" spans="5:7" x14ac:dyDescent="0.25">
      <c r="E552" s="503"/>
      <c r="F552" s="545"/>
      <c r="G552" s="503"/>
    </row>
    <row r="553" spans="5:7" x14ac:dyDescent="0.25">
      <c r="E553" s="503"/>
      <c r="F553" s="545"/>
      <c r="G553" s="503"/>
    </row>
    <row r="554" spans="5:7" x14ac:dyDescent="0.25">
      <c r="E554" s="503"/>
      <c r="F554" s="545"/>
      <c r="G554" s="503"/>
    </row>
    <row r="555" spans="5:7" x14ac:dyDescent="0.25">
      <c r="E555" s="503"/>
      <c r="F555" s="545"/>
      <c r="G555" s="503"/>
    </row>
    <row r="556" spans="5:7" x14ac:dyDescent="0.25">
      <c r="E556" s="503"/>
      <c r="F556" s="545"/>
      <c r="G556" s="503"/>
    </row>
    <row r="557" spans="5:7" x14ac:dyDescent="0.25">
      <c r="E557" s="503"/>
      <c r="F557" s="545"/>
      <c r="G557" s="503"/>
    </row>
    <row r="558" spans="5:7" x14ac:dyDescent="0.25">
      <c r="E558" s="503"/>
      <c r="F558" s="545"/>
      <c r="G558" s="503"/>
    </row>
    <row r="559" spans="5:7" x14ac:dyDescent="0.25">
      <c r="E559" s="503"/>
      <c r="F559" s="545"/>
      <c r="G559" s="503"/>
    </row>
    <row r="560" spans="5:7" x14ac:dyDescent="0.25">
      <c r="E560" s="503"/>
      <c r="F560" s="545"/>
      <c r="G560" s="503"/>
    </row>
    <row r="561" spans="5:7" x14ac:dyDescent="0.25">
      <c r="E561" s="503"/>
      <c r="F561" s="545"/>
      <c r="G561" s="503"/>
    </row>
    <row r="562" spans="5:7" x14ac:dyDescent="0.25">
      <c r="E562" s="503"/>
      <c r="F562" s="545"/>
      <c r="G562" s="503"/>
    </row>
    <row r="563" spans="5:7" x14ac:dyDescent="0.25">
      <c r="E563" s="503"/>
      <c r="F563" s="545"/>
      <c r="G563" s="503"/>
    </row>
    <row r="564" spans="5:7" x14ac:dyDescent="0.25">
      <c r="E564" s="503"/>
      <c r="F564" s="545"/>
      <c r="G564" s="503"/>
    </row>
    <row r="565" spans="5:7" x14ac:dyDescent="0.25">
      <c r="E565" s="503"/>
      <c r="F565" s="545"/>
      <c r="G565" s="503"/>
    </row>
    <row r="566" spans="5:7" x14ac:dyDescent="0.25">
      <c r="E566" s="503"/>
      <c r="F566" s="545"/>
      <c r="G566" s="503"/>
    </row>
    <row r="567" spans="5:7" x14ac:dyDescent="0.25">
      <c r="E567" s="503"/>
      <c r="F567" s="545"/>
      <c r="G567" s="503"/>
    </row>
    <row r="568" spans="5:7" x14ac:dyDescent="0.25">
      <c r="E568" s="503"/>
      <c r="F568" s="545"/>
      <c r="G568" s="503"/>
    </row>
    <row r="569" spans="5:7" x14ac:dyDescent="0.25">
      <c r="E569" s="503"/>
      <c r="F569" s="545"/>
      <c r="G569" s="503"/>
    </row>
    <row r="570" spans="5:7" x14ac:dyDescent="0.25">
      <c r="E570" s="503"/>
      <c r="F570" s="545"/>
      <c r="G570" s="503"/>
    </row>
    <row r="571" spans="5:7" x14ac:dyDescent="0.25">
      <c r="E571" s="503"/>
      <c r="F571" s="545"/>
      <c r="G571" s="503"/>
    </row>
    <row r="572" spans="5:7" x14ac:dyDescent="0.25">
      <c r="E572" s="503"/>
      <c r="F572" s="545"/>
      <c r="G572" s="503"/>
    </row>
    <row r="573" spans="5:7" x14ac:dyDescent="0.25">
      <c r="E573" s="503"/>
      <c r="F573" s="545"/>
      <c r="G573" s="503"/>
    </row>
    <row r="574" spans="5:7" x14ac:dyDescent="0.25">
      <c r="E574" s="503"/>
      <c r="F574" s="545"/>
      <c r="G574" s="503"/>
    </row>
    <row r="575" spans="5:7" x14ac:dyDescent="0.25">
      <c r="E575" s="503"/>
      <c r="F575" s="545"/>
      <c r="G575" s="503"/>
    </row>
    <row r="576" spans="5:7" x14ac:dyDescent="0.25">
      <c r="E576" s="503"/>
      <c r="F576" s="545"/>
      <c r="G576" s="503"/>
    </row>
    <row r="577" spans="5:7" x14ac:dyDescent="0.25">
      <c r="E577" s="503"/>
      <c r="F577" s="545"/>
      <c r="G577" s="503"/>
    </row>
    <row r="578" spans="5:7" x14ac:dyDescent="0.25">
      <c r="E578" s="503"/>
      <c r="F578" s="545"/>
      <c r="G578" s="503"/>
    </row>
    <row r="579" spans="5:7" x14ac:dyDescent="0.25">
      <c r="E579" s="503"/>
      <c r="F579" s="545"/>
      <c r="G579" s="503"/>
    </row>
    <row r="580" spans="5:7" x14ac:dyDescent="0.25">
      <c r="E580" s="503"/>
      <c r="F580" s="545"/>
      <c r="G580" s="503"/>
    </row>
    <row r="581" spans="5:7" x14ac:dyDescent="0.25">
      <c r="E581" s="503"/>
      <c r="F581" s="545"/>
      <c r="G581" s="503"/>
    </row>
    <row r="582" spans="5:7" x14ac:dyDescent="0.25">
      <c r="E582" s="503"/>
      <c r="F582" s="545"/>
      <c r="G582" s="503"/>
    </row>
    <row r="583" spans="5:7" x14ac:dyDescent="0.25">
      <c r="E583" s="503"/>
      <c r="F583" s="545"/>
      <c r="G583" s="503"/>
    </row>
    <row r="584" spans="5:7" x14ac:dyDescent="0.25">
      <c r="E584" s="503"/>
      <c r="F584" s="545"/>
      <c r="G584" s="503"/>
    </row>
    <row r="585" spans="5:7" x14ac:dyDescent="0.25">
      <c r="E585" s="503"/>
      <c r="F585" s="545"/>
      <c r="G585" s="503"/>
    </row>
    <row r="586" spans="5:7" x14ac:dyDescent="0.25">
      <c r="E586" s="503"/>
      <c r="F586" s="545"/>
      <c r="G586" s="503"/>
    </row>
    <row r="587" spans="5:7" x14ac:dyDescent="0.25">
      <c r="E587" s="503"/>
      <c r="F587" s="545"/>
      <c r="G587" s="503"/>
    </row>
    <row r="588" spans="5:7" x14ac:dyDescent="0.25">
      <c r="E588" s="503"/>
      <c r="F588" s="545"/>
      <c r="G588" s="503"/>
    </row>
    <row r="589" spans="5:7" x14ac:dyDescent="0.25">
      <c r="E589" s="503"/>
      <c r="F589" s="545"/>
      <c r="G589" s="503"/>
    </row>
    <row r="590" spans="5:7" x14ac:dyDescent="0.25">
      <c r="E590" s="503"/>
      <c r="F590" s="545"/>
      <c r="G590" s="503"/>
    </row>
    <row r="591" spans="5:7" x14ac:dyDescent="0.25">
      <c r="E591" s="503"/>
      <c r="F591" s="545"/>
      <c r="G591" s="503"/>
    </row>
    <row r="592" spans="5:7" x14ac:dyDescent="0.25">
      <c r="E592" s="503"/>
      <c r="F592" s="545"/>
      <c r="G592" s="503"/>
    </row>
    <row r="593" spans="5:8" x14ac:dyDescent="0.25">
      <c r="E593" s="503"/>
      <c r="F593" s="545"/>
      <c r="G593" s="503"/>
      <c r="H593" s="337"/>
    </row>
    <row r="594" spans="5:8" x14ac:dyDescent="0.25">
      <c r="E594" s="503"/>
      <c r="F594" s="545"/>
      <c r="G594" s="503"/>
    </row>
    <row r="595" spans="5:8" x14ac:dyDescent="0.25">
      <c r="E595" s="503"/>
      <c r="F595" s="545"/>
      <c r="G595" s="503"/>
    </row>
    <row r="596" spans="5:8" x14ac:dyDescent="0.25">
      <c r="E596" s="503"/>
      <c r="F596" s="545"/>
      <c r="G596" s="503"/>
    </row>
    <row r="597" spans="5:8" x14ac:dyDescent="0.25">
      <c r="E597" s="503"/>
      <c r="F597" s="545"/>
      <c r="G597" s="503"/>
    </row>
    <row r="598" spans="5:8" x14ac:dyDescent="0.25">
      <c r="E598" s="503"/>
      <c r="F598" s="545"/>
      <c r="G598" s="503"/>
    </row>
    <row r="599" spans="5:8" x14ac:dyDescent="0.25">
      <c r="E599" s="503"/>
      <c r="F599" s="545"/>
      <c r="G599" s="503"/>
    </row>
    <row r="600" spans="5:8" x14ac:dyDescent="0.25">
      <c r="E600" s="503"/>
      <c r="F600" s="545"/>
      <c r="G600" s="503"/>
    </row>
    <row r="601" spans="5:8" x14ac:dyDescent="0.25">
      <c r="E601" s="503"/>
      <c r="F601" s="545"/>
      <c r="G601" s="503"/>
    </row>
    <row r="602" spans="5:8" x14ac:dyDescent="0.25">
      <c r="E602" s="503"/>
      <c r="F602" s="545"/>
      <c r="G602" s="503"/>
    </row>
    <row r="603" spans="5:8" x14ac:dyDescent="0.25">
      <c r="E603" s="503"/>
      <c r="F603" s="545"/>
      <c r="G603" s="503"/>
    </row>
    <row r="604" spans="5:8" x14ac:dyDescent="0.25">
      <c r="E604" s="503"/>
      <c r="F604" s="545"/>
      <c r="G604" s="503"/>
    </row>
    <row r="605" spans="5:8" x14ac:dyDescent="0.25">
      <c r="E605" s="503"/>
      <c r="F605" s="545"/>
      <c r="G605" s="503"/>
    </row>
    <row r="606" spans="5:8" x14ac:dyDescent="0.25">
      <c r="E606" s="503"/>
      <c r="F606" s="545"/>
      <c r="G606" s="503"/>
    </row>
    <row r="607" spans="5:8" x14ac:dyDescent="0.25">
      <c r="E607" s="503"/>
      <c r="F607" s="545"/>
      <c r="G607" s="503"/>
    </row>
    <row r="608" spans="5:8" x14ac:dyDescent="0.25">
      <c r="E608" s="503"/>
      <c r="F608" s="545"/>
      <c r="G608" s="503"/>
    </row>
    <row r="609" spans="5:7" x14ac:dyDescent="0.25">
      <c r="E609" s="503"/>
      <c r="F609" s="545"/>
      <c r="G609" s="503"/>
    </row>
    <row r="610" spans="5:7" x14ac:dyDescent="0.25">
      <c r="E610" s="503"/>
      <c r="F610" s="545"/>
      <c r="G610" s="503"/>
    </row>
    <row r="611" spans="5:7" x14ac:dyDescent="0.25">
      <c r="E611" s="503"/>
      <c r="F611" s="545"/>
      <c r="G611" s="503"/>
    </row>
    <row r="612" spans="5:7" x14ac:dyDescent="0.25">
      <c r="E612" s="503"/>
      <c r="F612" s="545"/>
      <c r="G612" s="503"/>
    </row>
    <row r="613" spans="5:7" x14ac:dyDescent="0.25">
      <c r="E613" s="503"/>
      <c r="F613" s="545"/>
      <c r="G613" s="503"/>
    </row>
    <row r="614" spans="5:7" x14ac:dyDescent="0.25">
      <c r="E614" s="503"/>
      <c r="F614" s="545"/>
      <c r="G614" s="503"/>
    </row>
    <row r="615" spans="5:7" x14ac:dyDescent="0.25">
      <c r="E615" s="503"/>
      <c r="F615" s="545"/>
      <c r="G615" s="503"/>
    </row>
    <row r="616" spans="5:7" x14ac:dyDescent="0.25">
      <c r="E616" s="503"/>
      <c r="F616" s="545"/>
      <c r="G616" s="503"/>
    </row>
    <row r="617" spans="5:7" x14ac:dyDescent="0.25">
      <c r="E617" s="503"/>
      <c r="F617" s="545"/>
      <c r="G617" s="503"/>
    </row>
    <row r="618" spans="5:7" x14ac:dyDescent="0.25">
      <c r="E618" s="503"/>
      <c r="F618" s="545"/>
      <c r="G618" s="503"/>
    </row>
    <row r="619" spans="5:7" x14ac:dyDescent="0.25">
      <c r="E619" s="503"/>
      <c r="F619" s="545"/>
      <c r="G619" s="503"/>
    </row>
    <row r="620" spans="5:7" x14ac:dyDescent="0.25">
      <c r="E620" s="503"/>
      <c r="F620" s="545"/>
      <c r="G620" s="503"/>
    </row>
    <row r="621" spans="5:7" x14ac:dyDescent="0.25">
      <c r="E621" s="503"/>
      <c r="F621" s="545"/>
      <c r="G621" s="503"/>
    </row>
    <row r="622" spans="5:7" x14ac:dyDescent="0.25">
      <c r="E622" s="503"/>
      <c r="F622" s="545"/>
      <c r="G622" s="503"/>
    </row>
    <row r="623" spans="5:7" x14ac:dyDescent="0.25">
      <c r="E623" s="503"/>
      <c r="F623" s="545"/>
      <c r="G623" s="503"/>
    </row>
    <row r="624" spans="5:7" x14ac:dyDescent="0.25">
      <c r="E624" s="503"/>
      <c r="F624" s="545"/>
      <c r="G624" s="503"/>
    </row>
    <row r="625" spans="5:7" x14ac:dyDescent="0.25">
      <c r="E625" s="503"/>
      <c r="F625" s="545"/>
      <c r="G625" s="503"/>
    </row>
    <row r="626" spans="5:7" x14ac:dyDescent="0.25">
      <c r="E626" s="503"/>
      <c r="F626" s="545"/>
      <c r="G626" s="503"/>
    </row>
    <row r="627" spans="5:7" x14ac:dyDescent="0.25">
      <c r="E627" s="503"/>
      <c r="F627" s="545"/>
      <c r="G627" s="503"/>
    </row>
    <row r="628" spans="5:7" x14ac:dyDescent="0.25">
      <c r="E628" s="503"/>
      <c r="F628" s="545"/>
      <c r="G628" s="503"/>
    </row>
    <row r="629" spans="5:7" x14ac:dyDescent="0.25">
      <c r="E629" s="503"/>
      <c r="F629" s="545"/>
      <c r="G629" s="503"/>
    </row>
    <row r="630" spans="5:7" x14ac:dyDescent="0.25">
      <c r="E630" s="503"/>
      <c r="F630" s="545"/>
      <c r="G630" s="503"/>
    </row>
    <row r="631" spans="5:7" x14ac:dyDescent="0.25">
      <c r="E631" s="503"/>
      <c r="F631" s="545"/>
      <c r="G631" s="503"/>
    </row>
    <row r="632" spans="5:7" x14ac:dyDescent="0.25">
      <c r="E632" s="503"/>
      <c r="F632" s="545"/>
      <c r="G632" s="503"/>
    </row>
    <row r="633" spans="5:7" x14ac:dyDescent="0.25">
      <c r="E633" s="503"/>
      <c r="F633" s="545"/>
      <c r="G633" s="503"/>
    </row>
    <row r="634" spans="5:7" x14ac:dyDescent="0.25">
      <c r="E634" s="503"/>
      <c r="F634" s="545"/>
      <c r="G634" s="503"/>
    </row>
    <row r="635" spans="5:7" x14ac:dyDescent="0.25">
      <c r="E635" s="503"/>
      <c r="F635" s="545"/>
      <c r="G635" s="503"/>
    </row>
    <row r="636" spans="5:7" x14ac:dyDescent="0.25">
      <c r="E636" s="503"/>
      <c r="F636" s="545"/>
      <c r="G636" s="503"/>
    </row>
    <row r="637" spans="5:7" x14ac:dyDescent="0.25">
      <c r="E637" s="503"/>
      <c r="F637" s="545"/>
      <c r="G637" s="503"/>
    </row>
    <row r="638" spans="5:7" x14ac:dyDescent="0.25">
      <c r="E638" s="503"/>
      <c r="F638" s="545"/>
      <c r="G638" s="503"/>
    </row>
    <row r="639" spans="5:7" x14ac:dyDescent="0.25">
      <c r="E639" s="503"/>
      <c r="F639" s="545"/>
      <c r="G639" s="503"/>
    </row>
    <row r="640" spans="5:7" x14ac:dyDescent="0.25">
      <c r="E640" s="503"/>
      <c r="F640" s="545"/>
      <c r="G640" s="503"/>
    </row>
    <row r="641" spans="5:7" x14ac:dyDescent="0.25">
      <c r="E641" s="503"/>
      <c r="F641" s="545"/>
      <c r="G641" s="503"/>
    </row>
    <row r="642" spans="5:7" x14ac:dyDescent="0.25">
      <c r="E642" s="503"/>
      <c r="F642" s="545"/>
      <c r="G642" s="503"/>
    </row>
    <row r="643" spans="5:7" x14ac:dyDescent="0.25">
      <c r="E643" s="503"/>
      <c r="F643" s="545"/>
      <c r="G643" s="503"/>
    </row>
    <row r="644" spans="5:7" x14ac:dyDescent="0.25">
      <c r="E644" s="503"/>
      <c r="F644" s="545"/>
      <c r="G644" s="503"/>
    </row>
    <row r="645" spans="5:7" x14ac:dyDescent="0.25">
      <c r="E645" s="503"/>
      <c r="F645" s="545"/>
      <c r="G645" s="503"/>
    </row>
    <row r="646" spans="5:7" x14ac:dyDescent="0.25">
      <c r="E646" s="503"/>
      <c r="F646" s="545"/>
      <c r="G646" s="503"/>
    </row>
    <row r="647" spans="5:7" x14ac:dyDescent="0.25">
      <c r="E647" s="503"/>
      <c r="F647" s="545"/>
      <c r="G647" s="503"/>
    </row>
    <row r="648" spans="5:7" x14ac:dyDescent="0.25">
      <c r="E648" s="503"/>
      <c r="F648" s="545"/>
      <c r="G648" s="503"/>
    </row>
    <row r="649" spans="5:7" x14ac:dyDescent="0.25">
      <c r="E649" s="503"/>
      <c r="F649" s="545"/>
      <c r="G649" s="503"/>
    </row>
    <row r="650" spans="5:7" x14ac:dyDescent="0.25">
      <c r="E650" s="503"/>
      <c r="F650" s="545"/>
      <c r="G650" s="503"/>
    </row>
    <row r="651" spans="5:7" x14ac:dyDescent="0.25">
      <c r="E651" s="503"/>
      <c r="F651" s="545"/>
      <c r="G651" s="503"/>
    </row>
    <row r="652" spans="5:7" x14ac:dyDescent="0.25">
      <c r="E652" s="503"/>
      <c r="F652" s="545"/>
      <c r="G652" s="503"/>
    </row>
    <row r="653" spans="5:7" x14ac:dyDescent="0.25">
      <c r="E653" s="503"/>
      <c r="F653" s="545"/>
      <c r="G653" s="503"/>
    </row>
    <row r="654" spans="5:7" x14ac:dyDescent="0.25">
      <c r="E654" s="503"/>
      <c r="F654" s="545"/>
      <c r="G654" s="503"/>
    </row>
    <row r="655" spans="5:7" x14ac:dyDescent="0.25">
      <c r="E655" s="503"/>
      <c r="F655" s="545"/>
      <c r="G655" s="503"/>
    </row>
    <row r="656" spans="5:7" x14ac:dyDescent="0.25">
      <c r="E656" s="503"/>
      <c r="F656" s="545"/>
      <c r="G656" s="503"/>
    </row>
    <row r="657" spans="5:7" x14ac:dyDescent="0.25">
      <c r="E657" s="503"/>
      <c r="F657" s="545"/>
      <c r="G657" s="503"/>
    </row>
    <row r="658" spans="5:7" x14ac:dyDescent="0.25">
      <c r="E658" s="503"/>
      <c r="F658" s="545"/>
      <c r="G658" s="503"/>
    </row>
    <row r="659" spans="5:7" x14ac:dyDescent="0.25">
      <c r="E659" s="503"/>
      <c r="F659" s="545"/>
      <c r="G659" s="503"/>
    </row>
    <row r="660" spans="5:7" x14ac:dyDescent="0.25">
      <c r="E660" s="503"/>
      <c r="F660" s="545"/>
      <c r="G660" s="503"/>
    </row>
    <row r="661" spans="5:7" x14ac:dyDescent="0.25">
      <c r="E661" s="503"/>
      <c r="F661" s="545"/>
      <c r="G661" s="503"/>
    </row>
    <row r="662" spans="5:7" x14ac:dyDescent="0.25">
      <c r="E662" s="503"/>
      <c r="F662" s="545"/>
      <c r="G662" s="503"/>
    </row>
    <row r="663" spans="5:7" x14ac:dyDescent="0.25">
      <c r="E663" s="503"/>
      <c r="F663" s="545"/>
      <c r="G663" s="503"/>
    </row>
    <row r="664" spans="5:7" x14ac:dyDescent="0.25">
      <c r="E664" s="503"/>
      <c r="F664" s="545"/>
      <c r="G664" s="503"/>
    </row>
    <row r="665" spans="5:7" x14ac:dyDescent="0.25">
      <c r="E665" s="503"/>
      <c r="F665" s="545"/>
      <c r="G665" s="503"/>
    </row>
    <row r="666" spans="5:7" x14ac:dyDescent="0.25">
      <c r="E666" s="503"/>
      <c r="F666" s="545"/>
      <c r="G666" s="503"/>
    </row>
    <row r="667" spans="5:7" x14ac:dyDescent="0.25">
      <c r="E667" s="503"/>
      <c r="F667" s="545"/>
      <c r="G667" s="503"/>
    </row>
    <row r="668" spans="5:7" x14ac:dyDescent="0.25">
      <c r="E668" s="503"/>
      <c r="F668" s="545"/>
      <c r="G668" s="503"/>
    </row>
    <row r="669" spans="5:7" x14ac:dyDescent="0.25">
      <c r="E669" s="503"/>
      <c r="F669" s="545"/>
      <c r="G669" s="503"/>
    </row>
    <row r="670" spans="5:7" x14ac:dyDescent="0.25">
      <c r="E670" s="503"/>
      <c r="F670" s="545"/>
      <c r="G670" s="503"/>
    </row>
    <row r="671" spans="5:7" x14ac:dyDescent="0.25">
      <c r="E671" s="503"/>
      <c r="F671" s="545"/>
      <c r="G671" s="503"/>
    </row>
    <row r="672" spans="5:7" x14ac:dyDescent="0.25">
      <c r="E672" s="503"/>
      <c r="F672" s="545"/>
      <c r="G672" s="503"/>
    </row>
    <row r="673" spans="5:7" x14ac:dyDescent="0.25">
      <c r="E673" s="503"/>
      <c r="F673" s="545"/>
      <c r="G673" s="503"/>
    </row>
    <row r="674" spans="5:7" x14ac:dyDescent="0.25">
      <c r="E674" s="503"/>
      <c r="F674" s="545"/>
      <c r="G674" s="503"/>
    </row>
    <row r="675" spans="5:7" x14ac:dyDescent="0.25">
      <c r="E675" s="503"/>
      <c r="F675" s="545"/>
      <c r="G675" s="503"/>
    </row>
    <row r="676" spans="5:7" x14ac:dyDescent="0.25">
      <c r="E676" s="503"/>
      <c r="F676" s="545"/>
      <c r="G676" s="503"/>
    </row>
    <row r="677" spans="5:7" x14ac:dyDescent="0.25">
      <c r="E677" s="503"/>
      <c r="F677" s="545"/>
      <c r="G677" s="503"/>
    </row>
    <row r="678" spans="5:7" x14ac:dyDescent="0.25">
      <c r="E678" s="503"/>
      <c r="F678" s="545"/>
      <c r="G678" s="503"/>
    </row>
    <row r="679" spans="5:7" x14ac:dyDescent="0.25">
      <c r="E679" s="503"/>
      <c r="F679" s="545"/>
      <c r="G679" s="503"/>
    </row>
    <row r="680" spans="5:7" x14ac:dyDescent="0.25">
      <c r="E680" s="503"/>
      <c r="F680" s="545"/>
      <c r="G680" s="503"/>
    </row>
    <row r="681" spans="5:7" x14ac:dyDescent="0.25">
      <c r="E681" s="503"/>
      <c r="F681" s="545"/>
      <c r="G681" s="503"/>
    </row>
    <row r="682" spans="5:7" x14ac:dyDescent="0.25">
      <c r="E682" s="503"/>
      <c r="F682" s="545"/>
      <c r="G682" s="503"/>
    </row>
    <row r="683" spans="5:7" x14ac:dyDescent="0.25">
      <c r="E683" s="503"/>
      <c r="F683" s="545"/>
      <c r="G683" s="503"/>
    </row>
    <row r="684" spans="5:7" x14ac:dyDescent="0.25">
      <c r="E684" s="503"/>
      <c r="F684" s="545"/>
      <c r="G684" s="503"/>
    </row>
    <row r="685" spans="5:7" x14ac:dyDescent="0.25">
      <c r="E685" s="503"/>
      <c r="F685" s="545"/>
      <c r="G685" s="503"/>
    </row>
    <row r="686" spans="5:7" x14ac:dyDescent="0.25">
      <c r="E686" s="503"/>
      <c r="F686" s="545"/>
      <c r="G686" s="503"/>
    </row>
    <row r="687" spans="5:7" x14ac:dyDescent="0.25">
      <c r="E687" s="503"/>
      <c r="F687" s="545"/>
      <c r="G687" s="503"/>
    </row>
    <row r="688" spans="5:7" x14ac:dyDescent="0.25">
      <c r="E688" s="503"/>
      <c r="F688" s="545"/>
      <c r="G688" s="503"/>
    </row>
    <row r="689" spans="5:7" x14ac:dyDescent="0.25">
      <c r="E689" s="503"/>
      <c r="F689" s="545"/>
      <c r="G689" s="503"/>
    </row>
    <row r="690" spans="5:7" x14ac:dyDescent="0.25">
      <c r="E690" s="503"/>
      <c r="F690" s="545"/>
      <c r="G690" s="503"/>
    </row>
    <row r="691" spans="5:7" x14ac:dyDescent="0.25">
      <c r="E691" s="503"/>
      <c r="F691" s="545"/>
      <c r="G691" s="503"/>
    </row>
    <row r="692" spans="5:7" x14ac:dyDescent="0.25">
      <c r="E692" s="503"/>
      <c r="F692" s="545"/>
      <c r="G692" s="503"/>
    </row>
    <row r="693" spans="5:7" x14ac:dyDescent="0.25">
      <c r="E693" s="503"/>
      <c r="F693" s="545"/>
      <c r="G693" s="503"/>
    </row>
    <row r="694" spans="5:7" x14ac:dyDescent="0.25">
      <c r="E694" s="503"/>
      <c r="F694" s="545"/>
      <c r="G694" s="503"/>
    </row>
    <row r="695" spans="5:7" x14ac:dyDescent="0.25">
      <c r="E695" s="503"/>
      <c r="F695" s="545"/>
      <c r="G695" s="503"/>
    </row>
    <row r="696" spans="5:7" x14ac:dyDescent="0.25">
      <c r="E696" s="503"/>
      <c r="F696" s="545"/>
      <c r="G696" s="503"/>
    </row>
    <row r="697" spans="5:7" x14ac:dyDescent="0.25">
      <c r="E697" s="503"/>
      <c r="F697" s="545"/>
      <c r="G697" s="503"/>
    </row>
    <row r="698" spans="5:7" x14ac:dyDescent="0.25">
      <c r="E698" s="503"/>
      <c r="F698" s="545"/>
      <c r="G698" s="503"/>
    </row>
    <row r="699" spans="5:7" x14ac:dyDescent="0.25">
      <c r="E699" s="503"/>
      <c r="F699" s="545"/>
      <c r="G699" s="503"/>
    </row>
    <row r="700" spans="5:7" x14ac:dyDescent="0.25">
      <c r="E700" s="503"/>
      <c r="F700" s="545"/>
      <c r="G700" s="503"/>
    </row>
    <row r="701" spans="5:7" x14ac:dyDescent="0.25">
      <c r="E701" s="503"/>
      <c r="F701" s="545"/>
      <c r="G701" s="503"/>
    </row>
    <row r="702" spans="5:7" x14ac:dyDescent="0.25">
      <c r="E702" s="503"/>
      <c r="F702" s="545"/>
      <c r="G702" s="503"/>
    </row>
    <row r="703" spans="5:7" x14ac:dyDescent="0.25">
      <c r="E703" s="503"/>
      <c r="F703" s="545"/>
      <c r="G703" s="503"/>
    </row>
    <row r="704" spans="5:7" x14ac:dyDescent="0.25">
      <c r="E704" s="503"/>
      <c r="F704" s="545"/>
      <c r="G704" s="503"/>
    </row>
    <row r="705" spans="5:7" x14ac:dyDescent="0.25">
      <c r="E705" s="503"/>
      <c r="F705" s="545"/>
      <c r="G705" s="503"/>
    </row>
    <row r="706" spans="5:7" x14ac:dyDescent="0.25">
      <c r="E706" s="503"/>
      <c r="F706" s="545"/>
      <c r="G706" s="503"/>
    </row>
    <row r="707" spans="5:7" x14ac:dyDescent="0.25">
      <c r="E707" s="503"/>
      <c r="F707" s="545"/>
      <c r="G707" s="503"/>
    </row>
    <row r="708" spans="5:7" x14ac:dyDescent="0.25">
      <c r="E708" s="503"/>
      <c r="F708" s="545"/>
      <c r="G708" s="503"/>
    </row>
    <row r="709" spans="5:7" x14ac:dyDescent="0.25">
      <c r="E709" s="503"/>
      <c r="F709" s="545"/>
      <c r="G709" s="503"/>
    </row>
    <row r="710" spans="5:7" x14ac:dyDescent="0.25">
      <c r="E710" s="503"/>
      <c r="F710" s="545"/>
      <c r="G710" s="503"/>
    </row>
    <row r="711" spans="5:7" x14ac:dyDescent="0.25">
      <c r="E711" s="503"/>
      <c r="F711" s="545"/>
      <c r="G711" s="503"/>
    </row>
    <row r="712" spans="5:7" x14ac:dyDescent="0.25">
      <c r="E712" s="503"/>
      <c r="F712" s="545"/>
      <c r="G712" s="503"/>
    </row>
    <row r="713" spans="5:7" x14ac:dyDescent="0.25">
      <c r="E713" s="503"/>
      <c r="F713" s="545"/>
      <c r="G713" s="503"/>
    </row>
    <row r="714" spans="5:7" x14ac:dyDescent="0.25">
      <c r="E714" s="503"/>
      <c r="F714" s="545"/>
      <c r="G714" s="503"/>
    </row>
    <row r="715" spans="5:7" x14ac:dyDescent="0.25">
      <c r="E715" s="503"/>
      <c r="F715" s="545"/>
      <c r="G715" s="503"/>
    </row>
    <row r="716" spans="5:7" x14ac:dyDescent="0.25">
      <c r="E716" s="503"/>
      <c r="F716" s="545"/>
      <c r="G716" s="503"/>
    </row>
    <row r="717" spans="5:7" x14ac:dyDescent="0.25">
      <c r="E717" s="503"/>
      <c r="F717" s="545"/>
      <c r="G717" s="503"/>
    </row>
    <row r="718" spans="5:7" x14ac:dyDescent="0.25">
      <c r="E718" s="503"/>
      <c r="F718" s="545"/>
      <c r="G718" s="503"/>
    </row>
    <row r="719" spans="5:7" x14ac:dyDescent="0.25">
      <c r="E719" s="503"/>
      <c r="F719" s="545"/>
      <c r="G719" s="503"/>
    </row>
    <row r="720" spans="5:7" x14ac:dyDescent="0.25">
      <c r="E720" s="503"/>
      <c r="F720" s="545"/>
      <c r="G720" s="503"/>
    </row>
    <row r="721" spans="5:7" x14ac:dyDescent="0.25">
      <c r="E721" s="503"/>
      <c r="F721" s="545"/>
      <c r="G721" s="503"/>
    </row>
    <row r="722" spans="5:7" x14ac:dyDescent="0.25">
      <c r="E722" s="503"/>
      <c r="F722" s="545"/>
      <c r="G722" s="503"/>
    </row>
    <row r="723" spans="5:7" x14ac:dyDescent="0.25">
      <c r="E723" s="503"/>
      <c r="F723" s="545"/>
      <c r="G723" s="503"/>
    </row>
    <row r="724" spans="5:7" x14ac:dyDescent="0.25">
      <c r="E724" s="503"/>
      <c r="F724" s="545"/>
      <c r="G724" s="503"/>
    </row>
    <row r="725" spans="5:7" x14ac:dyDescent="0.25">
      <c r="E725" s="503"/>
      <c r="F725" s="545"/>
      <c r="G725" s="503"/>
    </row>
    <row r="726" spans="5:7" x14ac:dyDescent="0.25">
      <c r="E726" s="503"/>
      <c r="F726" s="545"/>
      <c r="G726" s="503"/>
    </row>
    <row r="727" spans="5:7" x14ac:dyDescent="0.25">
      <c r="E727" s="503"/>
      <c r="F727" s="545"/>
      <c r="G727" s="503"/>
    </row>
    <row r="728" spans="5:7" x14ac:dyDescent="0.25">
      <c r="E728" s="503"/>
      <c r="F728" s="545"/>
      <c r="G728" s="503"/>
    </row>
    <row r="729" spans="5:7" x14ac:dyDescent="0.25">
      <c r="E729" s="503"/>
      <c r="F729" s="545"/>
      <c r="G729" s="503"/>
    </row>
    <row r="730" spans="5:7" x14ac:dyDescent="0.25">
      <c r="E730" s="503"/>
      <c r="F730" s="545"/>
      <c r="G730" s="503"/>
    </row>
    <row r="731" spans="5:7" x14ac:dyDescent="0.25">
      <c r="E731" s="503"/>
      <c r="F731" s="545"/>
      <c r="G731" s="503"/>
    </row>
    <row r="732" spans="5:7" x14ac:dyDescent="0.25">
      <c r="E732" s="503"/>
      <c r="F732" s="545"/>
      <c r="G732" s="503"/>
    </row>
    <row r="733" spans="5:7" x14ac:dyDescent="0.25">
      <c r="E733" s="503"/>
      <c r="F733" s="545"/>
      <c r="G733" s="503"/>
    </row>
    <row r="734" spans="5:7" x14ac:dyDescent="0.25">
      <c r="E734" s="503"/>
      <c r="F734" s="545"/>
      <c r="G734" s="503"/>
    </row>
    <row r="735" spans="5:7" x14ac:dyDescent="0.25">
      <c r="E735" s="503"/>
      <c r="F735" s="545"/>
      <c r="G735" s="503"/>
    </row>
    <row r="736" spans="5:7" x14ac:dyDescent="0.25">
      <c r="E736" s="503"/>
      <c r="F736" s="545"/>
      <c r="G736" s="503"/>
    </row>
    <row r="737" spans="5:7" x14ac:dyDescent="0.25">
      <c r="E737" s="503"/>
      <c r="F737" s="545"/>
      <c r="G737" s="503"/>
    </row>
    <row r="738" spans="5:7" x14ac:dyDescent="0.25">
      <c r="E738" s="503"/>
      <c r="F738" s="545"/>
      <c r="G738" s="503"/>
    </row>
    <row r="739" spans="5:7" x14ac:dyDescent="0.25">
      <c r="E739" s="503"/>
      <c r="F739" s="545"/>
      <c r="G739" s="503"/>
    </row>
    <row r="740" spans="5:7" x14ac:dyDescent="0.25">
      <c r="E740" s="503"/>
      <c r="F740" s="545"/>
      <c r="G740" s="503"/>
    </row>
    <row r="741" spans="5:7" x14ac:dyDescent="0.25">
      <c r="E741" s="503"/>
      <c r="F741" s="545"/>
      <c r="G741" s="503"/>
    </row>
    <row r="742" spans="5:7" x14ac:dyDescent="0.25">
      <c r="E742" s="503"/>
      <c r="F742" s="545"/>
      <c r="G742" s="503"/>
    </row>
    <row r="743" spans="5:7" x14ac:dyDescent="0.25">
      <c r="E743" s="503"/>
      <c r="F743" s="545"/>
      <c r="G743" s="503"/>
    </row>
    <row r="744" spans="5:7" x14ac:dyDescent="0.25">
      <c r="E744" s="503"/>
      <c r="F744" s="545"/>
      <c r="G744" s="503"/>
    </row>
    <row r="745" spans="5:7" x14ac:dyDescent="0.25">
      <c r="E745" s="503"/>
      <c r="F745" s="545"/>
      <c r="G745" s="503"/>
    </row>
    <row r="746" spans="5:7" x14ac:dyDescent="0.25">
      <c r="E746" s="503"/>
      <c r="F746" s="545"/>
      <c r="G746" s="503"/>
    </row>
    <row r="747" spans="5:7" x14ac:dyDescent="0.25">
      <c r="E747" s="503"/>
      <c r="F747" s="545"/>
      <c r="G747" s="503"/>
    </row>
    <row r="748" spans="5:7" x14ac:dyDescent="0.25">
      <c r="E748" s="503"/>
      <c r="F748" s="545"/>
      <c r="G748" s="503"/>
    </row>
    <row r="749" spans="5:7" x14ac:dyDescent="0.25">
      <c r="E749" s="503"/>
      <c r="F749" s="545"/>
      <c r="G749" s="503"/>
    </row>
    <row r="750" spans="5:7" x14ac:dyDescent="0.25">
      <c r="E750" s="503"/>
      <c r="F750" s="545"/>
      <c r="G750" s="503"/>
    </row>
    <row r="751" spans="5:7" x14ac:dyDescent="0.25">
      <c r="E751" s="503"/>
      <c r="F751" s="545"/>
      <c r="G751" s="503"/>
    </row>
    <row r="752" spans="5:7" x14ac:dyDescent="0.25">
      <c r="E752" s="503"/>
      <c r="F752" s="545"/>
      <c r="G752" s="503"/>
    </row>
    <row r="753" spans="5:7" x14ac:dyDescent="0.25">
      <c r="E753" s="503"/>
      <c r="F753" s="545"/>
      <c r="G753" s="503"/>
    </row>
    <row r="754" spans="5:7" x14ac:dyDescent="0.25">
      <c r="E754" s="503"/>
      <c r="F754" s="545"/>
      <c r="G754" s="503"/>
    </row>
    <row r="755" spans="5:7" x14ac:dyDescent="0.25">
      <c r="E755" s="503"/>
      <c r="F755" s="545"/>
      <c r="G755" s="503"/>
    </row>
    <row r="756" spans="5:7" x14ac:dyDescent="0.25">
      <c r="E756" s="503"/>
      <c r="F756" s="545"/>
      <c r="G756" s="503"/>
    </row>
    <row r="757" spans="5:7" x14ac:dyDescent="0.25">
      <c r="E757" s="503"/>
      <c r="F757" s="545"/>
      <c r="G757" s="503"/>
    </row>
    <row r="758" spans="5:7" x14ac:dyDescent="0.25">
      <c r="E758" s="503"/>
      <c r="F758" s="545"/>
      <c r="G758" s="503"/>
    </row>
    <row r="759" spans="5:7" x14ac:dyDescent="0.25">
      <c r="E759" s="503"/>
      <c r="F759" s="545"/>
      <c r="G759" s="503"/>
    </row>
    <row r="760" spans="5:7" x14ac:dyDescent="0.25">
      <c r="E760" s="503"/>
      <c r="F760" s="545"/>
      <c r="G760" s="503"/>
    </row>
    <row r="761" spans="5:7" x14ac:dyDescent="0.25">
      <c r="E761" s="503"/>
      <c r="F761" s="545"/>
      <c r="G761" s="503"/>
    </row>
    <row r="762" spans="5:7" x14ac:dyDescent="0.25">
      <c r="E762" s="503"/>
      <c r="F762" s="545"/>
      <c r="G762" s="503"/>
    </row>
    <row r="763" spans="5:7" x14ac:dyDescent="0.25">
      <c r="E763" s="503"/>
      <c r="F763" s="545"/>
      <c r="G763" s="503"/>
    </row>
    <row r="764" spans="5:7" x14ac:dyDescent="0.25">
      <c r="E764" s="503"/>
      <c r="F764" s="545"/>
      <c r="G764" s="503"/>
    </row>
    <row r="765" spans="5:7" x14ac:dyDescent="0.25">
      <c r="E765" s="503"/>
      <c r="F765" s="545"/>
      <c r="G765" s="503"/>
    </row>
    <row r="766" spans="5:7" x14ac:dyDescent="0.25">
      <c r="E766" s="503"/>
      <c r="F766" s="545"/>
      <c r="G766" s="503"/>
    </row>
    <row r="767" spans="5:7" x14ac:dyDescent="0.25">
      <c r="E767" s="503"/>
      <c r="F767" s="545"/>
      <c r="G767" s="503"/>
    </row>
    <row r="768" spans="5:7" x14ac:dyDescent="0.25">
      <c r="E768" s="503"/>
      <c r="F768" s="545"/>
      <c r="G768" s="503"/>
    </row>
    <row r="769" spans="5:7" x14ac:dyDescent="0.25">
      <c r="E769" s="503"/>
      <c r="F769" s="545"/>
      <c r="G769" s="503"/>
    </row>
    <row r="770" spans="5:7" x14ac:dyDescent="0.25">
      <c r="E770" s="503"/>
      <c r="F770" s="545"/>
      <c r="G770" s="503"/>
    </row>
    <row r="771" spans="5:7" x14ac:dyDescent="0.25">
      <c r="E771" s="503"/>
      <c r="F771" s="545"/>
      <c r="G771" s="503"/>
    </row>
    <row r="772" spans="5:7" x14ac:dyDescent="0.25">
      <c r="E772" s="503"/>
      <c r="F772" s="545"/>
      <c r="G772" s="503"/>
    </row>
    <row r="773" spans="5:7" x14ac:dyDescent="0.25">
      <c r="E773" s="503"/>
      <c r="F773" s="545"/>
      <c r="G773" s="503"/>
    </row>
    <row r="774" spans="5:7" x14ac:dyDescent="0.25">
      <c r="E774" s="503"/>
      <c r="F774" s="545"/>
      <c r="G774" s="503"/>
    </row>
    <row r="775" spans="5:7" x14ac:dyDescent="0.25">
      <c r="E775" s="503"/>
      <c r="F775" s="545"/>
      <c r="G775" s="503"/>
    </row>
    <row r="776" spans="5:7" x14ac:dyDescent="0.25">
      <c r="E776" s="503"/>
      <c r="F776" s="545"/>
      <c r="G776" s="503"/>
    </row>
    <row r="777" spans="5:7" x14ac:dyDescent="0.25">
      <c r="E777" s="503"/>
      <c r="F777" s="545"/>
      <c r="G777" s="503"/>
    </row>
    <row r="778" spans="5:7" x14ac:dyDescent="0.25">
      <c r="E778" s="503"/>
      <c r="F778" s="545"/>
      <c r="G778" s="503"/>
    </row>
    <row r="779" spans="5:7" x14ac:dyDescent="0.25">
      <c r="E779" s="503"/>
      <c r="F779" s="545"/>
      <c r="G779" s="503"/>
    </row>
    <row r="780" spans="5:7" x14ac:dyDescent="0.25">
      <c r="E780" s="503"/>
      <c r="F780" s="545"/>
      <c r="G780" s="503"/>
    </row>
    <row r="781" spans="5:7" x14ac:dyDescent="0.25">
      <c r="E781" s="503"/>
      <c r="F781" s="545"/>
      <c r="G781" s="503"/>
    </row>
    <row r="782" spans="5:7" x14ac:dyDescent="0.25">
      <c r="E782" s="503"/>
      <c r="F782" s="545"/>
      <c r="G782" s="503"/>
    </row>
    <row r="783" spans="5:7" x14ac:dyDescent="0.25">
      <c r="E783" s="503"/>
      <c r="F783" s="545"/>
      <c r="G783" s="503"/>
    </row>
    <row r="784" spans="5:7" x14ac:dyDescent="0.25">
      <c r="E784" s="503"/>
      <c r="F784" s="545"/>
      <c r="G784" s="503"/>
    </row>
    <row r="785" spans="5:7" x14ac:dyDescent="0.25">
      <c r="E785" s="503"/>
      <c r="F785" s="545"/>
      <c r="G785" s="503"/>
    </row>
    <row r="786" spans="5:7" x14ac:dyDescent="0.25">
      <c r="E786" s="503"/>
      <c r="F786" s="545"/>
      <c r="G786" s="503"/>
    </row>
    <row r="787" spans="5:7" x14ac:dyDescent="0.25">
      <c r="E787" s="503"/>
      <c r="F787" s="545"/>
      <c r="G787" s="503"/>
    </row>
    <row r="788" spans="5:7" x14ac:dyDescent="0.25">
      <c r="E788" s="503"/>
      <c r="F788" s="545"/>
      <c r="G788" s="503"/>
    </row>
    <row r="789" spans="5:7" x14ac:dyDescent="0.25">
      <c r="E789" s="503"/>
      <c r="F789" s="545"/>
      <c r="G789" s="503"/>
    </row>
    <row r="790" spans="5:7" x14ac:dyDescent="0.25">
      <c r="E790" s="503"/>
      <c r="F790" s="545"/>
      <c r="G790" s="503"/>
    </row>
    <row r="791" spans="5:7" x14ac:dyDescent="0.25">
      <c r="E791" s="503"/>
      <c r="F791" s="545"/>
      <c r="G791" s="503"/>
    </row>
    <row r="792" spans="5:7" x14ac:dyDescent="0.25">
      <c r="E792" s="503"/>
      <c r="F792" s="545"/>
      <c r="G792" s="503"/>
    </row>
    <row r="793" spans="5:7" x14ac:dyDescent="0.25">
      <c r="E793" s="503"/>
      <c r="F793" s="545"/>
      <c r="G793" s="503"/>
    </row>
    <row r="794" spans="5:7" x14ac:dyDescent="0.25">
      <c r="E794" s="503"/>
      <c r="F794" s="545"/>
      <c r="G794" s="503"/>
    </row>
    <row r="795" spans="5:7" x14ac:dyDescent="0.25">
      <c r="E795" s="503"/>
      <c r="F795" s="545"/>
      <c r="G795" s="503"/>
    </row>
    <row r="796" spans="5:7" x14ac:dyDescent="0.25">
      <c r="E796" s="503"/>
      <c r="F796" s="545"/>
      <c r="G796" s="503"/>
    </row>
    <row r="797" spans="5:7" x14ac:dyDescent="0.25">
      <c r="E797" s="503"/>
      <c r="F797" s="545"/>
      <c r="G797" s="503"/>
    </row>
    <row r="798" spans="5:7" x14ac:dyDescent="0.25">
      <c r="E798" s="503"/>
      <c r="F798" s="545"/>
      <c r="G798" s="503"/>
    </row>
    <row r="799" spans="5:7" x14ac:dyDescent="0.25">
      <c r="E799" s="503"/>
      <c r="F799" s="545"/>
      <c r="G799" s="503"/>
    </row>
    <row r="800" spans="5:7" x14ac:dyDescent="0.25">
      <c r="E800" s="503"/>
      <c r="F800" s="545"/>
      <c r="G800" s="503"/>
    </row>
    <row r="801" spans="5:7" x14ac:dyDescent="0.25">
      <c r="E801" s="503"/>
      <c r="F801" s="545"/>
      <c r="G801" s="503"/>
    </row>
    <row r="802" spans="5:7" x14ac:dyDescent="0.25">
      <c r="E802" s="503"/>
      <c r="F802" s="545"/>
      <c r="G802" s="503"/>
    </row>
    <row r="803" spans="5:7" x14ac:dyDescent="0.25">
      <c r="E803" s="503"/>
      <c r="F803" s="545"/>
      <c r="G803" s="503"/>
    </row>
    <row r="804" spans="5:7" x14ac:dyDescent="0.25">
      <c r="E804" s="503"/>
      <c r="F804" s="545"/>
      <c r="G804" s="503"/>
    </row>
    <row r="805" spans="5:7" x14ac:dyDescent="0.25">
      <c r="E805" s="503"/>
      <c r="F805" s="545"/>
      <c r="G805" s="503"/>
    </row>
    <row r="806" spans="5:7" x14ac:dyDescent="0.25">
      <c r="E806" s="503"/>
      <c r="F806" s="545"/>
      <c r="G806" s="503"/>
    </row>
    <row r="807" spans="5:7" x14ac:dyDescent="0.25">
      <c r="E807" s="503"/>
      <c r="F807" s="545"/>
      <c r="G807" s="503"/>
    </row>
    <row r="808" spans="5:7" x14ac:dyDescent="0.25">
      <c r="E808" s="503"/>
      <c r="F808" s="545"/>
      <c r="G808" s="503"/>
    </row>
    <row r="809" spans="5:7" x14ac:dyDescent="0.25">
      <c r="E809" s="503"/>
      <c r="F809" s="545"/>
      <c r="G809" s="503"/>
    </row>
    <row r="810" spans="5:7" x14ac:dyDescent="0.25">
      <c r="E810" s="503"/>
      <c r="F810" s="545"/>
      <c r="G810" s="503"/>
    </row>
    <row r="811" spans="5:7" x14ac:dyDescent="0.25">
      <c r="E811" s="503"/>
      <c r="F811" s="545"/>
      <c r="G811" s="503"/>
    </row>
    <row r="812" spans="5:7" x14ac:dyDescent="0.25">
      <c r="E812" s="503"/>
      <c r="F812" s="545"/>
      <c r="G812" s="503"/>
    </row>
    <row r="813" spans="5:7" x14ac:dyDescent="0.25">
      <c r="E813" s="503"/>
      <c r="F813" s="545"/>
      <c r="G813" s="503"/>
    </row>
    <row r="814" spans="5:7" x14ac:dyDescent="0.25">
      <c r="E814" s="503"/>
      <c r="F814" s="545"/>
      <c r="G814" s="503"/>
    </row>
    <row r="815" spans="5:7" x14ac:dyDescent="0.25">
      <c r="E815" s="503"/>
      <c r="F815" s="545"/>
      <c r="G815" s="503"/>
    </row>
    <row r="816" spans="5:7" x14ac:dyDescent="0.25">
      <c r="E816" s="503"/>
      <c r="F816" s="545"/>
      <c r="G816" s="503"/>
    </row>
    <row r="817" spans="5:7" x14ac:dyDescent="0.25">
      <c r="E817" s="503"/>
      <c r="F817" s="545"/>
      <c r="G817" s="503"/>
    </row>
    <row r="818" spans="5:7" x14ac:dyDescent="0.25">
      <c r="E818" s="503"/>
      <c r="F818" s="545"/>
      <c r="G818" s="503"/>
    </row>
    <row r="819" spans="5:7" x14ac:dyDescent="0.25">
      <c r="E819" s="503"/>
      <c r="F819" s="545"/>
      <c r="G819" s="503"/>
    </row>
    <row r="820" spans="5:7" x14ac:dyDescent="0.25">
      <c r="E820" s="503"/>
      <c r="F820" s="545"/>
      <c r="G820" s="503"/>
    </row>
    <row r="821" spans="5:7" x14ac:dyDescent="0.25">
      <c r="E821" s="503"/>
      <c r="F821" s="545"/>
      <c r="G821" s="503"/>
    </row>
    <row r="822" spans="5:7" x14ac:dyDescent="0.25">
      <c r="E822" s="503"/>
      <c r="F822" s="545"/>
      <c r="G822" s="503"/>
    </row>
    <row r="823" spans="5:7" x14ac:dyDescent="0.25">
      <c r="E823" s="503"/>
      <c r="F823" s="545"/>
      <c r="G823" s="503"/>
    </row>
    <row r="824" spans="5:7" x14ac:dyDescent="0.25">
      <c r="E824" s="503"/>
      <c r="F824" s="545"/>
      <c r="G824" s="503"/>
    </row>
    <row r="825" spans="5:7" x14ac:dyDescent="0.25">
      <c r="E825" s="503"/>
      <c r="F825" s="545"/>
      <c r="G825" s="503"/>
    </row>
    <row r="826" spans="5:7" x14ac:dyDescent="0.25">
      <c r="E826" s="503"/>
      <c r="F826" s="545"/>
      <c r="G826" s="503"/>
    </row>
    <row r="827" spans="5:7" x14ac:dyDescent="0.25">
      <c r="E827" s="503"/>
      <c r="F827" s="545"/>
      <c r="G827" s="503"/>
    </row>
    <row r="828" spans="5:7" x14ac:dyDescent="0.25">
      <c r="E828" s="503"/>
      <c r="F828" s="545"/>
      <c r="G828" s="503"/>
    </row>
    <row r="829" spans="5:7" x14ac:dyDescent="0.25">
      <c r="E829" s="503"/>
      <c r="F829" s="545"/>
      <c r="G829" s="503"/>
    </row>
    <row r="830" spans="5:7" x14ac:dyDescent="0.25">
      <c r="E830" s="503"/>
      <c r="F830" s="545"/>
      <c r="G830" s="503"/>
    </row>
    <row r="831" spans="5:7" x14ac:dyDescent="0.25">
      <c r="E831" s="503"/>
      <c r="F831" s="545"/>
      <c r="G831" s="503"/>
    </row>
    <row r="832" spans="5:7" x14ac:dyDescent="0.25">
      <c r="E832" s="503"/>
      <c r="F832" s="545"/>
      <c r="G832" s="503"/>
    </row>
    <row r="833" spans="5:7" x14ac:dyDescent="0.25">
      <c r="E833" s="503"/>
      <c r="F833" s="545"/>
      <c r="G833" s="503"/>
    </row>
    <row r="834" spans="5:7" x14ac:dyDescent="0.25">
      <c r="E834" s="503"/>
      <c r="F834" s="545"/>
      <c r="G834" s="503"/>
    </row>
    <row r="835" spans="5:7" x14ac:dyDescent="0.25">
      <c r="E835" s="503"/>
      <c r="F835" s="545"/>
      <c r="G835" s="503"/>
    </row>
    <row r="836" spans="5:7" x14ac:dyDescent="0.25">
      <c r="E836" s="503"/>
      <c r="F836" s="545"/>
      <c r="G836" s="503"/>
    </row>
    <row r="837" spans="5:7" x14ac:dyDescent="0.25">
      <c r="E837" s="503"/>
      <c r="F837" s="545"/>
      <c r="G837" s="503"/>
    </row>
    <row r="838" spans="5:7" x14ac:dyDescent="0.25">
      <c r="E838" s="503"/>
      <c r="F838" s="545"/>
      <c r="G838" s="503"/>
    </row>
    <row r="839" spans="5:7" x14ac:dyDescent="0.25">
      <c r="E839" s="503"/>
      <c r="F839" s="545"/>
      <c r="G839" s="503"/>
    </row>
    <row r="840" spans="5:7" x14ac:dyDescent="0.25">
      <c r="E840" s="503"/>
      <c r="F840" s="545"/>
      <c r="G840" s="503"/>
    </row>
    <row r="841" spans="5:7" x14ac:dyDescent="0.25">
      <c r="E841" s="503"/>
      <c r="F841" s="545"/>
      <c r="G841" s="503"/>
    </row>
    <row r="842" spans="5:7" x14ac:dyDescent="0.25">
      <c r="E842" s="503"/>
      <c r="F842" s="545"/>
      <c r="G842" s="503"/>
    </row>
    <row r="843" spans="5:7" x14ac:dyDescent="0.25">
      <c r="E843" s="503"/>
      <c r="F843" s="545"/>
      <c r="G843" s="503"/>
    </row>
    <row r="844" spans="5:7" x14ac:dyDescent="0.25">
      <c r="E844" s="503"/>
      <c r="F844" s="545"/>
      <c r="G844" s="503"/>
    </row>
    <row r="845" spans="5:7" x14ac:dyDescent="0.25">
      <c r="E845" s="503"/>
      <c r="F845" s="545"/>
      <c r="G845" s="503"/>
    </row>
    <row r="846" spans="5:7" x14ac:dyDescent="0.25">
      <c r="E846" s="503"/>
      <c r="F846" s="545"/>
      <c r="G846" s="503"/>
    </row>
    <row r="847" spans="5:7" x14ac:dyDescent="0.25">
      <c r="E847" s="503"/>
      <c r="F847" s="545"/>
      <c r="G847" s="503"/>
    </row>
    <row r="848" spans="5:7" x14ac:dyDescent="0.25">
      <c r="E848" s="503"/>
      <c r="F848" s="545"/>
      <c r="G848" s="503"/>
    </row>
    <row r="849" spans="5:7" x14ac:dyDescent="0.25">
      <c r="E849" s="503"/>
      <c r="F849" s="545"/>
      <c r="G849" s="503"/>
    </row>
    <row r="850" spans="5:7" x14ac:dyDescent="0.25">
      <c r="E850" s="503"/>
      <c r="F850" s="545"/>
      <c r="G850" s="503"/>
    </row>
    <row r="851" spans="5:7" x14ac:dyDescent="0.25">
      <c r="E851" s="503"/>
      <c r="F851" s="545"/>
      <c r="G851" s="503"/>
    </row>
    <row r="852" spans="5:7" x14ac:dyDescent="0.25">
      <c r="E852" s="503"/>
      <c r="F852" s="545"/>
      <c r="G852" s="503"/>
    </row>
    <row r="853" spans="5:7" x14ac:dyDescent="0.25">
      <c r="E853" s="503"/>
      <c r="F853" s="545"/>
      <c r="G853" s="503"/>
    </row>
    <row r="854" spans="5:7" x14ac:dyDescent="0.25">
      <c r="E854" s="503"/>
      <c r="F854" s="545"/>
      <c r="G854" s="503"/>
    </row>
    <row r="855" spans="5:7" x14ac:dyDescent="0.25">
      <c r="E855" s="503"/>
      <c r="F855" s="545"/>
      <c r="G855" s="503"/>
    </row>
    <row r="856" spans="5:7" x14ac:dyDescent="0.25">
      <c r="E856" s="503"/>
      <c r="F856" s="545"/>
      <c r="G856" s="503"/>
    </row>
    <row r="857" spans="5:7" x14ac:dyDescent="0.25">
      <c r="E857" s="503"/>
      <c r="F857" s="545"/>
      <c r="G857" s="503"/>
    </row>
    <row r="858" spans="5:7" x14ac:dyDescent="0.25">
      <c r="E858" s="503"/>
      <c r="F858" s="545"/>
      <c r="G858" s="503"/>
    </row>
    <row r="859" spans="5:7" x14ac:dyDescent="0.25">
      <c r="E859" s="503"/>
      <c r="F859" s="545"/>
      <c r="G859" s="503"/>
    </row>
    <row r="860" spans="5:7" x14ac:dyDescent="0.25">
      <c r="E860" s="503"/>
      <c r="F860" s="545"/>
      <c r="G860" s="503"/>
    </row>
    <row r="861" spans="5:7" x14ac:dyDescent="0.25">
      <c r="E861" s="503"/>
      <c r="F861" s="545"/>
      <c r="G861" s="503"/>
    </row>
    <row r="862" spans="5:7" x14ac:dyDescent="0.25">
      <c r="E862" s="503"/>
      <c r="F862" s="545"/>
      <c r="G862" s="503"/>
    </row>
    <row r="863" spans="5:7" x14ac:dyDescent="0.25">
      <c r="E863" s="503"/>
      <c r="F863" s="545"/>
      <c r="G863" s="503"/>
    </row>
    <row r="864" spans="5:7" x14ac:dyDescent="0.25">
      <c r="E864" s="503"/>
      <c r="F864" s="545"/>
      <c r="G864" s="503"/>
    </row>
    <row r="865" spans="5:7" x14ac:dyDescent="0.25">
      <c r="E865" s="503"/>
      <c r="F865" s="545"/>
      <c r="G865" s="503"/>
    </row>
    <row r="866" spans="5:7" x14ac:dyDescent="0.25">
      <c r="E866" s="503"/>
      <c r="F866" s="545"/>
      <c r="G866" s="503"/>
    </row>
    <row r="867" spans="5:7" x14ac:dyDescent="0.25">
      <c r="E867" s="503"/>
      <c r="F867" s="545"/>
      <c r="G867" s="503"/>
    </row>
    <row r="868" spans="5:7" x14ac:dyDescent="0.25">
      <c r="E868" s="503"/>
      <c r="F868" s="545"/>
      <c r="G868" s="503"/>
    </row>
    <row r="869" spans="5:7" x14ac:dyDescent="0.25">
      <c r="E869" s="503"/>
      <c r="F869" s="545"/>
      <c r="G869" s="503"/>
    </row>
    <row r="870" spans="5:7" x14ac:dyDescent="0.25">
      <c r="E870" s="503"/>
      <c r="F870" s="545"/>
      <c r="G870" s="503"/>
    </row>
    <row r="871" spans="5:7" x14ac:dyDescent="0.25">
      <c r="E871" s="503"/>
      <c r="F871" s="545"/>
      <c r="G871" s="503"/>
    </row>
    <row r="872" spans="5:7" x14ac:dyDescent="0.25">
      <c r="E872" s="503"/>
      <c r="F872" s="545"/>
      <c r="G872" s="503"/>
    </row>
    <row r="873" spans="5:7" x14ac:dyDescent="0.25">
      <c r="E873" s="503"/>
      <c r="F873" s="545"/>
      <c r="G873" s="503"/>
    </row>
    <row r="874" spans="5:7" x14ac:dyDescent="0.25">
      <c r="E874" s="503"/>
      <c r="F874" s="545"/>
      <c r="G874" s="503"/>
    </row>
    <row r="875" spans="5:7" x14ac:dyDescent="0.25">
      <c r="E875" s="503"/>
      <c r="F875" s="545"/>
      <c r="G875" s="503"/>
    </row>
    <row r="876" spans="5:7" x14ac:dyDescent="0.25">
      <c r="E876" s="503"/>
      <c r="F876" s="545"/>
      <c r="G876" s="503"/>
    </row>
    <row r="877" spans="5:7" x14ac:dyDescent="0.25">
      <c r="E877" s="503"/>
      <c r="F877" s="545"/>
      <c r="G877" s="503"/>
    </row>
    <row r="878" spans="5:7" x14ac:dyDescent="0.25">
      <c r="E878" s="503"/>
      <c r="F878" s="545"/>
      <c r="G878" s="503"/>
    </row>
    <row r="879" spans="5:7" x14ac:dyDescent="0.25">
      <c r="E879" s="503"/>
      <c r="F879" s="545"/>
      <c r="G879" s="503"/>
    </row>
    <row r="880" spans="5:7" x14ac:dyDescent="0.25">
      <c r="E880" s="503"/>
      <c r="F880" s="545"/>
      <c r="G880" s="503"/>
    </row>
    <row r="881" spans="5:7" x14ac:dyDescent="0.25">
      <c r="E881" s="503"/>
      <c r="F881" s="545"/>
      <c r="G881" s="503"/>
    </row>
    <row r="882" spans="5:7" x14ac:dyDescent="0.25">
      <c r="E882" s="503"/>
      <c r="F882" s="545"/>
      <c r="G882" s="503"/>
    </row>
    <row r="883" spans="5:7" x14ac:dyDescent="0.25">
      <c r="E883" s="503"/>
      <c r="F883" s="545"/>
      <c r="G883" s="503"/>
    </row>
    <row r="884" spans="5:7" x14ac:dyDescent="0.25">
      <c r="E884" s="503"/>
      <c r="F884" s="545"/>
      <c r="G884" s="503"/>
    </row>
    <row r="885" spans="5:7" x14ac:dyDescent="0.25">
      <c r="E885" s="503"/>
      <c r="F885" s="545"/>
      <c r="G885" s="503"/>
    </row>
    <row r="886" spans="5:7" x14ac:dyDescent="0.25">
      <c r="E886" s="503"/>
      <c r="F886" s="545"/>
      <c r="G886" s="503"/>
    </row>
    <row r="887" spans="5:7" x14ac:dyDescent="0.25">
      <c r="E887" s="503"/>
      <c r="F887" s="545"/>
      <c r="G887" s="503"/>
    </row>
    <row r="888" spans="5:7" x14ac:dyDescent="0.25">
      <c r="E888" s="503"/>
      <c r="F888" s="545"/>
      <c r="G888" s="503"/>
    </row>
    <row r="889" spans="5:7" x14ac:dyDescent="0.25">
      <c r="E889" s="503"/>
      <c r="F889" s="545"/>
      <c r="G889" s="503"/>
    </row>
    <row r="890" spans="5:7" x14ac:dyDescent="0.25">
      <c r="E890" s="503"/>
      <c r="F890" s="545"/>
      <c r="G890" s="503"/>
    </row>
    <row r="891" spans="5:7" x14ac:dyDescent="0.25">
      <c r="E891" s="503"/>
      <c r="F891" s="545"/>
      <c r="G891" s="503"/>
    </row>
    <row r="892" spans="5:7" x14ac:dyDescent="0.25">
      <c r="E892" s="503"/>
      <c r="F892" s="545"/>
      <c r="G892" s="503"/>
    </row>
    <row r="893" spans="5:7" x14ac:dyDescent="0.25">
      <c r="E893" s="503"/>
      <c r="F893" s="545"/>
      <c r="G893" s="503"/>
    </row>
    <row r="894" spans="5:7" x14ac:dyDescent="0.25">
      <c r="E894" s="503"/>
      <c r="F894" s="545"/>
      <c r="G894" s="503"/>
    </row>
    <row r="895" spans="5:7" x14ac:dyDescent="0.25">
      <c r="E895" s="503"/>
      <c r="F895" s="545"/>
      <c r="G895" s="503"/>
    </row>
    <row r="896" spans="5:7" x14ac:dyDescent="0.25">
      <c r="E896" s="503"/>
      <c r="F896" s="545"/>
      <c r="G896" s="503"/>
    </row>
    <row r="897" spans="5:7" x14ac:dyDescent="0.25">
      <c r="E897" s="503"/>
      <c r="F897" s="545"/>
      <c r="G897" s="503"/>
    </row>
    <row r="898" spans="5:7" x14ac:dyDescent="0.25">
      <c r="E898" s="503"/>
      <c r="F898" s="545"/>
      <c r="G898" s="503"/>
    </row>
    <row r="899" spans="5:7" x14ac:dyDescent="0.25">
      <c r="E899" s="503"/>
      <c r="F899" s="545"/>
      <c r="G899" s="503"/>
    </row>
    <row r="900" spans="5:7" x14ac:dyDescent="0.25">
      <c r="E900" s="503"/>
      <c r="F900" s="545"/>
      <c r="G900" s="503"/>
    </row>
    <row r="901" spans="5:7" x14ac:dyDescent="0.25">
      <c r="E901" s="503"/>
      <c r="F901" s="545"/>
      <c r="G901" s="503"/>
    </row>
    <row r="902" spans="5:7" x14ac:dyDescent="0.25">
      <c r="E902" s="503"/>
      <c r="F902" s="545"/>
      <c r="G902" s="503"/>
    </row>
    <row r="903" spans="5:7" x14ac:dyDescent="0.25">
      <c r="E903" s="503"/>
      <c r="F903" s="545"/>
      <c r="G903" s="503"/>
    </row>
    <row r="904" spans="5:7" x14ac:dyDescent="0.25">
      <c r="E904" s="503"/>
      <c r="F904" s="545"/>
      <c r="G904" s="503"/>
    </row>
    <row r="905" spans="5:7" x14ac:dyDescent="0.25">
      <c r="E905" s="503"/>
      <c r="F905" s="545"/>
      <c r="G905" s="503"/>
    </row>
    <row r="906" spans="5:7" x14ac:dyDescent="0.25">
      <c r="E906" s="503"/>
      <c r="F906" s="545"/>
      <c r="G906" s="503"/>
    </row>
    <row r="907" spans="5:7" x14ac:dyDescent="0.25">
      <c r="E907" s="503"/>
      <c r="F907" s="545"/>
      <c r="G907" s="503"/>
    </row>
    <row r="908" spans="5:7" x14ac:dyDescent="0.25">
      <c r="E908" s="503"/>
      <c r="F908" s="545"/>
      <c r="G908" s="503"/>
    </row>
    <row r="909" spans="5:7" x14ac:dyDescent="0.25">
      <c r="E909" s="503"/>
      <c r="F909" s="545"/>
      <c r="G909" s="503"/>
    </row>
    <row r="910" spans="5:7" x14ac:dyDescent="0.25">
      <c r="E910" s="503"/>
      <c r="F910" s="545"/>
      <c r="G910" s="503"/>
    </row>
    <row r="911" spans="5:7" x14ac:dyDescent="0.25">
      <c r="E911" s="503"/>
      <c r="F911" s="545"/>
      <c r="G911" s="503"/>
    </row>
    <row r="912" spans="5:7" x14ac:dyDescent="0.25">
      <c r="E912" s="503"/>
      <c r="F912" s="545"/>
      <c r="G912" s="503"/>
    </row>
    <row r="913" spans="5:7" x14ac:dyDescent="0.25">
      <c r="E913" s="503"/>
      <c r="F913" s="545"/>
      <c r="G913" s="503"/>
    </row>
    <row r="914" spans="5:7" x14ac:dyDescent="0.25">
      <c r="E914" s="503"/>
      <c r="F914" s="545"/>
      <c r="G914" s="503"/>
    </row>
    <row r="915" spans="5:7" x14ac:dyDescent="0.25">
      <c r="E915" s="503"/>
      <c r="F915" s="545"/>
      <c r="G915" s="503"/>
    </row>
    <row r="916" spans="5:7" x14ac:dyDescent="0.25">
      <c r="E916" s="503"/>
      <c r="F916" s="545"/>
      <c r="G916" s="503"/>
    </row>
    <row r="917" spans="5:7" x14ac:dyDescent="0.25">
      <c r="E917" s="503"/>
      <c r="F917" s="545"/>
      <c r="G917" s="503"/>
    </row>
    <row r="918" spans="5:7" x14ac:dyDescent="0.25">
      <c r="E918" s="503"/>
      <c r="F918" s="545"/>
      <c r="G918" s="503"/>
    </row>
    <row r="919" spans="5:7" x14ac:dyDescent="0.25">
      <c r="E919" s="503"/>
      <c r="F919" s="545"/>
      <c r="G919" s="503"/>
    </row>
    <row r="920" spans="5:7" x14ac:dyDescent="0.25">
      <c r="E920" s="503"/>
      <c r="F920" s="545"/>
      <c r="G920" s="503"/>
    </row>
    <row r="921" spans="5:7" x14ac:dyDescent="0.25">
      <c r="E921" s="503"/>
      <c r="F921" s="545"/>
      <c r="G921" s="503"/>
    </row>
    <row r="922" spans="5:7" x14ac:dyDescent="0.25">
      <c r="E922" s="503"/>
      <c r="F922" s="545"/>
      <c r="G922" s="503"/>
    </row>
    <row r="923" spans="5:7" x14ac:dyDescent="0.25">
      <c r="E923" s="503"/>
      <c r="F923" s="545"/>
      <c r="G923" s="503"/>
    </row>
    <row r="924" spans="5:7" x14ac:dyDescent="0.25">
      <c r="E924" s="503"/>
      <c r="F924" s="545"/>
      <c r="G924" s="503"/>
    </row>
    <row r="925" spans="5:7" x14ac:dyDescent="0.25">
      <c r="E925" s="503"/>
      <c r="F925" s="545"/>
      <c r="G925" s="503"/>
    </row>
    <row r="926" spans="5:7" x14ac:dyDescent="0.25">
      <c r="E926" s="503"/>
      <c r="F926" s="545"/>
      <c r="G926" s="503"/>
    </row>
    <row r="927" spans="5:7" x14ac:dyDescent="0.25">
      <c r="E927" s="503"/>
      <c r="F927" s="545"/>
      <c r="G927" s="503"/>
    </row>
    <row r="928" spans="5:7" x14ac:dyDescent="0.25">
      <c r="E928" s="503"/>
      <c r="F928" s="545"/>
      <c r="G928" s="503"/>
    </row>
    <row r="929" spans="5:7" x14ac:dyDescent="0.25">
      <c r="E929" s="503"/>
      <c r="F929" s="545"/>
      <c r="G929" s="503"/>
    </row>
    <row r="930" spans="5:7" x14ac:dyDescent="0.25">
      <c r="E930" s="503"/>
      <c r="F930" s="545"/>
      <c r="G930" s="503"/>
    </row>
    <row r="931" spans="5:7" x14ac:dyDescent="0.25">
      <c r="E931" s="503"/>
      <c r="F931" s="545"/>
      <c r="G931" s="503"/>
    </row>
    <row r="932" spans="5:7" x14ac:dyDescent="0.25">
      <c r="E932" s="503"/>
      <c r="F932" s="545"/>
      <c r="G932" s="503"/>
    </row>
    <row r="933" spans="5:7" x14ac:dyDescent="0.25">
      <c r="E933" s="503"/>
      <c r="F933" s="545"/>
      <c r="G933" s="503"/>
    </row>
    <row r="934" spans="5:7" x14ac:dyDescent="0.25">
      <c r="E934" s="503"/>
      <c r="F934" s="545"/>
      <c r="G934" s="503"/>
    </row>
    <row r="935" spans="5:7" x14ac:dyDescent="0.25">
      <c r="E935" s="503"/>
      <c r="F935" s="545"/>
      <c r="G935" s="503"/>
    </row>
    <row r="936" spans="5:7" x14ac:dyDescent="0.25">
      <c r="E936" s="503"/>
      <c r="F936" s="545"/>
      <c r="G936" s="503"/>
    </row>
    <row r="937" spans="5:7" x14ac:dyDescent="0.25">
      <c r="E937" s="503"/>
      <c r="F937" s="545"/>
      <c r="G937" s="503"/>
    </row>
    <row r="938" spans="5:7" x14ac:dyDescent="0.25">
      <c r="E938" s="503"/>
      <c r="F938" s="545"/>
      <c r="G938" s="503"/>
    </row>
    <row r="939" spans="5:7" x14ac:dyDescent="0.25">
      <c r="E939" s="503"/>
      <c r="F939" s="545"/>
      <c r="G939" s="503"/>
    </row>
    <row r="940" spans="5:7" x14ac:dyDescent="0.25">
      <c r="E940" s="503"/>
      <c r="F940" s="545"/>
      <c r="G940" s="503"/>
    </row>
    <row r="941" spans="5:7" x14ac:dyDescent="0.25">
      <c r="E941" s="503"/>
      <c r="F941" s="545"/>
      <c r="G941" s="503"/>
    </row>
    <row r="942" spans="5:7" x14ac:dyDescent="0.25">
      <c r="E942" s="503"/>
      <c r="F942" s="545"/>
      <c r="G942" s="503"/>
    </row>
    <row r="943" spans="5:7" x14ac:dyDescent="0.25">
      <c r="E943" s="503"/>
      <c r="F943" s="545"/>
      <c r="G943" s="503"/>
    </row>
    <row r="944" spans="5:7" x14ac:dyDescent="0.25">
      <c r="E944" s="503"/>
      <c r="F944" s="545"/>
      <c r="G944" s="503"/>
    </row>
    <row r="945" spans="5:7" x14ac:dyDescent="0.25">
      <c r="E945" s="503"/>
      <c r="F945" s="545"/>
      <c r="G945" s="503"/>
    </row>
    <row r="946" spans="5:7" x14ac:dyDescent="0.25">
      <c r="E946" s="503"/>
      <c r="F946" s="545"/>
      <c r="G946" s="503"/>
    </row>
    <row r="947" spans="5:7" x14ac:dyDescent="0.25">
      <c r="E947" s="503"/>
      <c r="F947" s="545"/>
      <c r="G947" s="503"/>
    </row>
    <row r="948" spans="5:7" x14ac:dyDescent="0.25">
      <c r="E948" s="503"/>
      <c r="F948" s="545"/>
      <c r="G948" s="503"/>
    </row>
    <row r="949" spans="5:7" x14ac:dyDescent="0.25">
      <c r="E949" s="503"/>
      <c r="F949" s="545"/>
      <c r="G949" s="503"/>
    </row>
    <row r="950" spans="5:7" x14ac:dyDescent="0.25">
      <c r="E950" s="503"/>
      <c r="F950" s="545"/>
      <c r="G950" s="503"/>
    </row>
    <row r="951" spans="5:7" x14ac:dyDescent="0.25">
      <c r="E951" s="503"/>
      <c r="F951" s="545"/>
      <c r="G951" s="503"/>
    </row>
    <row r="952" spans="5:7" x14ac:dyDescent="0.25">
      <c r="E952" s="503"/>
      <c r="F952" s="545"/>
      <c r="G952" s="503"/>
    </row>
    <row r="953" spans="5:7" x14ac:dyDescent="0.25">
      <c r="E953" s="503"/>
      <c r="F953" s="545"/>
      <c r="G953" s="503"/>
    </row>
    <row r="954" spans="5:7" x14ac:dyDescent="0.25">
      <c r="E954" s="503"/>
      <c r="F954" s="545"/>
      <c r="G954" s="503"/>
    </row>
    <row r="955" spans="5:7" x14ac:dyDescent="0.25">
      <c r="E955" s="503"/>
      <c r="F955" s="545"/>
      <c r="G955" s="503"/>
    </row>
    <row r="956" spans="5:7" x14ac:dyDescent="0.25">
      <c r="E956" s="503"/>
      <c r="F956" s="545"/>
      <c r="G956" s="503"/>
    </row>
    <row r="957" spans="5:7" x14ac:dyDescent="0.25">
      <c r="E957" s="503"/>
      <c r="F957" s="545"/>
      <c r="G957" s="503"/>
    </row>
    <row r="958" spans="5:7" x14ac:dyDescent="0.25">
      <c r="E958" s="503"/>
      <c r="F958" s="545"/>
      <c r="G958" s="503"/>
    </row>
    <row r="959" spans="5:7" x14ac:dyDescent="0.25">
      <c r="E959" s="503"/>
      <c r="F959" s="545"/>
      <c r="G959" s="503"/>
    </row>
    <row r="960" spans="5:7" x14ac:dyDescent="0.25">
      <c r="E960" s="503"/>
      <c r="F960" s="545"/>
      <c r="G960" s="503"/>
    </row>
    <row r="961" spans="5:7" x14ac:dyDescent="0.25">
      <c r="E961" s="503"/>
      <c r="F961" s="545"/>
      <c r="G961" s="503"/>
    </row>
    <row r="962" spans="5:7" x14ac:dyDescent="0.25">
      <c r="E962" s="503"/>
      <c r="F962" s="545"/>
      <c r="G962" s="503"/>
    </row>
    <row r="963" spans="5:7" x14ac:dyDescent="0.25">
      <c r="E963" s="503"/>
      <c r="F963" s="545"/>
      <c r="G963" s="503"/>
    </row>
    <row r="964" spans="5:7" x14ac:dyDescent="0.25">
      <c r="E964" s="503"/>
      <c r="F964" s="545"/>
      <c r="G964" s="503"/>
    </row>
    <row r="965" spans="5:7" x14ac:dyDescent="0.25">
      <c r="E965" s="503"/>
      <c r="F965" s="545"/>
      <c r="G965" s="503"/>
    </row>
    <row r="966" spans="5:7" x14ac:dyDescent="0.25">
      <c r="E966" s="503"/>
      <c r="F966" s="545"/>
      <c r="G966" s="503"/>
    </row>
    <row r="967" spans="5:7" x14ac:dyDescent="0.25">
      <c r="E967" s="503"/>
      <c r="F967" s="545"/>
      <c r="G967" s="503"/>
    </row>
    <row r="968" spans="5:7" x14ac:dyDescent="0.25">
      <c r="E968" s="503"/>
      <c r="F968" s="545"/>
      <c r="G968" s="503"/>
    </row>
    <row r="969" spans="5:7" x14ac:dyDescent="0.25">
      <c r="E969" s="503"/>
      <c r="F969" s="545"/>
      <c r="G969" s="503"/>
    </row>
    <row r="970" spans="5:7" x14ac:dyDescent="0.25">
      <c r="E970" s="503"/>
      <c r="F970" s="545"/>
      <c r="G970" s="503"/>
    </row>
    <row r="971" spans="5:7" x14ac:dyDescent="0.25">
      <c r="E971" s="503"/>
      <c r="F971" s="545"/>
      <c r="G971" s="503"/>
    </row>
    <row r="972" spans="5:7" x14ac:dyDescent="0.25">
      <c r="E972" s="503"/>
      <c r="F972" s="545"/>
      <c r="G972" s="503"/>
    </row>
    <row r="973" spans="5:7" x14ac:dyDescent="0.25">
      <c r="E973" s="503"/>
      <c r="F973" s="545"/>
      <c r="G973" s="503"/>
    </row>
    <row r="974" spans="5:7" x14ac:dyDescent="0.25">
      <c r="E974" s="503"/>
      <c r="F974" s="545"/>
      <c r="G974" s="503"/>
    </row>
    <row r="975" spans="5:7" x14ac:dyDescent="0.25">
      <c r="E975" s="503"/>
      <c r="F975" s="545"/>
      <c r="G975" s="503"/>
    </row>
    <row r="976" spans="5:7" x14ac:dyDescent="0.25">
      <c r="E976" s="503"/>
      <c r="F976" s="545"/>
      <c r="G976" s="503"/>
    </row>
    <row r="977" spans="5:7" x14ac:dyDescent="0.25">
      <c r="E977" s="503"/>
      <c r="F977" s="545"/>
      <c r="G977" s="503"/>
    </row>
    <row r="978" spans="5:7" x14ac:dyDescent="0.25">
      <c r="E978" s="503"/>
      <c r="F978" s="545"/>
      <c r="G978" s="503"/>
    </row>
    <row r="979" spans="5:7" x14ac:dyDescent="0.25">
      <c r="E979" s="503"/>
      <c r="F979" s="545"/>
      <c r="G979" s="503"/>
    </row>
    <row r="980" spans="5:7" x14ac:dyDescent="0.25">
      <c r="E980" s="503"/>
      <c r="F980" s="545"/>
      <c r="G980" s="503"/>
    </row>
    <row r="981" spans="5:7" x14ac:dyDescent="0.25">
      <c r="E981" s="503"/>
      <c r="F981" s="545"/>
      <c r="G981" s="503"/>
    </row>
    <row r="982" spans="5:7" x14ac:dyDescent="0.25">
      <c r="E982" s="503"/>
      <c r="F982" s="545"/>
      <c r="G982" s="503"/>
    </row>
    <row r="983" spans="5:7" x14ac:dyDescent="0.25">
      <c r="E983" s="503"/>
      <c r="F983" s="545"/>
      <c r="G983" s="503"/>
    </row>
    <row r="984" spans="5:7" x14ac:dyDescent="0.25">
      <c r="E984" s="503"/>
      <c r="F984" s="545"/>
      <c r="G984" s="503"/>
    </row>
    <row r="985" spans="5:7" x14ac:dyDescent="0.25">
      <c r="E985" s="503"/>
      <c r="F985" s="545"/>
      <c r="G985" s="503"/>
    </row>
    <row r="986" spans="5:7" x14ac:dyDescent="0.25">
      <c r="E986" s="503"/>
      <c r="F986" s="545"/>
      <c r="G986" s="503"/>
    </row>
    <row r="987" spans="5:7" x14ac:dyDescent="0.25">
      <c r="E987" s="503"/>
      <c r="F987" s="545"/>
      <c r="G987" s="503"/>
    </row>
    <row r="988" spans="5:7" x14ac:dyDescent="0.25">
      <c r="E988" s="503"/>
      <c r="F988" s="545"/>
      <c r="G988" s="503"/>
    </row>
    <row r="989" spans="5:7" x14ac:dyDescent="0.25">
      <c r="E989" s="503"/>
      <c r="F989" s="545"/>
      <c r="G989" s="503"/>
    </row>
    <row r="990" spans="5:7" x14ac:dyDescent="0.25">
      <c r="E990" s="503"/>
      <c r="F990" s="545"/>
      <c r="G990" s="503"/>
    </row>
    <row r="991" spans="5:7" x14ac:dyDescent="0.25">
      <c r="E991" s="503"/>
      <c r="F991" s="545"/>
      <c r="G991" s="503"/>
    </row>
    <row r="992" spans="5:7" x14ac:dyDescent="0.25">
      <c r="E992" s="503"/>
      <c r="F992" s="545"/>
      <c r="G992" s="503"/>
    </row>
    <row r="993" spans="5:7" x14ac:dyDescent="0.25">
      <c r="E993" s="503"/>
      <c r="F993" s="545"/>
      <c r="G993" s="503"/>
    </row>
    <row r="994" spans="5:7" x14ac:dyDescent="0.25">
      <c r="E994" s="503"/>
      <c r="F994" s="545"/>
      <c r="G994" s="503"/>
    </row>
    <row r="995" spans="5:7" x14ac:dyDescent="0.25">
      <c r="E995" s="503"/>
      <c r="F995" s="545"/>
      <c r="G995" s="503"/>
    </row>
    <row r="996" spans="5:7" x14ac:dyDescent="0.25">
      <c r="E996" s="503"/>
      <c r="F996" s="545"/>
      <c r="G996" s="503"/>
    </row>
    <row r="997" spans="5:7" x14ac:dyDescent="0.25">
      <c r="E997" s="503"/>
      <c r="F997" s="545"/>
      <c r="G997" s="503"/>
    </row>
    <row r="998" spans="5:7" x14ac:dyDescent="0.25">
      <c r="E998" s="503"/>
      <c r="F998" s="545"/>
      <c r="G998" s="503"/>
    </row>
    <row r="999" spans="5:7" x14ac:dyDescent="0.25">
      <c r="E999" s="503"/>
      <c r="F999" s="545"/>
      <c r="G999" s="503"/>
    </row>
    <row r="1000" spans="5:7" x14ac:dyDescent="0.25">
      <c r="E1000" s="503"/>
      <c r="F1000" s="545"/>
      <c r="G1000" s="503"/>
    </row>
    <row r="1001" spans="5:7" x14ac:dyDescent="0.25">
      <c r="E1001" s="503"/>
      <c r="F1001" s="545"/>
      <c r="G1001" s="503"/>
    </row>
    <row r="1002" spans="5:7" x14ac:dyDescent="0.25">
      <c r="E1002" s="503"/>
      <c r="F1002" s="545"/>
      <c r="G1002" s="503"/>
    </row>
    <row r="1003" spans="5:7" x14ac:dyDescent="0.25">
      <c r="E1003" s="503"/>
      <c r="F1003" s="545"/>
      <c r="G1003" s="503"/>
    </row>
    <row r="1004" spans="5:7" x14ac:dyDescent="0.25">
      <c r="E1004" s="503"/>
      <c r="F1004" s="545"/>
      <c r="G1004" s="503"/>
    </row>
    <row r="1005" spans="5:7" x14ac:dyDescent="0.25">
      <c r="E1005" s="503"/>
      <c r="F1005" s="545"/>
      <c r="G1005" s="503"/>
    </row>
    <row r="1006" spans="5:7" x14ac:dyDescent="0.25">
      <c r="E1006" s="503"/>
      <c r="F1006" s="545"/>
      <c r="G1006" s="503"/>
    </row>
    <row r="1007" spans="5:7" x14ac:dyDescent="0.25">
      <c r="E1007" s="503"/>
      <c r="F1007" s="545"/>
      <c r="G1007" s="503"/>
    </row>
    <row r="1008" spans="5:7" x14ac:dyDescent="0.25">
      <c r="E1008" s="503"/>
      <c r="F1008" s="545"/>
      <c r="G1008" s="503"/>
    </row>
    <row r="1009" spans="5:7" x14ac:dyDescent="0.25">
      <c r="E1009" s="503"/>
      <c r="F1009" s="545"/>
      <c r="G1009" s="503"/>
    </row>
    <row r="1010" spans="5:7" x14ac:dyDescent="0.25">
      <c r="E1010" s="503"/>
      <c r="F1010" s="545"/>
      <c r="G1010" s="503"/>
    </row>
    <row r="1011" spans="5:7" x14ac:dyDescent="0.25">
      <c r="E1011" s="503"/>
      <c r="F1011" s="545"/>
      <c r="G1011" s="503"/>
    </row>
    <row r="1012" spans="5:7" x14ac:dyDescent="0.25">
      <c r="E1012" s="503"/>
      <c r="F1012" s="545"/>
      <c r="G1012" s="503"/>
    </row>
    <row r="1013" spans="5:7" x14ac:dyDescent="0.25">
      <c r="E1013" s="503"/>
      <c r="F1013" s="545"/>
      <c r="G1013" s="503"/>
    </row>
    <row r="1014" spans="5:7" x14ac:dyDescent="0.25">
      <c r="E1014" s="503"/>
      <c r="F1014" s="545"/>
      <c r="G1014" s="503"/>
    </row>
    <row r="1015" spans="5:7" x14ac:dyDescent="0.25">
      <c r="E1015" s="503"/>
      <c r="F1015" s="545"/>
      <c r="G1015" s="503"/>
    </row>
    <row r="1016" spans="5:7" x14ac:dyDescent="0.25">
      <c r="E1016" s="503"/>
      <c r="F1016" s="545"/>
      <c r="G1016" s="503"/>
    </row>
    <row r="1017" spans="5:7" x14ac:dyDescent="0.25">
      <c r="E1017" s="503"/>
      <c r="F1017" s="545"/>
      <c r="G1017" s="503"/>
    </row>
    <row r="1018" spans="5:7" x14ac:dyDescent="0.25">
      <c r="E1018" s="503"/>
      <c r="F1018" s="545"/>
      <c r="G1018" s="503"/>
    </row>
    <row r="1019" spans="5:7" x14ac:dyDescent="0.25">
      <c r="E1019" s="503"/>
      <c r="F1019" s="545"/>
      <c r="G1019" s="503"/>
    </row>
    <row r="1020" spans="5:7" x14ac:dyDescent="0.25">
      <c r="E1020" s="503"/>
      <c r="F1020" s="545"/>
      <c r="G1020" s="503"/>
    </row>
    <row r="1021" spans="5:7" x14ac:dyDescent="0.25">
      <c r="E1021" s="503"/>
      <c r="F1021" s="545"/>
      <c r="G1021" s="503"/>
    </row>
    <row r="1022" spans="5:7" x14ac:dyDescent="0.25">
      <c r="E1022" s="503"/>
      <c r="F1022" s="545"/>
      <c r="G1022" s="503"/>
    </row>
    <row r="1023" spans="5:7" x14ac:dyDescent="0.25">
      <c r="E1023" s="503"/>
      <c r="F1023" s="545"/>
      <c r="G1023" s="503"/>
    </row>
    <row r="1024" spans="5:7" x14ac:dyDescent="0.25">
      <c r="E1024" s="503"/>
      <c r="F1024" s="545"/>
      <c r="G1024" s="503"/>
    </row>
    <row r="1025" spans="5:7" x14ac:dyDescent="0.25">
      <c r="E1025" s="503"/>
      <c r="F1025" s="545"/>
      <c r="G1025" s="503"/>
    </row>
    <row r="1026" spans="5:7" x14ac:dyDescent="0.25">
      <c r="E1026" s="503"/>
      <c r="F1026" s="545"/>
      <c r="G1026" s="503"/>
    </row>
    <row r="1027" spans="5:7" x14ac:dyDescent="0.25">
      <c r="E1027" s="503"/>
      <c r="F1027" s="545"/>
      <c r="G1027" s="503"/>
    </row>
    <row r="1028" spans="5:7" x14ac:dyDescent="0.25">
      <c r="E1028" s="503"/>
      <c r="F1028" s="545"/>
      <c r="G1028" s="503"/>
    </row>
    <row r="1029" spans="5:7" x14ac:dyDescent="0.25">
      <c r="E1029" s="503"/>
      <c r="F1029" s="545"/>
      <c r="G1029" s="503"/>
    </row>
    <row r="1030" spans="5:7" x14ac:dyDescent="0.25">
      <c r="E1030" s="503"/>
      <c r="F1030" s="545"/>
      <c r="G1030" s="503"/>
    </row>
    <row r="1031" spans="5:7" x14ac:dyDescent="0.25">
      <c r="E1031" s="503"/>
      <c r="F1031" s="545"/>
      <c r="G1031" s="503"/>
    </row>
    <row r="1032" spans="5:7" x14ac:dyDescent="0.25">
      <c r="E1032" s="503"/>
      <c r="F1032" s="545"/>
      <c r="G1032" s="503"/>
    </row>
    <row r="1033" spans="5:7" x14ac:dyDescent="0.25">
      <c r="E1033" s="503"/>
      <c r="F1033" s="545"/>
      <c r="G1033" s="503"/>
    </row>
    <row r="1034" spans="5:7" x14ac:dyDescent="0.25">
      <c r="E1034" s="503"/>
      <c r="F1034" s="545"/>
      <c r="G1034" s="503"/>
    </row>
    <row r="1035" spans="5:7" x14ac:dyDescent="0.25">
      <c r="E1035" s="503"/>
      <c r="F1035" s="545"/>
      <c r="G1035" s="503"/>
    </row>
    <row r="1036" spans="5:7" x14ac:dyDescent="0.25">
      <c r="E1036" s="503"/>
      <c r="F1036" s="545"/>
      <c r="G1036" s="503"/>
    </row>
    <row r="1037" spans="5:7" x14ac:dyDescent="0.25">
      <c r="E1037" s="503"/>
      <c r="F1037" s="545"/>
      <c r="G1037" s="503"/>
    </row>
    <row r="1038" spans="5:7" x14ac:dyDescent="0.25">
      <c r="E1038" s="503"/>
      <c r="F1038" s="545"/>
      <c r="G1038" s="503"/>
    </row>
    <row r="1039" spans="5:7" x14ac:dyDescent="0.25">
      <c r="E1039" s="503"/>
      <c r="F1039" s="545"/>
      <c r="G1039" s="503"/>
    </row>
    <row r="1040" spans="5:7" x14ac:dyDescent="0.25">
      <c r="E1040" s="503"/>
      <c r="F1040" s="545"/>
      <c r="G1040" s="503"/>
    </row>
    <row r="1041" spans="5:7" x14ac:dyDescent="0.25">
      <c r="E1041" s="503"/>
      <c r="F1041" s="545"/>
      <c r="G1041" s="503"/>
    </row>
    <row r="1042" spans="5:7" x14ac:dyDescent="0.25">
      <c r="E1042" s="503"/>
      <c r="F1042" s="545"/>
      <c r="G1042" s="503"/>
    </row>
    <row r="1043" spans="5:7" x14ac:dyDescent="0.25">
      <c r="E1043" s="503"/>
      <c r="F1043" s="545"/>
      <c r="G1043" s="503"/>
    </row>
    <row r="1044" spans="5:7" x14ac:dyDescent="0.25">
      <c r="E1044" s="503"/>
      <c r="F1044" s="545"/>
      <c r="G1044" s="503"/>
    </row>
    <row r="1045" spans="5:7" x14ac:dyDescent="0.25">
      <c r="E1045" s="503"/>
      <c r="F1045" s="545"/>
      <c r="G1045" s="503"/>
    </row>
    <row r="1046" spans="5:7" x14ac:dyDescent="0.25">
      <c r="E1046" s="503"/>
      <c r="F1046" s="545"/>
      <c r="G1046" s="503"/>
    </row>
    <row r="1047" spans="5:7" x14ac:dyDescent="0.25">
      <c r="E1047" s="503"/>
      <c r="F1047" s="545"/>
      <c r="G1047" s="503"/>
    </row>
    <row r="1048" spans="5:7" x14ac:dyDescent="0.25">
      <c r="E1048" s="503"/>
      <c r="F1048" s="545"/>
      <c r="G1048" s="503"/>
    </row>
    <row r="1049" spans="5:7" x14ac:dyDescent="0.25">
      <c r="E1049" s="503"/>
      <c r="F1049" s="545"/>
      <c r="G1049" s="503"/>
    </row>
    <row r="1050" spans="5:7" x14ac:dyDescent="0.25">
      <c r="E1050" s="503"/>
      <c r="F1050" s="545"/>
      <c r="G1050" s="503"/>
    </row>
    <row r="1051" spans="5:7" x14ac:dyDescent="0.25">
      <c r="E1051" s="503"/>
      <c r="F1051" s="545"/>
      <c r="G1051" s="503"/>
    </row>
    <row r="1052" spans="5:7" x14ac:dyDescent="0.25">
      <c r="E1052" s="503"/>
      <c r="F1052" s="545"/>
      <c r="G1052" s="503"/>
    </row>
    <row r="1053" spans="5:7" x14ac:dyDescent="0.25">
      <c r="E1053" s="503"/>
      <c r="F1053" s="545"/>
      <c r="G1053" s="503"/>
    </row>
    <row r="1054" spans="5:7" x14ac:dyDescent="0.25">
      <c r="E1054" s="503"/>
      <c r="F1054" s="545"/>
      <c r="G1054" s="503"/>
    </row>
    <row r="1055" spans="5:7" x14ac:dyDescent="0.25">
      <c r="E1055" s="503"/>
      <c r="F1055" s="545"/>
      <c r="G1055" s="503"/>
    </row>
    <row r="1056" spans="5:7" x14ac:dyDescent="0.25">
      <c r="E1056" s="503"/>
      <c r="F1056" s="545"/>
      <c r="G1056" s="503"/>
    </row>
    <row r="1057" spans="5:7" x14ac:dyDescent="0.25">
      <c r="E1057" s="503"/>
      <c r="F1057" s="545"/>
      <c r="G1057" s="503"/>
    </row>
    <row r="1058" spans="5:7" x14ac:dyDescent="0.25">
      <c r="E1058" s="503"/>
      <c r="F1058" s="545"/>
      <c r="G1058" s="503"/>
    </row>
    <row r="1059" spans="5:7" x14ac:dyDescent="0.25">
      <c r="E1059" s="503"/>
      <c r="F1059" s="545"/>
      <c r="G1059" s="503"/>
    </row>
    <row r="1060" spans="5:7" x14ac:dyDescent="0.25">
      <c r="E1060" s="503"/>
      <c r="F1060" s="545"/>
      <c r="G1060" s="503"/>
    </row>
    <row r="1061" spans="5:7" x14ac:dyDescent="0.25">
      <c r="E1061" s="503"/>
      <c r="F1061" s="545"/>
      <c r="G1061" s="503"/>
    </row>
    <row r="1062" spans="5:7" x14ac:dyDescent="0.25">
      <c r="E1062" s="503"/>
      <c r="F1062" s="545"/>
      <c r="G1062" s="503"/>
    </row>
    <row r="1063" spans="5:7" x14ac:dyDescent="0.25">
      <c r="E1063" s="503"/>
      <c r="F1063" s="545"/>
      <c r="G1063" s="503"/>
    </row>
    <row r="1064" spans="5:7" x14ac:dyDescent="0.25">
      <c r="E1064" s="503"/>
      <c r="F1064" s="545"/>
      <c r="G1064" s="503"/>
    </row>
    <row r="1065" spans="5:7" x14ac:dyDescent="0.25">
      <c r="E1065" s="503"/>
      <c r="F1065" s="545"/>
      <c r="G1065" s="503"/>
    </row>
    <row r="1066" spans="5:7" x14ac:dyDescent="0.25">
      <c r="E1066" s="503"/>
      <c r="F1066" s="545"/>
      <c r="G1066" s="503"/>
    </row>
    <row r="1067" spans="5:7" x14ac:dyDescent="0.25">
      <c r="E1067" s="503"/>
      <c r="F1067" s="545"/>
      <c r="G1067" s="503"/>
    </row>
    <row r="1068" spans="5:7" x14ac:dyDescent="0.25">
      <c r="E1068" s="503"/>
      <c r="F1068" s="545"/>
      <c r="G1068" s="503"/>
    </row>
    <row r="1069" spans="5:7" x14ac:dyDescent="0.25">
      <c r="E1069" s="503"/>
      <c r="F1069" s="545"/>
      <c r="G1069" s="503"/>
    </row>
    <row r="1070" spans="5:7" x14ac:dyDescent="0.25">
      <c r="E1070" s="503"/>
      <c r="F1070" s="545"/>
      <c r="G1070" s="503"/>
    </row>
    <row r="1071" spans="5:7" x14ac:dyDescent="0.25">
      <c r="E1071" s="503"/>
      <c r="F1071" s="545"/>
      <c r="G1071" s="503"/>
    </row>
    <row r="1072" spans="5:7" x14ac:dyDescent="0.25">
      <c r="E1072" s="503"/>
      <c r="F1072" s="545"/>
      <c r="G1072" s="503"/>
    </row>
    <row r="1073" spans="5:7" x14ac:dyDescent="0.25">
      <c r="E1073" s="503"/>
      <c r="F1073" s="545"/>
      <c r="G1073" s="503"/>
    </row>
    <row r="1074" spans="5:7" x14ac:dyDescent="0.25">
      <c r="E1074" s="503"/>
      <c r="F1074" s="545"/>
      <c r="G1074" s="503"/>
    </row>
    <row r="1075" spans="5:7" x14ac:dyDescent="0.25">
      <c r="E1075" s="503"/>
      <c r="F1075" s="545"/>
      <c r="G1075" s="503"/>
    </row>
    <row r="1076" spans="5:7" x14ac:dyDescent="0.25">
      <c r="E1076" s="503"/>
      <c r="F1076" s="545"/>
      <c r="G1076" s="503"/>
    </row>
    <row r="1077" spans="5:7" x14ac:dyDescent="0.25">
      <c r="E1077" s="503"/>
      <c r="F1077" s="545"/>
      <c r="G1077" s="503"/>
    </row>
    <row r="1078" spans="5:7" x14ac:dyDescent="0.25">
      <c r="E1078" s="503"/>
      <c r="F1078" s="545"/>
      <c r="G1078" s="503"/>
    </row>
    <row r="1079" spans="5:7" x14ac:dyDescent="0.25">
      <c r="E1079" s="503"/>
      <c r="F1079" s="545"/>
      <c r="G1079" s="503"/>
    </row>
    <row r="1080" spans="5:7" x14ac:dyDescent="0.25">
      <c r="E1080" s="503"/>
      <c r="F1080" s="545"/>
      <c r="G1080" s="503"/>
    </row>
    <row r="1081" spans="5:7" x14ac:dyDescent="0.25">
      <c r="E1081" s="503"/>
      <c r="F1081" s="545"/>
      <c r="G1081" s="503"/>
    </row>
    <row r="1082" spans="5:7" x14ac:dyDescent="0.25">
      <c r="E1082" s="503"/>
      <c r="F1082" s="545"/>
      <c r="G1082" s="503"/>
    </row>
    <row r="1083" spans="5:7" x14ac:dyDescent="0.25">
      <c r="E1083" s="503"/>
      <c r="F1083" s="545"/>
      <c r="G1083" s="503"/>
    </row>
    <row r="1084" spans="5:7" x14ac:dyDescent="0.25">
      <c r="E1084" s="503"/>
      <c r="F1084" s="545"/>
      <c r="G1084" s="503"/>
    </row>
    <row r="1085" spans="5:7" x14ac:dyDescent="0.25">
      <c r="E1085" s="503"/>
      <c r="F1085" s="545"/>
      <c r="G1085" s="503"/>
    </row>
    <row r="1086" spans="5:7" x14ac:dyDescent="0.25">
      <c r="E1086" s="503"/>
      <c r="F1086" s="545"/>
      <c r="G1086" s="503"/>
    </row>
    <row r="1087" spans="5:7" x14ac:dyDescent="0.25">
      <c r="E1087" s="503"/>
      <c r="F1087" s="545"/>
      <c r="G1087" s="503"/>
    </row>
    <row r="1088" spans="5:7" x14ac:dyDescent="0.25">
      <c r="E1088" s="503"/>
      <c r="F1088" s="545"/>
      <c r="G1088" s="503"/>
    </row>
    <row r="1089" spans="5:7" x14ac:dyDescent="0.25">
      <c r="E1089" s="503"/>
      <c r="F1089" s="545"/>
      <c r="G1089" s="503"/>
    </row>
    <row r="1090" spans="5:7" x14ac:dyDescent="0.25">
      <c r="E1090" s="503"/>
      <c r="F1090" s="545"/>
      <c r="G1090" s="503"/>
    </row>
    <row r="1091" spans="5:7" x14ac:dyDescent="0.25">
      <c r="E1091" s="503"/>
      <c r="F1091" s="545"/>
      <c r="G1091" s="503"/>
    </row>
    <row r="1092" spans="5:7" x14ac:dyDescent="0.25">
      <c r="E1092" s="503"/>
      <c r="F1092" s="545"/>
      <c r="G1092" s="503"/>
    </row>
    <row r="1093" spans="5:7" x14ac:dyDescent="0.25">
      <c r="E1093" s="503"/>
      <c r="F1093" s="545"/>
      <c r="G1093" s="503"/>
    </row>
    <row r="1094" spans="5:7" x14ac:dyDescent="0.25">
      <c r="E1094" s="503"/>
      <c r="F1094" s="545"/>
      <c r="G1094" s="503"/>
    </row>
    <row r="1095" spans="5:7" x14ac:dyDescent="0.25">
      <c r="E1095" s="503"/>
      <c r="F1095" s="545"/>
      <c r="G1095" s="503"/>
    </row>
    <row r="1096" spans="5:7" x14ac:dyDescent="0.25">
      <c r="E1096" s="503"/>
      <c r="F1096" s="545"/>
      <c r="G1096" s="503"/>
    </row>
    <row r="1097" spans="5:7" x14ac:dyDescent="0.25">
      <c r="E1097" s="503"/>
      <c r="F1097" s="545"/>
      <c r="G1097" s="503"/>
    </row>
    <row r="1098" spans="5:7" x14ac:dyDescent="0.25">
      <c r="E1098" s="503"/>
      <c r="F1098" s="545"/>
      <c r="G1098" s="503"/>
    </row>
    <row r="1099" spans="5:7" x14ac:dyDescent="0.25">
      <c r="E1099" s="503"/>
      <c r="F1099" s="545"/>
      <c r="G1099" s="503"/>
    </row>
    <row r="1100" spans="5:7" x14ac:dyDescent="0.25">
      <c r="E1100" s="503"/>
      <c r="F1100" s="545"/>
      <c r="G1100" s="503"/>
    </row>
    <row r="1101" spans="5:7" x14ac:dyDescent="0.25">
      <c r="E1101" s="503"/>
      <c r="F1101" s="545"/>
      <c r="G1101" s="503"/>
    </row>
    <row r="1102" spans="5:7" x14ac:dyDescent="0.25">
      <c r="E1102" s="503"/>
      <c r="F1102" s="545"/>
      <c r="G1102" s="503"/>
    </row>
    <row r="1103" spans="5:7" x14ac:dyDescent="0.25">
      <c r="E1103" s="503"/>
      <c r="F1103" s="545"/>
      <c r="G1103" s="503"/>
    </row>
    <row r="1104" spans="5:7" x14ac:dyDescent="0.25">
      <c r="E1104" s="503"/>
      <c r="F1104" s="545"/>
      <c r="G1104" s="503"/>
    </row>
    <row r="1105" spans="5:7" x14ac:dyDescent="0.25">
      <c r="E1105" s="503"/>
      <c r="F1105" s="545"/>
      <c r="G1105" s="503"/>
    </row>
    <row r="1106" spans="5:7" x14ac:dyDescent="0.25">
      <c r="E1106" s="503"/>
      <c r="F1106" s="545"/>
      <c r="G1106" s="503"/>
    </row>
    <row r="1107" spans="5:7" x14ac:dyDescent="0.25">
      <c r="E1107" s="503"/>
      <c r="F1107" s="545"/>
      <c r="G1107" s="503"/>
    </row>
    <row r="1108" spans="5:7" x14ac:dyDescent="0.25">
      <c r="E1108" s="503"/>
      <c r="F1108" s="545"/>
      <c r="G1108" s="503"/>
    </row>
    <row r="1109" spans="5:7" x14ac:dyDescent="0.25">
      <c r="E1109" s="503"/>
      <c r="F1109" s="545"/>
      <c r="G1109" s="503"/>
    </row>
    <row r="1110" spans="5:7" x14ac:dyDescent="0.25">
      <c r="E1110" s="503"/>
      <c r="F1110" s="545"/>
      <c r="G1110" s="503"/>
    </row>
    <row r="1111" spans="5:7" x14ac:dyDescent="0.25">
      <c r="E1111" s="503"/>
      <c r="F1111" s="545"/>
      <c r="G1111" s="503"/>
    </row>
    <row r="1112" spans="5:7" x14ac:dyDescent="0.25">
      <c r="E1112" s="503"/>
      <c r="F1112" s="545"/>
      <c r="G1112" s="503"/>
    </row>
    <row r="1113" spans="5:7" x14ac:dyDescent="0.25">
      <c r="E1113" s="503"/>
      <c r="F1113" s="545"/>
      <c r="G1113" s="503"/>
    </row>
    <row r="1114" spans="5:7" x14ac:dyDescent="0.25">
      <c r="E1114" s="503"/>
      <c r="F1114" s="545"/>
      <c r="G1114" s="503"/>
    </row>
    <row r="1115" spans="5:7" x14ac:dyDescent="0.25">
      <c r="E1115" s="503"/>
      <c r="F1115" s="545"/>
      <c r="G1115" s="503"/>
    </row>
    <row r="1116" spans="5:7" x14ac:dyDescent="0.25">
      <c r="E1116" s="503"/>
      <c r="F1116" s="545"/>
      <c r="G1116" s="503"/>
    </row>
    <row r="1117" spans="5:7" x14ac:dyDescent="0.25">
      <c r="E1117" s="503"/>
      <c r="F1117" s="545"/>
      <c r="G1117" s="503"/>
    </row>
    <row r="1118" spans="5:7" x14ac:dyDescent="0.25">
      <c r="E1118" s="503"/>
      <c r="F1118" s="545"/>
      <c r="G1118" s="503"/>
    </row>
    <row r="1119" spans="5:7" x14ac:dyDescent="0.25">
      <c r="E1119" s="503"/>
      <c r="F1119" s="545"/>
      <c r="G1119" s="503"/>
    </row>
    <row r="1120" spans="5:7" x14ac:dyDescent="0.25">
      <c r="E1120" s="503"/>
      <c r="F1120" s="545"/>
      <c r="G1120" s="503"/>
    </row>
    <row r="1121" spans="5:7" x14ac:dyDescent="0.25">
      <c r="E1121" s="503"/>
      <c r="F1121" s="545"/>
      <c r="G1121" s="503"/>
    </row>
    <row r="1122" spans="5:7" x14ac:dyDescent="0.25">
      <c r="E1122" s="503"/>
      <c r="F1122" s="545"/>
      <c r="G1122" s="503"/>
    </row>
    <row r="1123" spans="5:7" x14ac:dyDescent="0.25">
      <c r="E1123" s="503"/>
      <c r="F1123" s="545"/>
      <c r="G1123" s="503"/>
    </row>
    <row r="1124" spans="5:7" x14ac:dyDescent="0.25">
      <c r="E1124" s="503"/>
      <c r="F1124" s="545"/>
      <c r="G1124" s="503"/>
    </row>
    <row r="1125" spans="5:7" x14ac:dyDescent="0.25">
      <c r="E1125" s="503"/>
      <c r="F1125" s="545"/>
      <c r="G1125" s="503"/>
    </row>
    <row r="1126" spans="5:7" x14ac:dyDescent="0.25">
      <c r="E1126" s="503"/>
      <c r="F1126" s="545"/>
      <c r="G1126" s="503"/>
    </row>
    <row r="1127" spans="5:7" x14ac:dyDescent="0.25">
      <c r="E1127" s="503"/>
      <c r="F1127" s="545"/>
      <c r="G1127" s="503"/>
    </row>
    <row r="1128" spans="5:7" x14ac:dyDescent="0.25">
      <c r="E1128" s="503"/>
      <c r="F1128" s="545"/>
      <c r="G1128" s="503"/>
    </row>
    <row r="1129" spans="5:7" x14ac:dyDescent="0.25">
      <c r="E1129" s="503"/>
      <c r="F1129" s="545"/>
      <c r="G1129" s="503"/>
    </row>
    <row r="1130" spans="5:7" x14ac:dyDescent="0.25">
      <c r="E1130" s="503"/>
      <c r="F1130" s="545"/>
      <c r="G1130" s="503"/>
    </row>
    <row r="1131" spans="5:7" x14ac:dyDescent="0.25">
      <c r="E1131" s="503"/>
      <c r="F1131" s="545"/>
      <c r="G1131" s="503"/>
    </row>
    <row r="1132" spans="5:7" x14ac:dyDescent="0.25">
      <c r="E1132" s="503"/>
      <c r="F1132" s="545"/>
      <c r="G1132" s="503"/>
    </row>
    <row r="1133" spans="5:7" x14ac:dyDescent="0.25">
      <c r="E1133" s="503"/>
      <c r="F1133" s="545"/>
      <c r="G1133" s="503"/>
    </row>
    <row r="1134" spans="5:7" x14ac:dyDescent="0.25">
      <c r="E1134" s="503"/>
      <c r="F1134" s="545"/>
      <c r="G1134" s="503"/>
    </row>
    <row r="1135" spans="5:7" x14ac:dyDescent="0.25">
      <c r="E1135" s="503"/>
      <c r="F1135" s="545"/>
      <c r="G1135" s="503"/>
    </row>
    <row r="1136" spans="5:7" x14ac:dyDescent="0.25">
      <c r="E1136" s="503"/>
      <c r="F1136" s="545"/>
      <c r="G1136" s="503"/>
    </row>
    <row r="1137" spans="5:7" x14ac:dyDescent="0.25">
      <c r="E1137" s="503"/>
      <c r="F1137" s="545"/>
      <c r="G1137" s="503"/>
    </row>
    <row r="1138" spans="5:7" x14ac:dyDescent="0.25">
      <c r="E1138" s="503"/>
      <c r="F1138" s="545"/>
      <c r="G1138" s="503"/>
    </row>
    <row r="1139" spans="5:7" x14ac:dyDescent="0.25">
      <c r="E1139" s="503"/>
      <c r="F1139" s="545"/>
      <c r="G1139" s="503"/>
    </row>
    <row r="1140" spans="5:7" x14ac:dyDescent="0.25">
      <c r="E1140" s="503"/>
      <c r="F1140" s="545"/>
      <c r="G1140" s="503"/>
    </row>
    <row r="1141" spans="5:7" x14ac:dyDescent="0.25">
      <c r="E1141" s="503"/>
      <c r="F1141" s="545"/>
      <c r="G1141" s="503"/>
    </row>
    <row r="1142" spans="5:7" x14ac:dyDescent="0.25">
      <c r="E1142" s="503"/>
      <c r="F1142" s="545"/>
      <c r="G1142" s="503"/>
    </row>
    <row r="1143" spans="5:7" x14ac:dyDescent="0.25">
      <c r="E1143" s="503"/>
      <c r="F1143" s="545"/>
      <c r="G1143" s="503"/>
    </row>
    <row r="1144" spans="5:7" x14ac:dyDescent="0.25">
      <c r="E1144" s="503"/>
      <c r="F1144" s="545"/>
      <c r="G1144" s="503"/>
    </row>
    <row r="1145" spans="5:7" x14ac:dyDescent="0.25">
      <c r="E1145" s="503"/>
      <c r="F1145" s="545"/>
      <c r="G1145" s="503"/>
    </row>
    <row r="1146" spans="5:7" x14ac:dyDescent="0.25">
      <c r="E1146" s="503"/>
      <c r="F1146" s="545"/>
      <c r="G1146" s="503"/>
    </row>
    <row r="1147" spans="5:7" x14ac:dyDescent="0.25">
      <c r="E1147" s="503"/>
      <c r="F1147" s="545"/>
      <c r="G1147" s="503"/>
    </row>
    <row r="1148" spans="5:7" x14ac:dyDescent="0.25">
      <c r="E1148" s="503"/>
      <c r="F1148" s="545"/>
      <c r="G1148" s="503"/>
    </row>
    <row r="1149" spans="5:7" x14ac:dyDescent="0.25">
      <c r="E1149" s="503"/>
      <c r="F1149" s="545"/>
      <c r="G1149" s="503"/>
    </row>
    <row r="1150" spans="5:7" x14ac:dyDescent="0.25">
      <c r="E1150" s="503"/>
      <c r="F1150" s="545"/>
      <c r="G1150" s="503"/>
    </row>
    <row r="1151" spans="5:7" x14ac:dyDescent="0.25">
      <c r="E1151" s="503"/>
      <c r="F1151" s="545"/>
      <c r="G1151" s="503"/>
    </row>
    <row r="1152" spans="5:7" x14ac:dyDescent="0.25">
      <c r="E1152" s="503"/>
      <c r="F1152" s="545"/>
      <c r="G1152" s="503"/>
    </row>
    <row r="1153" spans="5:7" x14ac:dyDescent="0.25">
      <c r="E1153" s="503"/>
      <c r="F1153" s="545"/>
      <c r="G1153" s="503"/>
    </row>
    <row r="1154" spans="5:7" x14ac:dyDescent="0.25">
      <c r="E1154" s="503"/>
      <c r="F1154" s="545"/>
      <c r="G1154" s="503"/>
    </row>
    <row r="1155" spans="5:7" x14ac:dyDescent="0.25">
      <c r="E1155" s="503"/>
      <c r="F1155" s="545"/>
      <c r="G1155" s="503"/>
    </row>
    <row r="1156" spans="5:7" x14ac:dyDescent="0.25">
      <c r="E1156" s="503"/>
      <c r="F1156" s="545"/>
      <c r="G1156" s="503"/>
    </row>
    <row r="1157" spans="5:7" x14ac:dyDescent="0.25">
      <c r="E1157" s="503"/>
      <c r="F1157" s="545"/>
      <c r="G1157" s="503"/>
    </row>
    <row r="1158" spans="5:7" x14ac:dyDescent="0.25">
      <c r="E1158" s="503"/>
      <c r="F1158" s="545"/>
      <c r="G1158" s="503"/>
    </row>
    <row r="1159" spans="5:7" x14ac:dyDescent="0.25">
      <c r="E1159" s="503"/>
      <c r="F1159" s="545"/>
      <c r="G1159" s="503"/>
    </row>
    <row r="1160" spans="5:7" x14ac:dyDescent="0.25">
      <c r="E1160" s="503"/>
      <c r="F1160" s="545"/>
      <c r="G1160" s="503"/>
    </row>
    <row r="1161" spans="5:7" x14ac:dyDescent="0.25">
      <c r="E1161" s="503"/>
      <c r="F1161" s="545"/>
      <c r="G1161" s="503"/>
    </row>
    <row r="1162" spans="5:7" x14ac:dyDescent="0.25">
      <c r="E1162" s="503"/>
      <c r="F1162" s="545"/>
      <c r="G1162" s="503"/>
    </row>
    <row r="1163" spans="5:7" x14ac:dyDescent="0.25">
      <c r="E1163" s="503"/>
      <c r="F1163" s="545"/>
      <c r="G1163" s="503"/>
    </row>
    <row r="1164" spans="5:7" x14ac:dyDescent="0.25">
      <c r="E1164" s="503"/>
      <c r="F1164" s="545"/>
      <c r="G1164" s="503"/>
    </row>
    <row r="1165" spans="5:7" x14ac:dyDescent="0.25">
      <c r="E1165" s="503"/>
      <c r="F1165" s="545"/>
      <c r="G1165" s="503"/>
    </row>
    <row r="1166" spans="5:7" x14ac:dyDescent="0.25">
      <c r="E1166" s="503"/>
      <c r="F1166" s="545"/>
      <c r="G1166" s="503"/>
    </row>
    <row r="1167" spans="5:7" x14ac:dyDescent="0.25">
      <c r="E1167" s="503"/>
      <c r="F1167" s="545"/>
      <c r="G1167" s="503"/>
    </row>
    <row r="1168" spans="5:7" x14ac:dyDescent="0.25">
      <c r="E1168" s="503"/>
      <c r="F1168" s="545"/>
      <c r="G1168" s="503"/>
    </row>
    <row r="1169" spans="5:7" x14ac:dyDescent="0.25">
      <c r="E1169" s="503"/>
      <c r="F1169" s="545"/>
      <c r="G1169" s="503"/>
    </row>
    <row r="1170" spans="5:7" x14ac:dyDescent="0.25">
      <c r="E1170" s="503"/>
      <c r="F1170" s="545"/>
      <c r="G1170" s="503"/>
    </row>
    <row r="1171" spans="5:7" x14ac:dyDescent="0.25">
      <c r="E1171" s="503"/>
      <c r="F1171" s="545"/>
      <c r="G1171" s="503"/>
    </row>
    <row r="1172" spans="5:7" x14ac:dyDescent="0.25">
      <c r="E1172" s="503"/>
      <c r="F1172" s="545"/>
      <c r="G1172" s="503"/>
    </row>
    <row r="1173" spans="5:7" x14ac:dyDescent="0.25">
      <c r="E1173" s="503"/>
      <c r="F1173" s="545"/>
      <c r="G1173" s="503"/>
    </row>
    <row r="1174" spans="5:7" x14ac:dyDescent="0.25">
      <c r="E1174" s="503"/>
      <c r="F1174" s="545"/>
      <c r="G1174" s="503"/>
    </row>
    <row r="1175" spans="5:7" x14ac:dyDescent="0.25">
      <c r="E1175" s="503"/>
      <c r="F1175" s="545"/>
      <c r="G1175" s="503"/>
    </row>
    <row r="1176" spans="5:7" x14ac:dyDescent="0.25">
      <c r="E1176" s="503"/>
      <c r="F1176" s="545"/>
      <c r="G1176" s="503"/>
    </row>
    <row r="1177" spans="5:7" x14ac:dyDescent="0.25">
      <c r="E1177" s="503"/>
      <c r="F1177" s="545"/>
      <c r="G1177" s="503"/>
    </row>
    <row r="1178" spans="5:7" x14ac:dyDescent="0.25">
      <c r="E1178" s="503"/>
      <c r="F1178" s="545"/>
      <c r="G1178" s="503"/>
    </row>
    <row r="1179" spans="5:7" x14ac:dyDescent="0.25">
      <c r="E1179" s="503"/>
      <c r="F1179" s="545"/>
      <c r="G1179" s="503"/>
    </row>
    <row r="1180" spans="5:7" x14ac:dyDescent="0.25">
      <c r="E1180" s="503"/>
      <c r="F1180" s="545"/>
      <c r="G1180" s="503"/>
    </row>
    <row r="1181" spans="5:7" x14ac:dyDescent="0.25">
      <c r="E1181" s="503"/>
      <c r="F1181" s="545"/>
      <c r="G1181" s="503"/>
    </row>
    <row r="1182" spans="5:7" x14ac:dyDescent="0.25">
      <c r="E1182" s="503"/>
      <c r="F1182" s="545"/>
      <c r="G1182" s="503"/>
    </row>
    <row r="1183" spans="5:7" x14ac:dyDescent="0.25">
      <c r="E1183" s="503"/>
      <c r="F1183" s="545"/>
      <c r="G1183" s="503"/>
    </row>
    <row r="1184" spans="5:7" x14ac:dyDescent="0.25">
      <c r="E1184" s="503"/>
      <c r="F1184" s="545"/>
      <c r="G1184" s="503"/>
    </row>
    <row r="1185" spans="5:7" x14ac:dyDescent="0.25">
      <c r="E1185" s="503"/>
      <c r="F1185" s="545"/>
      <c r="G1185" s="503"/>
    </row>
    <row r="1186" spans="5:7" x14ac:dyDescent="0.25">
      <c r="E1186" s="503"/>
      <c r="F1186" s="545"/>
      <c r="G1186" s="503"/>
    </row>
    <row r="1187" spans="5:7" x14ac:dyDescent="0.25">
      <c r="E1187" s="503"/>
      <c r="F1187" s="545"/>
      <c r="G1187" s="503"/>
    </row>
    <row r="1188" spans="5:7" x14ac:dyDescent="0.25">
      <c r="E1188" s="503"/>
      <c r="F1188" s="545"/>
      <c r="G1188" s="503"/>
    </row>
    <row r="1189" spans="5:7" x14ac:dyDescent="0.25">
      <c r="E1189" s="503"/>
      <c r="F1189" s="545"/>
      <c r="G1189" s="503"/>
    </row>
    <row r="1190" spans="5:7" x14ac:dyDescent="0.25">
      <c r="E1190" s="503"/>
      <c r="F1190" s="545"/>
      <c r="G1190" s="503"/>
    </row>
    <row r="1191" spans="5:7" x14ac:dyDescent="0.25">
      <c r="E1191" s="503"/>
      <c r="F1191" s="545"/>
      <c r="G1191" s="503"/>
    </row>
    <row r="1192" spans="5:7" x14ac:dyDescent="0.25">
      <c r="E1192" s="503"/>
      <c r="F1192" s="545"/>
      <c r="G1192" s="503"/>
    </row>
    <row r="1193" spans="5:7" x14ac:dyDescent="0.25">
      <c r="E1193" s="503"/>
      <c r="F1193" s="545"/>
      <c r="G1193" s="503"/>
    </row>
    <row r="1194" spans="5:7" x14ac:dyDescent="0.25">
      <c r="E1194" s="503"/>
      <c r="F1194" s="545"/>
      <c r="G1194" s="503"/>
    </row>
    <row r="1195" spans="5:7" x14ac:dyDescent="0.25">
      <c r="E1195" s="503"/>
      <c r="F1195" s="545"/>
      <c r="G1195" s="503"/>
    </row>
    <row r="1196" spans="5:7" x14ac:dyDescent="0.25">
      <c r="E1196" s="503"/>
      <c r="F1196" s="545"/>
      <c r="G1196" s="503"/>
    </row>
    <row r="1197" spans="5:7" x14ac:dyDescent="0.25">
      <c r="E1197" s="503"/>
      <c r="F1197" s="545"/>
      <c r="G1197" s="503"/>
    </row>
    <row r="1198" spans="5:7" x14ac:dyDescent="0.25">
      <c r="E1198" s="503"/>
      <c r="F1198" s="545"/>
      <c r="G1198" s="503"/>
    </row>
    <row r="1199" spans="5:7" x14ac:dyDescent="0.25">
      <c r="E1199" s="503"/>
      <c r="F1199" s="545"/>
      <c r="G1199" s="503"/>
    </row>
    <row r="1200" spans="5:7" x14ac:dyDescent="0.25">
      <c r="E1200" s="503"/>
      <c r="F1200" s="545"/>
      <c r="G1200" s="503"/>
    </row>
    <row r="1201" spans="5:7" x14ac:dyDescent="0.25">
      <c r="E1201" s="503"/>
      <c r="F1201" s="545"/>
      <c r="G1201" s="503"/>
    </row>
    <row r="1202" spans="5:7" x14ac:dyDescent="0.25">
      <c r="E1202" s="503"/>
      <c r="F1202" s="545"/>
      <c r="G1202" s="503"/>
    </row>
    <row r="1203" spans="5:7" x14ac:dyDescent="0.25">
      <c r="E1203" s="503"/>
      <c r="F1203" s="545"/>
      <c r="G1203" s="503"/>
    </row>
    <row r="1204" spans="5:7" x14ac:dyDescent="0.25">
      <c r="E1204" s="503"/>
      <c r="F1204" s="545"/>
      <c r="G1204" s="503"/>
    </row>
    <row r="1205" spans="5:7" x14ac:dyDescent="0.25">
      <c r="E1205" s="503"/>
      <c r="F1205" s="545"/>
      <c r="G1205" s="503"/>
    </row>
    <row r="1206" spans="5:7" x14ac:dyDescent="0.25">
      <c r="E1206" s="503"/>
      <c r="F1206" s="545"/>
      <c r="G1206" s="503"/>
    </row>
    <row r="1207" spans="5:7" x14ac:dyDescent="0.25">
      <c r="E1207" s="503"/>
      <c r="F1207" s="545"/>
      <c r="G1207" s="503"/>
    </row>
    <row r="1208" spans="5:7" x14ac:dyDescent="0.25">
      <c r="E1208" s="503"/>
      <c r="F1208" s="545"/>
      <c r="G1208" s="503"/>
    </row>
    <row r="1209" spans="5:7" x14ac:dyDescent="0.25">
      <c r="E1209" s="503"/>
      <c r="F1209" s="545"/>
      <c r="G1209" s="503"/>
    </row>
    <row r="1210" spans="5:7" x14ac:dyDescent="0.25">
      <c r="E1210" s="503"/>
      <c r="F1210" s="545"/>
      <c r="G1210" s="503"/>
    </row>
    <row r="1211" spans="5:7" x14ac:dyDescent="0.25">
      <c r="E1211" s="503"/>
      <c r="F1211" s="545"/>
      <c r="G1211" s="503"/>
    </row>
    <row r="1212" spans="5:7" x14ac:dyDescent="0.25">
      <c r="E1212" s="503"/>
      <c r="F1212" s="545"/>
      <c r="G1212" s="503"/>
    </row>
    <row r="1213" spans="5:7" x14ac:dyDescent="0.25">
      <c r="E1213" s="503"/>
      <c r="F1213" s="545"/>
      <c r="G1213" s="503"/>
    </row>
    <row r="1214" spans="5:7" x14ac:dyDescent="0.25">
      <c r="E1214" s="503"/>
      <c r="F1214" s="545"/>
      <c r="G1214" s="503"/>
    </row>
    <row r="1215" spans="5:7" x14ac:dyDescent="0.25">
      <c r="E1215" s="503"/>
      <c r="F1215" s="545"/>
      <c r="G1215" s="503"/>
    </row>
    <row r="1216" spans="5:7" x14ac:dyDescent="0.25">
      <c r="E1216" s="503"/>
      <c r="F1216" s="545"/>
      <c r="G1216" s="503"/>
    </row>
    <row r="1217" spans="5:7" x14ac:dyDescent="0.25">
      <c r="E1217" s="503"/>
      <c r="F1217" s="545"/>
      <c r="G1217" s="503"/>
    </row>
    <row r="1218" spans="5:7" x14ac:dyDescent="0.25">
      <c r="E1218" s="503"/>
      <c r="F1218" s="545"/>
      <c r="G1218" s="503"/>
    </row>
    <row r="1219" spans="5:7" x14ac:dyDescent="0.25">
      <c r="E1219" s="503"/>
      <c r="F1219" s="545"/>
      <c r="G1219" s="503"/>
    </row>
    <row r="1220" spans="5:7" x14ac:dyDescent="0.25">
      <c r="E1220" s="503"/>
      <c r="F1220" s="545"/>
      <c r="G1220" s="503"/>
    </row>
    <row r="1221" spans="5:7" x14ac:dyDescent="0.25">
      <c r="E1221" s="503"/>
      <c r="F1221" s="545"/>
      <c r="G1221" s="503"/>
    </row>
    <row r="1222" spans="5:7" x14ac:dyDescent="0.25">
      <c r="E1222" s="503"/>
      <c r="F1222" s="545"/>
      <c r="G1222" s="503"/>
    </row>
    <row r="1223" spans="5:7" x14ac:dyDescent="0.25">
      <c r="E1223" s="503"/>
      <c r="F1223" s="545"/>
      <c r="G1223" s="503"/>
    </row>
    <row r="1224" spans="5:7" x14ac:dyDescent="0.25">
      <c r="E1224" s="503"/>
      <c r="F1224" s="545"/>
      <c r="G1224" s="503"/>
    </row>
    <row r="1225" spans="5:7" x14ac:dyDescent="0.25">
      <c r="E1225" s="503"/>
      <c r="F1225" s="545"/>
      <c r="G1225" s="503"/>
    </row>
    <row r="1226" spans="5:7" x14ac:dyDescent="0.25">
      <c r="E1226" s="503"/>
      <c r="F1226" s="545"/>
      <c r="G1226" s="503"/>
    </row>
    <row r="1227" spans="5:7" x14ac:dyDescent="0.25">
      <c r="E1227" s="503"/>
      <c r="F1227" s="545"/>
      <c r="G1227" s="503"/>
    </row>
    <row r="1228" spans="5:7" x14ac:dyDescent="0.25">
      <c r="E1228" s="503"/>
      <c r="F1228" s="545"/>
      <c r="G1228" s="503"/>
    </row>
    <row r="1229" spans="5:7" x14ac:dyDescent="0.25">
      <c r="E1229" s="503"/>
      <c r="F1229" s="545"/>
      <c r="G1229" s="503"/>
    </row>
    <row r="1230" spans="5:7" x14ac:dyDescent="0.25">
      <c r="E1230" s="503"/>
      <c r="F1230" s="545"/>
      <c r="G1230" s="503"/>
    </row>
    <row r="1231" spans="5:7" x14ac:dyDescent="0.25">
      <c r="E1231" s="503"/>
      <c r="F1231" s="545"/>
      <c r="G1231" s="503"/>
    </row>
    <row r="1232" spans="5:7" x14ac:dyDescent="0.25">
      <c r="E1232" s="503"/>
      <c r="F1232" s="545"/>
      <c r="G1232" s="503"/>
    </row>
    <row r="1233" spans="5:7" x14ac:dyDescent="0.25">
      <c r="E1233" s="503"/>
      <c r="F1233" s="545"/>
      <c r="G1233" s="503"/>
    </row>
    <row r="1234" spans="5:7" x14ac:dyDescent="0.25">
      <c r="E1234" s="503"/>
      <c r="F1234" s="545"/>
      <c r="G1234" s="503"/>
    </row>
    <row r="1235" spans="5:7" x14ac:dyDescent="0.25">
      <c r="E1235" s="503"/>
      <c r="F1235" s="545"/>
      <c r="G1235" s="503"/>
    </row>
    <row r="1236" spans="5:7" x14ac:dyDescent="0.25">
      <c r="E1236" s="503"/>
      <c r="F1236" s="545"/>
      <c r="G1236" s="503"/>
    </row>
    <row r="1237" spans="5:7" x14ac:dyDescent="0.25">
      <c r="E1237" s="503"/>
      <c r="F1237" s="545"/>
      <c r="G1237" s="503"/>
    </row>
    <row r="1238" spans="5:7" x14ac:dyDescent="0.25">
      <c r="E1238" s="503"/>
      <c r="F1238" s="545"/>
      <c r="G1238" s="503"/>
    </row>
    <row r="1239" spans="5:7" x14ac:dyDescent="0.25">
      <c r="E1239" s="503"/>
      <c r="F1239" s="545"/>
      <c r="G1239" s="503"/>
    </row>
    <row r="1240" spans="5:7" x14ac:dyDescent="0.25">
      <c r="E1240" s="503"/>
      <c r="F1240" s="545"/>
      <c r="G1240" s="503"/>
    </row>
    <row r="1241" spans="5:7" x14ac:dyDescent="0.25">
      <c r="E1241" s="503"/>
      <c r="F1241" s="545"/>
      <c r="G1241" s="503"/>
    </row>
    <row r="1242" spans="5:7" x14ac:dyDescent="0.25">
      <c r="E1242" s="503"/>
      <c r="F1242" s="545"/>
      <c r="G1242" s="503"/>
    </row>
    <row r="1243" spans="5:7" x14ac:dyDescent="0.25">
      <c r="E1243" s="503"/>
      <c r="F1243" s="545"/>
      <c r="G1243" s="503"/>
    </row>
    <row r="1244" spans="5:7" x14ac:dyDescent="0.25">
      <c r="E1244" s="503"/>
      <c r="F1244" s="545"/>
      <c r="G1244" s="503"/>
    </row>
    <row r="1245" spans="5:7" x14ac:dyDescent="0.25">
      <c r="E1245" s="503"/>
      <c r="F1245" s="545"/>
      <c r="G1245" s="503"/>
    </row>
    <row r="1246" spans="5:7" x14ac:dyDescent="0.25">
      <c r="E1246" s="503"/>
      <c r="F1246" s="545"/>
      <c r="G1246" s="503"/>
    </row>
    <row r="1247" spans="5:7" x14ac:dyDescent="0.25">
      <c r="E1247" s="503"/>
      <c r="F1247" s="545"/>
      <c r="G1247" s="503"/>
    </row>
    <row r="1248" spans="5:7" x14ac:dyDescent="0.25">
      <c r="E1248" s="503"/>
      <c r="F1248" s="545"/>
      <c r="G1248" s="503"/>
    </row>
    <row r="1249" spans="5:7" x14ac:dyDescent="0.25">
      <c r="E1249" s="503"/>
      <c r="F1249" s="545"/>
      <c r="G1249" s="503"/>
    </row>
    <row r="1250" spans="5:7" x14ac:dyDescent="0.25">
      <c r="E1250" s="503"/>
      <c r="F1250" s="545"/>
      <c r="G1250" s="503"/>
    </row>
    <row r="1251" spans="5:7" x14ac:dyDescent="0.25">
      <c r="E1251" s="503"/>
      <c r="F1251" s="545"/>
      <c r="G1251" s="503"/>
    </row>
    <row r="1252" spans="5:7" x14ac:dyDescent="0.25">
      <c r="E1252" s="503"/>
      <c r="F1252" s="545"/>
      <c r="G1252" s="503"/>
    </row>
    <row r="1253" spans="5:7" x14ac:dyDescent="0.25">
      <c r="E1253" s="503"/>
      <c r="F1253" s="545"/>
      <c r="G1253" s="503"/>
    </row>
    <row r="1254" spans="5:7" x14ac:dyDescent="0.25">
      <c r="E1254" s="503"/>
      <c r="F1254" s="545"/>
      <c r="G1254" s="503"/>
    </row>
    <row r="1255" spans="5:7" x14ac:dyDescent="0.25">
      <c r="E1255" s="503"/>
      <c r="F1255" s="545"/>
      <c r="G1255" s="503"/>
    </row>
    <row r="1256" spans="5:7" x14ac:dyDescent="0.25">
      <c r="E1256" s="503"/>
      <c r="F1256" s="545"/>
      <c r="G1256" s="503"/>
    </row>
    <row r="1257" spans="5:7" x14ac:dyDescent="0.25">
      <c r="E1257" s="503"/>
      <c r="F1257" s="545"/>
      <c r="G1257" s="503"/>
    </row>
    <row r="1258" spans="5:7" x14ac:dyDescent="0.25">
      <c r="E1258" s="503"/>
      <c r="F1258" s="545"/>
      <c r="G1258" s="503"/>
    </row>
    <row r="1259" spans="5:7" x14ac:dyDescent="0.25">
      <c r="E1259" s="503"/>
      <c r="F1259" s="545"/>
      <c r="G1259" s="503"/>
    </row>
    <row r="1260" spans="5:7" x14ac:dyDescent="0.25">
      <c r="E1260" s="503"/>
      <c r="F1260" s="545"/>
      <c r="G1260" s="503"/>
    </row>
    <row r="1261" spans="5:7" x14ac:dyDescent="0.25">
      <c r="E1261" s="503"/>
      <c r="F1261" s="545"/>
      <c r="G1261" s="503"/>
    </row>
    <row r="1262" spans="5:7" x14ac:dyDescent="0.25">
      <c r="E1262" s="503"/>
      <c r="F1262" s="545"/>
      <c r="G1262" s="503"/>
    </row>
    <row r="1263" spans="5:7" x14ac:dyDescent="0.25">
      <c r="E1263" s="503"/>
      <c r="F1263" s="545"/>
      <c r="G1263" s="503"/>
    </row>
    <row r="1264" spans="5:7" x14ac:dyDescent="0.25">
      <c r="E1264" s="503"/>
      <c r="F1264" s="545"/>
      <c r="G1264" s="503"/>
    </row>
    <row r="1265" spans="5:7" x14ac:dyDescent="0.25">
      <c r="E1265" s="503"/>
      <c r="F1265" s="545"/>
      <c r="G1265" s="503"/>
    </row>
    <row r="1266" spans="5:7" x14ac:dyDescent="0.25">
      <c r="E1266" s="503"/>
      <c r="F1266" s="545"/>
      <c r="G1266" s="503"/>
    </row>
    <row r="1267" spans="5:7" x14ac:dyDescent="0.25">
      <c r="E1267" s="503"/>
      <c r="F1267" s="545"/>
      <c r="G1267" s="503"/>
    </row>
    <row r="1268" spans="5:7" x14ac:dyDescent="0.25">
      <c r="E1268" s="503"/>
      <c r="F1268" s="545"/>
      <c r="G1268" s="503"/>
    </row>
    <row r="1269" spans="5:7" x14ac:dyDescent="0.25">
      <c r="E1269" s="503"/>
      <c r="F1269" s="545"/>
      <c r="G1269" s="503"/>
    </row>
    <row r="1270" spans="5:7" x14ac:dyDescent="0.25">
      <c r="E1270" s="503"/>
      <c r="F1270" s="545"/>
      <c r="G1270" s="503"/>
    </row>
    <row r="1271" spans="5:7" x14ac:dyDescent="0.25">
      <c r="E1271" s="503"/>
      <c r="F1271" s="545"/>
      <c r="G1271" s="503"/>
    </row>
    <row r="1272" spans="5:7" x14ac:dyDescent="0.25">
      <c r="E1272" s="503"/>
      <c r="F1272" s="545"/>
      <c r="G1272" s="503"/>
    </row>
    <row r="1273" spans="5:7" x14ac:dyDescent="0.25">
      <c r="E1273" s="503"/>
      <c r="F1273" s="545"/>
      <c r="G1273" s="503"/>
    </row>
    <row r="1274" spans="5:7" x14ac:dyDescent="0.25">
      <c r="E1274" s="503"/>
      <c r="F1274" s="545"/>
      <c r="G1274" s="503"/>
    </row>
    <row r="1275" spans="5:7" x14ac:dyDescent="0.25">
      <c r="E1275" s="503"/>
      <c r="F1275" s="545"/>
      <c r="G1275" s="503"/>
    </row>
    <row r="1276" spans="5:7" x14ac:dyDescent="0.25">
      <c r="E1276" s="503"/>
      <c r="F1276" s="545"/>
      <c r="G1276" s="503"/>
    </row>
    <row r="1277" spans="5:7" x14ac:dyDescent="0.25">
      <c r="E1277" s="503"/>
      <c r="F1277" s="545"/>
      <c r="G1277" s="503"/>
    </row>
    <row r="1278" spans="5:7" x14ac:dyDescent="0.25">
      <c r="E1278" s="503"/>
      <c r="F1278" s="545"/>
      <c r="G1278" s="503"/>
    </row>
    <row r="1279" spans="5:7" x14ac:dyDescent="0.25">
      <c r="E1279" s="503"/>
      <c r="F1279" s="545"/>
      <c r="G1279" s="503"/>
    </row>
    <row r="1280" spans="5:7" x14ac:dyDescent="0.25">
      <c r="E1280" s="503"/>
      <c r="F1280" s="545"/>
      <c r="G1280" s="503"/>
    </row>
    <row r="1281" spans="5:7" x14ac:dyDescent="0.25">
      <c r="E1281" s="503"/>
      <c r="F1281" s="545"/>
      <c r="G1281" s="503"/>
    </row>
    <row r="1282" spans="5:7" x14ac:dyDescent="0.25">
      <c r="E1282" s="503"/>
      <c r="F1282" s="545"/>
      <c r="G1282" s="503"/>
    </row>
    <row r="1283" spans="5:7" x14ac:dyDescent="0.25">
      <c r="E1283" s="503"/>
      <c r="F1283" s="545"/>
      <c r="G1283" s="503"/>
    </row>
    <row r="1284" spans="5:7" x14ac:dyDescent="0.25">
      <c r="E1284" s="503"/>
      <c r="F1284" s="545"/>
      <c r="G1284" s="503"/>
    </row>
    <row r="1285" spans="5:7" x14ac:dyDescent="0.25">
      <c r="E1285" s="503"/>
      <c r="F1285" s="545"/>
      <c r="G1285" s="503"/>
    </row>
    <row r="1286" spans="5:7" x14ac:dyDescent="0.25">
      <c r="E1286" s="503"/>
      <c r="F1286" s="545"/>
      <c r="G1286" s="503"/>
    </row>
    <row r="1287" spans="5:7" x14ac:dyDescent="0.25">
      <c r="E1287" s="503"/>
      <c r="F1287" s="545"/>
      <c r="G1287" s="503"/>
    </row>
    <row r="1288" spans="5:7" x14ac:dyDescent="0.25">
      <c r="E1288" s="503"/>
      <c r="F1288" s="545"/>
      <c r="G1288" s="503"/>
    </row>
    <row r="1289" spans="5:7" x14ac:dyDescent="0.25">
      <c r="E1289" s="503"/>
      <c r="F1289" s="545"/>
      <c r="G1289" s="503"/>
    </row>
    <row r="1290" spans="5:7" x14ac:dyDescent="0.25">
      <c r="E1290" s="503"/>
      <c r="F1290" s="545"/>
      <c r="G1290" s="503"/>
    </row>
    <row r="1291" spans="5:7" x14ac:dyDescent="0.25">
      <c r="E1291" s="503"/>
      <c r="F1291" s="545"/>
      <c r="G1291" s="503"/>
    </row>
    <row r="1292" spans="5:7" x14ac:dyDescent="0.25">
      <c r="E1292" s="503"/>
      <c r="F1292" s="545"/>
      <c r="G1292" s="503"/>
    </row>
    <row r="1293" spans="5:7" x14ac:dyDescent="0.25">
      <c r="E1293" s="503"/>
      <c r="F1293" s="545"/>
      <c r="G1293" s="503"/>
    </row>
    <row r="1294" spans="5:7" x14ac:dyDescent="0.25">
      <c r="E1294" s="503"/>
      <c r="F1294" s="545"/>
      <c r="G1294" s="503"/>
    </row>
    <row r="1295" spans="5:7" x14ac:dyDescent="0.25">
      <c r="E1295" s="503"/>
      <c r="F1295" s="545"/>
      <c r="G1295" s="503"/>
    </row>
    <row r="1296" spans="5:7" x14ac:dyDescent="0.25">
      <c r="E1296" s="503"/>
      <c r="F1296" s="545"/>
      <c r="G1296" s="503"/>
    </row>
    <row r="1297" spans="5:7" x14ac:dyDescent="0.25">
      <c r="E1297" s="503"/>
      <c r="F1297" s="545"/>
      <c r="G1297" s="503"/>
    </row>
    <row r="1298" spans="5:7" x14ac:dyDescent="0.25">
      <c r="E1298" s="503"/>
      <c r="F1298" s="545"/>
      <c r="G1298" s="503"/>
    </row>
    <row r="1299" spans="5:7" x14ac:dyDescent="0.25">
      <c r="E1299" s="503"/>
      <c r="F1299" s="545"/>
      <c r="G1299" s="503"/>
    </row>
    <row r="1300" spans="5:7" x14ac:dyDescent="0.25">
      <c r="E1300" s="503"/>
      <c r="F1300" s="545"/>
      <c r="G1300" s="503"/>
    </row>
    <row r="1301" spans="5:7" x14ac:dyDescent="0.25">
      <c r="E1301" s="503"/>
      <c r="F1301" s="545"/>
      <c r="G1301" s="503"/>
    </row>
    <row r="1302" spans="5:7" x14ac:dyDescent="0.25">
      <c r="E1302" s="503"/>
      <c r="F1302" s="545"/>
      <c r="G1302" s="503"/>
    </row>
    <row r="1303" spans="5:7" x14ac:dyDescent="0.25">
      <c r="E1303" s="503"/>
      <c r="F1303" s="545"/>
      <c r="G1303" s="503"/>
    </row>
    <row r="1304" spans="5:7" x14ac:dyDescent="0.25">
      <c r="E1304" s="503"/>
      <c r="F1304" s="545"/>
      <c r="G1304" s="503"/>
    </row>
    <row r="1305" spans="5:7" x14ac:dyDescent="0.25">
      <c r="E1305" s="503"/>
      <c r="F1305" s="545"/>
      <c r="G1305" s="503"/>
    </row>
    <row r="1306" spans="5:7" x14ac:dyDescent="0.25">
      <c r="E1306" s="503"/>
      <c r="F1306" s="545"/>
      <c r="G1306" s="503"/>
    </row>
    <row r="1307" spans="5:7" x14ac:dyDescent="0.25">
      <c r="E1307" s="503"/>
      <c r="F1307" s="545"/>
      <c r="G1307" s="503"/>
    </row>
    <row r="1308" spans="5:7" x14ac:dyDescent="0.25">
      <c r="E1308" s="503"/>
      <c r="F1308" s="545"/>
      <c r="G1308" s="503"/>
    </row>
    <row r="1309" spans="5:7" x14ac:dyDescent="0.25">
      <c r="E1309" s="503"/>
      <c r="F1309" s="545"/>
      <c r="G1309" s="503"/>
    </row>
    <row r="1310" spans="5:7" x14ac:dyDescent="0.25">
      <c r="E1310" s="503"/>
      <c r="F1310" s="545"/>
      <c r="G1310" s="503"/>
    </row>
    <row r="1311" spans="5:7" x14ac:dyDescent="0.25">
      <c r="E1311" s="503"/>
      <c r="F1311" s="545"/>
      <c r="G1311" s="503"/>
    </row>
    <row r="1312" spans="5:7" x14ac:dyDescent="0.25">
      <c r="E1312" s="503"/>
      <c r="F1312" s="545"/>
      <c r="G1312" s="503"/>
    </row>
    <row r="1313" spans="5:7" x14ac:dyDescent="0.25">
      <c r="E1313" s="503"/>
      <c r="F1313" s="545"/>
      <c r="G1313" s="503"/>
    </row>
    <row r="1314" spans="5:7" x14ac:dyDescent="0.25">
      <c r="E1314" s="503"/>
      <c r="F1314" s="545"/>
      <c r="G1314" s="503"/>
    </row>
    <row r="1315" spans="5:7" x14ac:dyDescent="0.25">
      <c r="E1315" s="503"/>
      <c r="F1315" s="545"/>
      <c r="G1315" s="503"/>
    </row>
    <row r="1316" spans="5:7" x14ac:dyDescent="0.25">
      <c r="E1316" s="503"/>
      <c r="F1316" s="545"/>
      <c r="G1316" s="503"/>
    </row>
    <row r="1317" spans="5:7" x14ac:dyDescent="0.25">
      <c r="E1317" s="503"/>
      <c r="F1317" s="545"/>
      <c r="G1317" s="503"/>
    </row>
    <row r="1318" spans="5:7" x14ac:dyDescent="0.25">
      <c r="E1318" s="503"/>
      <c r="F1318" s="545"/>
      <c r="G1318" s="503"/>
    </row>
    <row r="1319" spans="5:7" x14ac:dyDescent="0.25">
      <c r="E1319" s="503"/>
      <c r="F1319" s="545"/>
      <c r="G1319" s="503"/>
    </row>
    <row r="1320" spans="5:7" x14ac:dyDescent="0.25">
      <c r="E1320" s="503"/>
      <c r="F1320" s="545"/>
      <c r="G1320" s="503"/>
    </row>
    <row r="1321" spans="5:7" x14ac:dyDescent="0.25">
      <c r="E1321" s="503"/>
      <c r="F1321" s="545"/>
      <c r="G1321" s="503"/>
    </row>
    <row r="1322" spans="5:7" x14ac:dyDescent="0.25">
      <c r="E1322" s="503"/>
      <c r="F1322" s="545"/>
      <c r="G1322" s="503"/>
    </row>
    <row r="1323" spans="5:7" x14ac:dyDescent="0.25">
      <c r="E1323" s="503"/>
      <c r="F1323" s="545"/>
      <c r="G1323" s="503"/>
    </row>
    <row r="1324" spans="5:7" x14ac:dyDescent="0.25">
      <c r="E1324" s="503"/>
      <c r="F1324" s="545"/>
      <c r="G1324" s="503"/>
    </row>
    <row r="1325" spans="5:7" x14ac:dyDescent="0.25">
      <c r="E1325" s="503"/>
      <c r="F1325" s="545"/>
      <c r="G1325" s="503"/>
    </row>
    <row r="1326" spans="5:7" x14ac:dyDescent="0.25">
      <c r="E1326" s="503"/>
      <c r="F1326" s="545"/>
      <c r="G1326" s="503"/>
    </row>
    <row r="1327" spans="5:7" x14ac:dyDescent="0.25">
      <c r="E1327" s="503"/>
      <c r="F1327" s="545"/>
      <c r="G1327" s="503"/>
    </row>
    <row r="1328" spans="5:7" x14ac:dyDescent="0.25">
      <c r="E1328" s="503"/>
      <c r="F1328" s="545"/>
      <c r="G1328" s="503"/>
    </row>
    <row r="1329" spans="5:7" x14ac:dyDescent="0.25">
      <c r="E1329" s="503"/>
      <c r="F1329" s="545"/>
      <c r="G1329" s="503"/>
    </row>
    <row r="1330" spans="5:7" x14ac:dyDescent="0.25">
      <c r="E1330" s="503"/>
      <c r="F1330" s="545"/>
      <c r="G1330" s="503"/>
    </row>
    <row r="1331" spans="5:7" x14ac:dyDescent="0.25">
      <c r="E1331" s="503"/>
      <c r="F1331" s="545"/>
      <c r="G1331" s="503"/>
    </row>
    <row r="1332" spans="5:7" x14ac:dyDescent="0.25">
      <c r="E1332" s="503"/>
      <c r="F1332" s="545"/>
      <c r="G1332" s="503"/>
    </row>
    <row r="1333" spans="5:7" x14ac:dyDescent="0.25">
      <c r="E1333" s="503"/>
      <c r="F1333" s="545"/>
      <c r="G1333" s="503"/>
    </row>
    <row r="1334" spans="5:7" x14ac:dyDescent="0.25">
      <c r="E1334" s="503"/>
      <c r="F1334" s="545"/>
      <c r="G1334" s="503"/>
    </row>
    <row r="1335" spans="5:7" x14ac:dyDescent="0.25">
      <c r="E1335" s="503"/>
      <c r="F1335" s="545"/>
      <c r="G1335" s="503"/>
    </row>
    <row r="1336" spans="5:7" x14ac:dyDescent="0.25">
      <c r="E1336" s="503"/>
      <c r="F1336" s="545"/>
      <c r="G1336" s="503"/>
    </row>
    <row r="1337" spans="5:7" x14ac:dyDescent="0.25">
      <c r="E1337" s="503"/>
      <c r="F1337" s="545"/>
      <c r="G1337" s="503"/>
    </row>
    <row r="1338" spans="5:7" x14ac:dyDescent="0.25">
      <c r="E1338" s="503"/>
      <c r="F1338" s="545"/>
      <c r="G1338" s="503"/>
    </row>
    <row r="1339" spans="5:7" x14ac:dyDescent="0.25">
      <c r="E1339" s="503"/>
      <c r="F1339" s="545"/>
      <c r="G1339" s="503"/>
    </row>
    <row r="1340" spans="5:7" x14ac:dyDescent="0.25">
      <c r="E1340" s="503"/>
      <c r="F1340" s="545"/>
      <c r="G1340" s="503"/>
    </row>
    <row r="1341" spans="5:7" x14ac:dyDescent="0.25">
      <c r="E1341" s="503"/>
      <c r="F1341" s="545"/>
      <c r="G1341" s="503"/>
    </row>
    <row r="1342" spans="5:7" x14ac:dyDescent="0.25">
      <c r="E1342" s="503"/>
      <c r="F1342" s="545"/>
      <c r="G1342" s="503"/>
    </row>
    <row r="1343" spans="5:7" x14ac:dyDescent="0.25">
      <c r="E1343" s="503"/>
      <c r="F1343" s="545"/>
      <c r="G1343" s="503"/>
    </row>
    <row r="1344" spans="5:7" x14ac:dyDescent="0.25">
      <c r="E1344" s="503"/>
      <c r="F1344" s="545"/>
      <c r="G1344" s="503"/>
    </row>
    <row r="1345" spans="5:7" x14ac:dyDescent="0.25">
      <c r="E1345" s="503"/>
      <c r="F1345" s="545"/>
      <c r="G1345" s="503"/>
    </row>
    <row r="1346" spans="5:7" x14ac:dyDescent="0.25">
      <c r="E1346" s="503"/>
      <c r="F1346" s="545"/>
      <c r="G1346" s="503"/>
    </row>
    <row r="1347" spans="5:7" x14ac:dyDescent="0.25">
      <c r="E1347" s="503"/>
      <c r="F1347" s="545"/>
      <c r="G1347" s="503"/>
    </row>
    <row r="1348" spans="5:7" x14ac:dyDescent="0.25">
      <c r="E1348" s="503"/>
      <c r="F1348" s="545"/>
      <c r="G1348" s="503"/>
    </row>
    <row r="1349" spans="5:7" x14ac:dyDescent="0.25">
      <c r="E1349" s="503"/>
      <c r="F1349" s="545"/>
      <c r="G1349" s="503"/>
    </row>
    <row r="1350" spans="5:7" x14ac:dyDescent="0.25">
      <c r="E1350" s="503"/>
      <c r="F1350" s="545"/>
      <c r="G1350" s="503"/>
    </row>
    <row r="1351" spans="5:7" x14ac:dyDescent="0.25">
      <c r="E1351" s="503"/>
      <c r="F1351" s="545"/>
      <c r="G1351" s="503"/>
    </row>
    <row r="1352" spans="5:7" x14ac:dyDescent="0.25">
      <c r="E1352" s="503"/>
      <c r="F1352" s="545"/>
      <c r="G1352" s="503"/>
    </row>
    <row r="1353" spans="5:7" x14ac:dyDescent="0.25">
      <c r="E1353" s="503"/>
      <c r="F1353" s="545"/>
      <c r="G1353" s="503"/>
    </row>
    <row r="1354" spans="5:7" x14ac:dyDescent="0.25">
      <c r="E1354" s="503"/>
      <c r="F1354" s="545"/>
      <c r="G1354" s="503"/>
    </row>
    <row r="1355" spans="5:7" x14ac:dyDescent="0.25">
      <c r="E1355" s="503"/>
      <c r="F1355" s="545"/>
      <c r="G1355" s="503"/>
    </row>
    <row r="1356" spans="5:7" x14ac:dyDescent="0.25">
      <c r="E1356" s="503"/>
      <c r="F1356" s="545"/>
      <c r="G1356" s="503"/>
    </row>
    <row r="1357" spans="5:7" x14ac:dyDescent="0.25">
      <c r="E1357" s="503"/>
      <c r="F1357" s="545"/>
      <c r="G1357" s="503"/>
    </row>
    <row r="1358" spans="5:7" x14ac:dyDescent="0.25">
      <c r="E1358" s="503"/>
      <c r="F1358" s="545"/>
      <c r="G1358" s="503"/>
    </row>
    <row r="1359" spans="5:7" x14ac:dyDescent="0.25">
      <c r="E1359" s="503"/>
      <c r="F1359" s="545"/>
      <c r="G1359" s="503"/>
    </row>
    <row r="1360" spans="5:7" x14ac:dyDescent="0.25">
      <c r="E1360" s="503"/>
      <c r="F1360" s="545"/>
      <c r="G1360" s="503"/>
    </row>
    <row r="1361" spans="5:7" x14ac:dyDescent="0.25">
      <c r="E1361" s="503"/>
      <c r="F1361" s="545"/>
      <c r="G1361" s="503"/>
    </row>
    <row r="1362" spans="5:7" x14ac:dyDescent="0.25">
      <c r="E1362" s="503"/>
      <c r="F1362" s="545"/>
      <c r="G1362" s="503"/>
    </row>
    <row r="1363" spans="5:7" x14ac:dyDescent="0.25">
      <c r="E1363" s="503"/>
      <c r="F1363" s="545"/>
      <c r="G1363" s="503"/>
    </row>
    <row r="1364" spans="5:7" x14ac:dyDescent="0.25">
      <c r="E1364" s="503"/>
      <c r="F1364" s="545"/>
      <c r="G1364" s="503"/>
    </row>
    <row r="1365" spans="5:7" x14ac:dyDescent="0.25">
      <c r="E1365" s="503"/>
      <c r="F1365" s="545"/>
      <c r="G1365" s="503"/>
    </row>
    <row r="1366" spans="5:7" x14ac:dyDescent="0.25">
      <c r="E1366" s="503"/>
      <c r="F1366" s="545"/>
      <c r="G1366" s="503"/>
    </row>
    <row r="1367" spans="5:7" x14ac:dyDescent="0.25">
      <c r="E1367" s="503"/>
      <c r="F1367" s="545"/>
      <c r="G1367" s="503"/>
    </row>
    <row r="1368" spans="5:7" x14ac:dyDescent="0.25">
      <c r="E1368" s="503"/>
      <c r="F1368" s="545"/>
      <c r="G1368" s="503"/>
    </row>
    <row r="1369" spans="5:7" x14ac:dyDescent="0.25">
      <c r="E1369" s="503"/>
      <c r="F1369" s="545"/>
      <c r="G1369" s="503"/>
    </row>
    <row r="1370" spans="5:7" x14ac:dyDescent="0.25">
      <c r="E1370" s="503"/>
      <c r="F1370" s="545"/>
      <c r="G1370" s="503"/>
    </row>
    <row r="1371" spans="5:7" x14ac:dyDescent="0.25">
      <c r="E1371" s="503"/>
      <c r="F1371" s="545"/>
      <c r="G1371" s="503"/>
    </row>
    <row r="1372" spans="5:7" x14ac:dyDescent="0.25">
      <c r="E1372" s="503"/>
      <c r="F1372" s="545"/>
      <c r="G1372" s="503"/>
    </row>
    <row r="1373" spans="5:7" x14ac:dyDescent="0.25">
      <c r="E1373" s="503"/>
      <c r="F1373" s="545"/>
      <c r="G1373" s="503"/>
    </row>
    <row r="1374" spans="5:7" x14ac:dyDescent="0.25">
      <c r="E1374" s="503"/>
      <c r="F1374" s="545"/>
      <c r="G1374" s="503"/>
    </row>
    <row r="1375" spans="5:7" x14ac:dyDescent="0.25">
      <c r="E1375" s="503"/>
      <c r="F1375" s="545"/>
      <c r="G1375" s="503"/>
    </row>
    <row r="1376" spans="5:7" x14ac:dyDescent="0.25">
      <c r="E1376" s="503"/>
      <c r="F1376" s="545"/>
      <c r="G1376" s="503"/>
    </row>
    <row r="1377" spans="5:7" x14ac:dyDescent="0.25">
      <c r="E1377" s="503"/>
      <c r="F1377" s="545"/>
      <c r="G1377" s="503"/>
    </row>
    <row r="1378" spans="5:7" x14ac:dyDescent="0.25">
      <c r="E1378" s="503"/>
      <c r="F1378" s="545"/>
      <c r="G1378" s="503"/>
    </row>
    <row r="1379" spans="5:7" x14ac:dyDescent="0.25">
      <c r="E1379" s="503"/>
      <c r="F1379" s="545"/>
      <c r="G1379" s="503"/>
    </row>
    <row r="1380" spans="5:7" x14ac:dyDescent="0.25">
      <c r="E1380" s="503"/>
      <c r="F1380" s="545"/>
      <c r="G1380" s="503"/>
    </row>
    <row r="1381" spans="5:7" x14ac:dyDescent="0.25">
      <c r="E1381" s="503"/>
      <c r="F1381" s="545"/>
      <c r="G1381" s="503"/>
    </row>
    <row r="1382" spans="5:7" x14ac:dyDescent="0.25">
      <c r="E1382" s="503"/>
      <c r="F1382" s="545"/>
      <c r="G1382" s="503"/>
    </row>
    <row r="1383" spans="5:7" x14ac:dyDescent="0.25">
      <c r="E1383" s="503"/>
      <c r="F1383" s="545"/>
      <c r="G1383" s="503"/>
    </row>
    <row r="1384" spans="5:7" x14ac:dyDescent="0.25">
      <c r="E1384" s="503"/>
      <c r="F1384" s="545"/>
      <c r="G1384" s="503"/>
    </row>
    <row r="1385" spans="5:7" x14ac:dyDescent="0.25">
      <c r="E1385" s="503"/>
      <c r="F1385" s="545"/>
      <c r="G1385" s="503"/>
    </row>
    <row r="1386" spans="5:7" x14ac:dyDescent="0.25">
      <c r="E1386" s="503"/>
      <c r="F1386" s="545"/>
      <c r="G1386" s="503"/>
    </row>
    <row r="1387" spans="5:7" x14ac:dyDescent="0.25">
      <c r="E1387" s="503"/>
      <c r="F1387" s="545"/>
      <c r="G1387" s="503"/>
    </row>
    <row r="1388" spans="5:7" x14ac:dyDescent="0.25">
      <c r="E1388" s="503"/>
      <c r="F1388" s="545"/>
      <c r="G1388" s="503"/>
    </row>
    <row r="1389" spans="5:7" x14ac:dyDescent="0.25">
      <c r="E1389" s="503"/>
      <c r="F1389" s="545"/>
      <c r="G1389" s="503"/>
    </row>
    <row r="1390" spans="5:7" x14ac:dyDescent="0.25">
      <c r="E1390" s="503"/>
      <c r="F1390" s="545"/>
      <c r="G1390" s="503"/>
    </row>
    <row r="1391" spans="5:7" x14ac:dyDescent="0.25">
      <c r="E1391" s="503"/>
      <c r="F1391" s="545"/>
      <c r="G1391" s="503"/>
    </row>
    <row r="1392" spans="5:7" x14ac:dyDescent="0.25">
      <c r="E1392" s="503"/>
      <c r="F1392" s="545"/>
      <c r="G1392" s="503"/>
    </row>
    <row r="1393" spans="5:7" x14ac:dyDescent="0.25">
      <c r="E1393" s="503"/>
      <c r="F1393" s="545"/>
      <c r="G1393" s="503"/>
    </row>
    <row r="1394" spans="5:7" x14ac:dyDescent="0.25">
      <c r="E1394" s="503"/>
      <c r="F1394" s="545"/>
      <c r="G1394" s="503"/>
    </row>
    <row r="1395" spans="5:7" x14ac:dyDescent="0.25">
      <c r="E1395" s="503"/>
      <c r="F1395" s="545"/>
      <c r="G1395" s="503"/>
    </row>
    <row r="1396" spans="5:7" x14ac:dyDescent="0.25">
      <c r="E1396" s="503"/>
      <c r="F1396" s="545"/>
      <c r="G1396" s="503"/>
    </row>
    <row r="1397" spans="5:7" x14ac:dyDescent="0.25">
      <c r="E1397" s="503"/>
      <c r="F1397" s="545"/>
      <c r="G1397" s="503"/>
    </row>
    <row r="1398" spans="5:7" x14ac:dyDescent="0.25">
      <c r="E1398" s="503"/>
      <c r="F1398" s="545"/>
      <c r="G1398" s="503"/>
    </row>
    <row r="1399" spans="5:7" x14ac:dyDescent="0.25">
      <c r="E1399" s="503"/>
      <c r="F1399" s="545"/>
      <c r="G1399" s="503"/>
    </row>
    <row r="1400" spans="5:7" x14ac:dyDescent="0.25">
      <c r="E1400" s="503"/>
      <c r="F1400" s="545"/>
      <c r="G1400" s="503"/>
    </row>
    <row r="1401" spans="5:7" x14ac:dyDescent="0.25">
      <c r="E1401" s="503"/>
      <c r="F1401" s="545"/>
      <c r="G1401" s="503"/>
    </row>
    <row r="1402" spans="5:7" x14ac:dyDescent="0.25">
      <c r="E1402" s="503"/>
      <c r="F1402" s="545"/>
      <c r="G1402" s="503"/>
    </row>
    <row r="1403" spans="5:7" x14ac:dyDescent="0.25">
      <c r="E1403" s="503"/>
      <c r="F1403" s="545"/>
      <c r="G1403" s="503"/>
    </row>
    <row r="1404" spans="5:7" x14ac:dyDescent="0.25">
      <c r="E1404" s="503"/>
      <c r="F1404" s="545"/>
      <c r="G1404" s="503"/>
    </row>
    <row r="1405" spans="5:7" x14ac:dyDescent="0.25">
      <c r="E1405" s="503"/>
      <c r="F1405" s="545"/>
      <c r="G1405" s="503"/>
    </row>
    <row r="1406" spans="5:7" x14ac:dyDescent="0.25">
      <c r="E1406" s="503"/>
      <c r="F1406" s="545"/>
      <c r="G1406" s="503"/>
    </row>
    <row r="1407" spans="5:7" x14ac:dyDescent="0.25">
      <c r="E1407" s="503"/>
      <c r="F1407" s="545"/>
      <c r="G1407" s="503"/>
    </row>
    <row r="1408" spans="5:7" x14ac:dyDescent="0.25">
      <c r="E1408" s="503"/>
      <c r="F1408" s="545"/>
      <c r="G1408" s="503"/>
    </row>
    <row r="1409" spans="5:7" x14ac:dyDescent="0.25">
      <c r="E1409" s="503"/>
      <c r="F1409" s="545"/>
      <c r="G1409" s="503"/>
    </row>
    <row r="1410" spans="5:7" x14ac:dyDescent="0.25">
      <c r="E1410" s="503"/>
      <c r="F1410" s="545"/>
      <c r="G1410" s="503"/>
    </row>
    <row r="1411" spans="5:7" x14ac:dyDescent="0.25">
      <c r="E1411" s="503"/>
      <c r="F1411" s="545"/>
      <c r="G1411" s="503"/>
    </row>
    <row r="1412" spans="5:7" x14ac:dyDescent="0.25">
      <c r="E1412" s="503"/>
      <c r="F1412" s="545"/>
      <c r="G1412" s="503"/>
    </row>
    <row r="1413" spans="5:7" x14ac:dyDescent="0.25">
      <c r="E1413" s="503"/>
      <c r="F1413" s="545"/>
      <c r="G1413" s="503"/>
    </row>
    <row r="1414" spans="5:7" x14ac:dyDescent="0.25">
      <c r="E1414" s="503"/>
      <c r="F1414" s="545"/>
      <c r="G1414" s="503"/>
    </row>
    <row r="1415" spans="5:7" x14ac:dyDescent="0.25">
      <c r="E1415" s="503"/>
      <c r="F1415" s="545"/>
      <c r="G1415" s="503"/>
    </row>
    <row r="1416" spans="5:7" x14ac:dyDescent="0.25">
      <c r="E1416" s="503"/>
      <c r="F1416" s="545"/>
      <c r="G1416" s="503"/>
    </row>
    <row r="1417" spans="5:7" x14ac:dyDescent="0.25">
      <c r="E1417" s="503"/>
      <c r="F1417" s="545"/>
      <c r="G1417" s="503"/>
    </row>
    <row r="1418" spans="5:7" x14ac:dyDescent="0.25">
      <c r="E1418" s="503"/>
      <c r="F1418" s="545"/>
      <c r="G1418" s="503"/>
    </row>
    <row r="1419" spans="5:7" x14ac:dyDescent="0.25">
      <c r="E1419" s="503"/>
      <c r="F1419" s="545"/>
      <c r="G1419" s="503"/>
    </row>
    <row r="1420" spans="5:7" x14ac:dyDescent="0.25">
      <c r="E1420" s="503"/>
      <c r="F1420" s="545"/>
      <c r="G1420" s="503"/>
    </row>
    <row r="1421" spans="5:7" x14ac:dyDescent="0.25">
      <c r="E1421" s="503"/>
      <c r="F1421" s="545"/>
      <c r="G1421" s="503"/>
    </row>
    <row r="1422" spans="5:7" x14ac:dyDescent="0.25">
      <c r="E1422" s="503"/>
      <c r="F1422" s="545"/>
      <c r="G1422" s="503"/>
    </row>
    <row r="1423" spans="5:7" x14ac:dyDescent="0.25">
      <c r="E1423" s="503"/>
      <c r="F1423" s="545"/>
      <c r="G1423" s="503"/>
    </row>
    <row r="1424" spans="5:7" x14ac:dyDescent="0.25">
      <c r="E1424" s="503"/>
      <c r="F1424" s="545"/>
      <c r="G1424" s="503"/>
    </row>
    <row r="1425" spans="5:7" x14ac:dyDescent="0.25">
      <c r="E1425" s="503"/>
      <c r="F1425" s="545"/>
      <c r="G1425" s="503"/>
    </row>
    <row r="1426" spans="5:7" x14ac:dyDescent="0.25">
      <c r="E1426" s="503"/>
      <c r="F1426" s="545"/>
      <c r="G1426" s="503"/>
    </row>
    <row r="1427" spans="5:7" x14ac:dyDescent="0.25">
      <c r="E1427" s="503"/>
      <c r="F1427" s="545"/>
      <c r="G1427" s="503"/>
    </row>
    <row r="1428" spans="5:7" x14ac:dyDescent="0.25">
      <c r="E1428" s="503"/>
      <c r="F1428" s="545"/>
      <c r="G1428" s="503"/>
    </row>
    <row r="1429" spans="5:7" x14ac:dyDescent="0.25">
      <c r="E1429" s="503"/>
      <c r="F1429" s="545"/>
      <c r="G1429" s="503"/>
    </row>
    <row r="1430" spans="5:7" x14ac:dyDescent="0.25">
      <c r="E1430" s="503"/>
      <c r="F1430" s="545"/>
      <c r="G1430" s="503"/>
    </row>
    <row r="1431" spans="5:7" x14ac:dyDescent="0.25">
      <c r="E1431" s="503"/>
      <c r="F1431" s="545"/>
      <c r="G1431" s="503"/>
    </row>
    <row r="1432" spans="5:7" x14ac:dyDescent="0.25">
      <c r="E1432" s="503"/>
      <c r="F1432" s="545"/>
      <c r="G1432" s="503"/>
    </row>
    <row r="1433" spans="5:7" x14ac:dyDescent="0.25">
      <c r="E1433" s="503"/>
      <c r="F1433" s="545"/>
      <c r="G1433" s="503"/>
    </row>
    <row r="1434" spans="5:7" x14ac:dyDescent="0.25">
      <c r="E1434" s="503"/>
      <c r="F1434" s="545"/>
      <c r="G1434" s="503"/>
    </row>
    <row r="1435" spans="5:7" x14ac:dyDescent="0.25">
      <c r="E1435" s="503"/>
      <c r="F1435" s="545"/>
      <c r="G1435" s="503"/>
    </row>
    <row r="1436" spans="5:7" x14ac:dyDescent="0.25">
      <c r="E1436" s="503"/>
      <c r="F1436" s="545"/>
      <c r="G1436" s="503"/>
    </row>
    <row r="1437" spans="5:7" x14ac:dyDescent="0.25">
      <c r="E1437" s="503"/>
      <c r="F1437" s="545"/>
      <c r="G1437" s="503"/>
    </row>
    <row r="1438" spans="5:7" x14ac:dyDescent="0.25">
      <c r="E1438" s="503"/>
      <c r="F1438" s="545"/>
      <c r="G1438" s="503"/>
    </row>
    <row r="1439" spans="5:7" x14ac:dyDescent="0.25">
      <c r="E1439" s="503"/>
      <c r="F1439" s="545"/>
      <c r="G1439" s="503"/>
    </row>
    <row r="1440" spans="5:7" x14ac:dyDescent="0.25">
      <c r="E1440" s="503"/>
      <c r="F1440" s="545"/>
      <c r="G1440" s="503"/>
    </row>
    <row r="1441" spans="5:7" x14ac:dyDescent="0.25">
      <c r="E1441" s="503"/>
      <c r="F1441" s="545"/>
      <c r="G1441" s="503"/>
    </row>
    <row r="1442" spans="5:7" x14ac:dyDescent="0.25">
      <c r="E1442" s="503"/>
      <c r="F1442" s="545"/>
      <c r="G1442" s="503"/>
    </row>
    <row r="1443" spans="5:7" x14ac:dyDescent="0.25">
      <c r="E1443" s="503"/>
      <c r="F1443" s="545"/>
      <c r="G1443" s="503"/>
    </row>
    <row r="1444" spans="5:7" x14ac:dyDescent="0.25">
      <c r="E1444" s="503"/>
      <c r="F1444" s="545"/>
      <c r="G1444" s="503"/>
    </row>
    <row r="1445" spans="5:7" x14ac:dyDescent="0.25">
      <c r="E1445" s="503"/>
      <c r="F1445" s="545"/>
      <c r="G1445" s="503"/>
    </row>
    <row r="1446" spans="5:7" x14ac:dyDescent="0.25">
      <c r="E1446" s="503"/>
      <c r="F1446" s="545"/>
      <c r="G1446" s="503"/>
    </row>
    <row r="1447" spans="5:7" x14ac:dyDescent="0.25">
      <c r="E1447" s="503"/>
      <c r="F1447" s="545"/>
      <c r="G1447" s="503"/>
    </row>
    <row r="1448" spans="5:7" x14ac:dyDescent="0.25">
      <c r="E1448" s="503"/>
      <c r="F1448" s="545"/>
      <c r="G1448" s="503"/>
    </row>
    <row r="1449" spans="5:7" x14ac:dyDescent="0.25">
      <c r="E1449" s="503"/>
      <c r="F1449" s="545"/>
      <c r="G1449" s="503"/>
    </row>
    <row r="1450" spans="5:7" x14ac:dyDescent="0.25">
      <c r="E1450" s="503"/>
      <c r="F1450" s="545"/>
      <c r="G1450" s="503"/>
    </row>
    <row r="1451" spans="5:7" x14ac:dyDescent="0.25">
      <c r="E1451" s="503"/>
      <c r="F1451" s="545"/>
      <c r="G1451" s="503"/>
    </row>
    <row r="1452" spans="5:7" x14ac:dyDescent="0.25">
      <c r="E1452" s="503"/>
      <c r="F1452" s="545"/>
      <c r="G1452" s="503"/>
    </row>
    <row r="1453" spans="5:7" x14ac:dyDescent="0.25">
      <c r="E1453" s="503"/>
      <c r="F1453" s="545"/>
      <c r="G1453" s="503"/>
    </row>
    <row r="1454" spans="5:7" x14ac:dyDescent="0.25">
      <c r="E1454" s="503"/>
      <c r="F1454" s="545"/>
      <c r="G1454" s="503"/>
    </row>
    <row r="1455" spans="5:7" x14ac:dyDescent="0.25">
      <c r="E1455" s="503"/>
      <c r="F1455" s="545"/>
      <c r="G1455" s="503"/>
    </row>
    <row r="1456" spans="5:7" x14ac:dyDescent="0.25">
      <c r="E1456" s="503"/>
      <c r="F1456" s="545"/>
      <c r="G1456" s="503"/>
    </row>
    <row r="1457" spans="5:7" x14ac:dyDescent="0.25">
      <c r="E1457" s="503"/>
      <c r="F1457" s="545"/>
      <c r="G1457" s="503"/>
    </row>
    <row r="1458" spans="5:7" x14ac:dyDescent="0.25">
      <c r="E1458" s="503"/>
      <c r="F1458" s="545"/>
      <c r="G1458" s="503"/>
    </row>
    <row r="1459" spans="5:7" x14ac:dyDescent="0.25">
      <c r="E1459" s="503"/>
      <c r="F1459" s="545"/>
      <c r="G1459" s="503"/>
    </row>
    <row r="1460" spans="5:7" x14ac:dyDescent="0.25">
      <c r="E1460" s="503"/>
      <c r="F1460" s="545"/>
      <c r="G1460" s="503"/>
    </row>
    <row r="1461" spans="5:7" x14ac:dyDescent="0.25">
      <c r="E1461" s="503"/>
      <c r="F1461" s="545"/>
      <c r="G1461" s="503"/>
    </row>
    <row r="1462" spans="5:7" x14ac:dyDescent="0.25">
      <c r="E1462" s="503"/>
      <c r="F1462" s="545"/>
      <c r="G1462" s="503"/>
    </row>
    <row r="1463" spans="5:7" x14ac:dyDescent="0.25">
      <c r="E1463" s="503"/>
      <c r="F1463" s="545"/>
      <c r="G1463" s="503"/>
    </row>
    <row r="1464" spans="5:7" x14ac:dyDescent="0.25">
      <c r="E1464" s="503"/>
      <c r="F1464" s="545"/>
      <c r="G1464" s="503"/>
    </row>
    <row r="1465" spans="5:7" x14ac:dyDescent="0.25">
      <c r="E1465" s="503"/>
      <c r="F1465" s="545"/>
      <c r="G1465" s="503"/>
    </row>
    <row r="1466" spans="5:7" x14ac:dyDescent="0.25">
      <c r="E1466" s="503"/>
      <c r="F1466" s="545"/>
      <c r="G1466" s="503"/>
    </row>
    <row r="1467" spans="5:7" x14ac:dyDescent="0.25">
      <c r="E1467" s="503"/>
      <c r="F1467" s="545"/>
      <c r="G1467" s="503"/>
    </row>
    <row r="1468" spans="5:7" x14ac:dyDescent="0.25">
      <c r="E1468" s="503"/>
      <c r="F1468" s="545"/>
      <c r="G1468" s="503"/>
    </row>
    <row r="1469" spans="5:7" x14ac:dyDescent="0.25">
      <c r="E1469" s="503"/>
      <c r="F1469" s="545"/>
      <c r="G1469" s="503"/>
    </row>
    <row r="1470" spans="5:7" x14ac:dyDescent="0.25">
      <c r="E1470" s="503"/>
      <c r="F1470" s="545"/>
      <c r="G1470" s="503"/>
    </row>
    <row r="1471" spans="5:7" x14ac:dyDescent="0.25">
      <c r="E1471" s="503"/>
      <c r="F1471" s="545"/>
      <c r="G1471" s="503"/>
    </row>
    <row r="1472" spans="5:7" x14ac:dyDescent="0.25">
      <c r="E1472" s="503"/>
      <c r="F1472" s="545"/>
      <c r="G1472" s="503"/>
    </row>
    <row r="1473" spans="5:7" x14ac:dyDescent="0.25">
      <c r="E1473" s="503"/>
      <c r="F1473" s="545"/>
      <c r="G1473" s="503"/>
    </row>
    <row r="1474" spans="5:7" x14ac:dyDescent="0.25">
      <c r="E1474" s="503"/>
      <c r="F1474" s="545"/>
      <c r="G1474" s="503"/>
    </row>
    <row r="1475" spans="5:7" x14ac:dyDescent="0.25">
      <c r="E1475" s="503"/>
      <c r="F1475" s="545"/>
      <c r="G1475" s="503"/>
    </row>
    <row r="1476" spans="5:7" x14ac:dyDescent="0.25">
      <c r="E1476" s="503"/>
      <c r="F1476" s="545"/>
      <c r="G1476" s="503"/>
    </row>
    <row r="1477" spans="5:7" x14ac:dyDescent="0.25">
      <c r="E1477" s="503"/>
      <c r="F1477" s="545"/>
      <c r="G1477" s="503"/>
    </row>
    <row r="1478" spans="5:7" x14ac:dyDescent="0.25">
      <c r="E1478" s="503"/>
      <c r="F1478" s="545"/>
      <c r="G1478" s="503"/>
    </row>
    <row r="1479" spans="5:7" x14ac:dyDescent="0.25">
      <c r="E1479" s="503"/>
      <c r="F1479" s="545"/>
      <c r="G1479" s="503"/>
    </row>
    <row r="1480" spans="5:7" x14ac:dyDescent="0.25">
      <c r="E1480" s="503"/>
      <c r="F1480" s="545"/>
      <c r="G1480" s="503"/>
    </row>
    <row r="1481" spans="5:7" x14ac:dyDescent="0.25">
      <c r="E1481" s="503"/>
      <c r="F1481" s="545"/>
      <c r="G1481" s="503"/>
    </row>
    <row r="1482" spans="5:7" x14ac:dyDescent="0.25">
      <c r="E1482" s="503"/>
      <c r="F1482" s="545"/>
      <c r="G1482" s="503"/>
    </row>
    <row r="1483" spans="5:7" x14ac:dyDescent="0.25">
      <c r="E1483" s="503"/>
      <c r="F1483" s="545"/>
      <c r="G1483" s="503"/>
    </row>
    <row r="1484" spans="5:7" x14ac:dyDescent="0.25">
      <c r="E1484" s="503"/>
      <c r="F1484" s="545"/>
      <c r="G1484" s="503"/>
    </row>
    <row r="1485" spans="5:7" x14ac:dyDescent="0.25">
      <c r="E1485" s="503"/>
      <c r="F1485" s="545"/>
      <c r="G1485" s="503"/>
    </row>
    <row r="1486" spans="5:7" x14ac:dyDescent="0.25">
      <c r="E1486" s="503"/>
      <c r="F1486" s="545"/>
      <c r="G1486" s="503"/>
    </row>
    <row r="1487" spans="5:7" x14ac:dyDescent="0.25">
      <c r="E1487" s="503"/>
      <c r="F1487" s="545"/>
      <c r="G1487" s="503"/>
    </row>
    <row r="1488" spans="5:7" x14ac:dyDescent="0.25">
      <c r="E1488" s="503"/>
      <c r="F1488" s="545"/>
      <c r="G1488" s="503"/>
    </row>
    <row r="1489" spans="5:7" x14ac:dyDescent="0.25">
      <c r="E1489" s="503"/>
      <c r="F1489" s="545"/>
      <c r="G1489" s="503"/>
    </row>
    <row r="1490" spans="5:7" x14ac:dyDescent="0.25">
      <c r="E1490" s="503"/>
      <c r="F1490" s="545"/>
      <c r="G1490" s="503"/>
    </row>
    <row r="1491" spans="5:7" x14ac:dyDescent="0.25">
      <c r="E1491" s="503"/>
      <c r="F1491" s="545"/>
      <c r="G1491" s="503"/>
    </row>
    <row r="1492" spans="5:7" x14ac:dyDescent="0.25">
      <c r="E1492" s="503"/>
      <c r="F1492" s="545"/>
      <c r="G1492" s="503"/>
    </row>
    <row r="1493" spans="5:7" x14ac:dyDescent="0.25">
      <c r="E1493" s="503"/>
      <c r="F1493" s="545"/>
      <c r="G1493" s="503"/>
    </row>
    <row r="1494" spans="5:7" x14ac:dyDescent="0.25">
      <c r="E1494" s="503"/>
      <c r="F1494" s="545"/>
      <c r="G1494" s="503"/>
    </row>
    <row r="1495" spans="5:7" x14ac:dyDescent="0.25">
      <c r="E1495" s="503"/>
      <c r="F1495" s="545"/>
      <c r="G1495" s="503"/>
    </row>
    <row r="1496" spans="5:7" x14ac:dyDescent="0.25">
      <c r="E1496" s="503"/>
      <c r="F1496" s="545"/>
      <c r="G1496" s="503"/>
    </row>
    <row r="1497" spans="5:7" x14ac:dyDescent="0.25">
      <c r="E1497" s="503"/>
      <c r="F1497" s="545"/>
      <c r="G1497" s="503"/>
    </row>
    <row r="1498" spans="5:7" x14ac:dyDescent="0.25">
      <c r="E1498" s="503"/>
      <c r="F1498" s="545"/>
      <c r="G1498" s="503"/>
    </row>
    <row r="1499" spans="5:7" x14ac:dyDescent="0.25">
      <c r="E1499" s="503"/>
      <c r="F1499" s="545"/>
      <c r="G1499" s="503"/>
    </row>
    <row r="1500" spans="5:7" x14ac:dyDescent="0.25">
      <c r="E1500" s="503"/>
      <c r="F1500" s="545"/>
      <c r="G1500" s="503"/>
    </row>
    <row r="1501" spans="5:7" x14ac:dyDescent="0.25">
      <c r="E1501" s="503"/>
      <c r="F1501" s="545"/>
      <c r="G1501" s="503"/>
    </row>
    <row r="1502" spans="5:7" x14ac:dyDescent="0.25">
      <c r="E1502" s="503"/>
      <c r="F1502" s="545"/>
      <c r="G1502" s="503"/>
    </row>
    <row r="1503" spans="5:7" x14ac:dyDescent="0.25">
      <c r="E1503" s="503"/>
      <c r="F1503" s="545"/>
      <c r="G1503" s="503"/>
    </row>
    <row r="1504" spans="5:7" x14ac:dyDescent="0.25">
      <c r="E1504" s="503"/>
      <c r="F1504" s="545"/>
      <c r="G1504" s="503"/>
    </row>
    <row r="1505" spans="5:7" x14ac:dyDescent="0.25">
      <c r="E1505" s="503"/>
      <c r="F1505" s="545"/>
      <c r="G1505" s="503"/>
    </row>
    <row r="1506" spans="5:7" x14ac:dyDescent="0.25">
      <c r="E1506" s="503"/>
      <c r="F1506" s="545"/>
      <c r="G1506" s="503"/>
    </row>
    <row r="1507" spans="5:7" x14ac:dyDescent="0.25">
      <c r="E1507" s="503"/>
      <c r="F1507" s="545"/>
      <c r="G1507" s="503"/>
    </row>
    <row r="1508" spans="5:7" x14ac:dyDescent="0.25">
      <c r="E1508" s="503"/>
      <c r="F1508" s="545"/>
      <c r="G1508" s="503"/>
    </row>
    <row r="1509" spans="5:7" x14ac:dyDescent="0.25">
      <c r="E1509" s="503"/>
      <c r="F1509" s="545"/>
      <c r="G1509" s="503"/>
    </row>
    <row r="1510" spans="5:7" x14ac:dyDescent="0.25">
      <c r="E1510" s="503"/>
      <c r="F1510" s="545"/>
      <c r="G1510" s="503"/>
    </row>
    <row r="1511" spans="5:7" x14ac:dyDescent="0.25">
      <c r="E1511" s="503"/>
      <c r="F1511" s="545"/>
      <c r="G1511" s="503"/>
    </row>
    <row r="1512" spans="5:7" x14ac:dyDescent="0.25">
      <c r="E1512" s="503"/>
      <c r="F1512" s="545"/>
      <c r="G1512" s="503"/>
    </row>
    <row r="1513" spans="5:7" x14ac:dyDescent="0.25">
      <c r="E1513" s="503"/>
      <c r="F1513" s="545"/>
      <c r="G1513" s="503"/>
    </row>
    <row r="1514" spans="5:7" x14ac:dyDescent="0.25">
      <c r="E1514" s="503"/>
      <c r="F1514" s="545"/>
      <c r="G1514" s="503"/>
    </row>
    <row r="1515" spans="5:7" x14ac:dyDescent="0.25">
      <c r="E1515" s="503"/>
      <c r="F1515" s="545"/>
      <c r="G1515" s="503"/>
    </row>
    <row r="1516" spans="5:7" x14ac:dyDescent="0.25">
      <c r="E1516" s="503"/>
      <c r="F1516" s="545"/>
      <c r="G1516" s="503"/>
    </row>
    <row r="1517" spans="5:7" x14ac:dyDescent="0.25">
      <c r="E1517" s="503"/>
      <c r="F1517" s="545"/>
      <c r="G1517" s="503"/>
    </row>
    <row r="1518" spans="5:7" x14ac:dyDescent="0.25">
      <c r="E1518" s="503"/>
      <c r="F1518" s="545"/>
      <c r="G1518" s="503"/>
    </row>
    <row r="1519" spans="5:7" x14ac:dyDescent="0.25">
      <c r="E1519" s="503"/>
      <c r="F1519" s="545"/>
      <c r="G1519" s="503"/>
    </row>
    <row r="1520" spans="5:7" x14ac:dyDescent="0.25">
      <c r="E1520" s="503"/>
      <c r="F1520" s="545"/>
      <c r="G1520" s="503"/>
    </row>
    <row r="1521" spans="5:7" x14ac:dyDescent="0.25">
      <c r="E1521" s="503"/>
      <c r="F1521" s="545"/>
      <c r="G1521" s="503"/>
    </row>
    <row r="1522" spans="5:7" x14ac:dyDescent="0.25">
      <c r="E1522" s="503"/>
      <c r="F1522" s="545"/>
      <c r="G1522" s="503"/>
    </row>
    <row r="1523" spans="5:7" x14ac:dyDescent="0.25">
      <c r="E1523" s="503"/>
      <c r="F1523" s="545"/>
      <c r="G1523" s="503"/>
    </row>
    <row r="1524" spans="5:7" x14ac:dyDescent="0.25">
      <c r="E1524" s="503"/>
      <c r="F1524" s="545"/>
      <c r="G1524" s="503"/>
    </row>
    <row r="1525" spans="5:7" x14ac:dyDescent="0.25">
      <c r="E1525" s="503"/>
      <c r="F1525" s="545"/>
      <c r="G1525" s="503"/>
    </row>
    <row r="1526" spans="5:7" x14ac:dyDescent="0.25">
      <c r="E1526" s="503"/>
      <c r="F1526" s="545"/>
      <c r="G1526" s="503"/>
    </row>
    <row r="1527" spans="5:7" x14ac:dyDescent="0.25">
      <c r="E1527" s="503"/>
      <c r="F1527" s="545"/>
      <c r="G1527" s="503"/>
    </row>
    <row r="1528" spans="5:7" x14ac:dyDescent="0.25">
      <c r="E1528" s="503"/>
      <c r="F1528" s="545"/>
      <c r="G1528" s="503"/>
    </row>
    <row r="1529" spans="5:7" x14ac:dyDescent="0.25">
      <c r="E1529" s="503"/>
      <c r="F1529" s="545"/>
      <c r="G1529" s="503"/>
    </row>
    <row r="1530" spans="5:7" x14ac:dyDescent="0.25">
      <c r="E1530" s="503"/>
      <c r="F1530" s="545"/>
      <c r="G1530" s="503"/>
    </row>
    <row r="1531" spans="5:7" x14ac:dyDescent="0.25">
      <c r="E1531" s="503"/>
      <c r="F1531" s="545"/>
      <c r="G1531" s="503"/>
    </row>
    <row r="1532" spans="5:7" x14ac:dyDescent="0.25">
      <c r="E1532" s="503"/>
      <c r="F1532" s="545"/>
      <c r="G1532" s="503"/>
    </row>
    <row r="1533" spans="5:7" x14ac:dyDescent="0.25">
      <c r="E1533" s="503"/>
      <c r="F1533" s="545"/>
      <c r="G1533" s="503"/>
    </row>
    <row r="1534" spans="5:7" x14ac:dyDescent="0.25">
      <c r="E1534" s="503"/>
      <c r="F1534" s="545"/>
      <c r="G1534" s="503"/>
    </row>
    <row r="1535" spans="5:7" x14ac:dyDescent="0.25">
      <c r="E1535" s="503"/>
      <c r="F1535" s="545"/>
      <c r="G1535" s="503"/>
    </row>
    <row r="1536" spans="5:7" x14ac:dyDescent="0.25">
      <c r="E1536" s="503"/>
      <c r="F1536" s="545"/>
      <c r="G1536" s="503"/>
    </row>
    <row r="1537" spans="5:7" x14ac:dyDescent="0.25">
      <c r="E1537" s="503"/>
      <c r="F1537" s="545"/>
      <c r="G1537" s="503"/>
    </row>
    <row r="1538" spans="5:7" x14ac:dyDescent="0.25">
      <c r="E1538" s="503"/>
      <c r="F1538" s="545"/>
      <c r="G1538" s="503"/>
    </row>
    <row r="1539" spans="5:7" x14ac:dyDescent="0.25">
      <c r="E1539" s="503"/>
      <c r="F1539" s="545"/>
      <c r="G1539" s="503"/>
    </row>
    <row r="1540" spans="5:7" x14ac:dyDescent="0.25">
      <c r="E1540" s="503"/>
      <c r="F1540" s="545"/>
      <c r="G1540" s="503"/>
    </row>
    <row r="1541" spans="5:7" x14ac:dyDescent="0.25">
      <c r="E1541" s="503"/>
      <c r="F1541" s="545"/>
      <c r="G1541" s="503"/>
    </row>
    <row r="1542" spans="5:7" x14ac:dyDescent="0.25">
      <c r="E1542" s="503"/>
      <c r="F1542" s="545"/>
      <c r="G1542" s="503"/>
    </row>
    <row r="1543" spans="5:7" x14ac:dyDescent="0.25">
      <c r="E1543" s="503"/>
      <c r="F1543" s="545"/>
      <c r="G1543" s="503"/>
    </row>
    <row r="1544" spans="5:7" x14ac:dyDescent="0.25">
      <c r="E1544" s="503"/>
      <c r="F1544" s="545"/>
      <c r="G1544" s="503"/>
    </row>
    <row r="1545" spans="5:7" x14ac:dyDescent="0.25">
      <c r="E1545" s="503"/>
      <c r="F1545" s="545"/>
      <c r="G1545" s="503"/>
    </row>
    <row r="1546" spans="5:7" x14ac:dyDescent="0.25">
      <c r="E1546" s="503"/>
      <c r="F1546" s="545"/>
      <c r="G1546" s="503"/>
    </row>
    <row r="1547" spans="5:7" x14ac:dyDescent="0.25">
      <c r="E1547" s="503"/>
      <c r="F1547" s="545"/>
      <c r="G1547" s="503"/>
    </row>
    <row r="1548" spans="5:7" x14ac:dyDescent="0.25">
      <c r="E1548" s="503"/>
      <c r="F1548" s="545"/>
      <c r="G1548" s="503"/>
    </row>
    <row r="1549" spans="5:7" x14ac:dyDescent="0.25">
      <c r="E1549" s="503"/>
      <c r="F1549" s="545"/>
      <c r="G1549" s="503"/>
    </row>
    <row r="1550" spans="5:7" x14ac:dyDescent="0.25">
      <c r="E1550" s="503"/>
      <c r="F1550" s="545"/>
      <c r="G1550" s="503"/>
    </row>
    <row r="1551" spans="5:7" x14ac:dyDescent="0.25">
      <c r="E1551" s="503"/>
      <c r="F1551" s="545"/>
      <c r="G1551" s="503"/>
    </row>
    <row r="1552" spans="5:7" x14ac:dyDescent="0.25">
      <c r="E1552" s="503"/>
      <c r="F1552" s="545"/>
      <c r="G1552" s="503"/>
    </row>
    <row r="1553" spans="5:7" x14ac:dyDescent="0.25">
      <c r="E1553" s="503"/>
      <c r="F1553" s="545"/>
      <c r="G1553" s="503"/>
    </row>
    <row r="1554" spans="5:7" x14ac:dyDescent="0.25">
      <c r="E1554" s="503"/>
      <c r="F1554" s="545"/>
      <c r="G1554" s="503"/>
    </row>
    <row r="1555" spans="5:7" x14ac:dyDescent="0.25">
      <c r="E1555" s="503"/>
      <c r="F1555" s="545"/>
      <c r="G1555" s="503"/>
    </row>
    <row r="1556" spans="5:7" x14ac:dyDescent="0.25">
      <c r="E1556" s="503"/>
      <c r="F1556" s="545"/>
      <c r="G1556" s="503"/>
    </row>
    <row r="1557" spans="5:7" x14ac:dyDescent="0.25">
      <c r="E1557" s="503"/>
      <c r="F1557" s="545"/>
      <c r="G1557" s="503"/>
    </row>
    <row r="1558" spans="5:7" x14ac:dyDescent="0.25">
      <c r="E1558" s="503"/>
      <c r="F1558" s="545"/>
      <c r="G1558" s="503"/>
    </row>
    <row r="1559" spans="5:7" x14ac:dyDescent="0.25">
      <c r="E1559" s="503"/>
      <c r="F1559" s="545"/>
      <c r="G1559" s="503"/>
    </row>
    <row r="1560" spans="5:7" x14ac:dyDescent="0.25">
      <c r="E1560" s="503"/>
      <c r="F1560" s="545"/>
      <c r="G1560" s="503"/>
    </row>
    <row r="1561" spans="5:7" x14ac:dyDescent="0.25">
      <c r="E1561" s="503"/>
      <c r="F1561" s="545"/>
      <c r="G1561" s="503"/>
    </row>
    <row r="1562" spans="5:7" x14ac:dyDescent="0.25">
      <c r="E1562" s="503"/>
      <c r="F1562" s="545"/>
      <c r="G1562" s="503"/>
    </row>
    <row r="1563" spans="5:7" x14ac:dyDescent="0.25">
      <c r="E1563" s="503"/>
      <c r="F1563" s="545"/>
      <c r="G1563" s="503"/>
    </row>
    <row r="1564" spans="5:7" x14ac:dyDescent="0.25">
      <c r="E1564" s="503"/>
      <c r="F1564" s="545"/>
      <c r="G1564" s="503"/>
    </row>
    <row r="1565" spans="5:7" x14ac:dyDescent="0.25">
      <c r="E1565" s="503"/>
      <c r="F1565" s="545"/>
      <c r="G1565" s="503"/>
    </row>
    <row r="1566" spans="5:7" x14ac:dyDescent="0.25">
      <c r="E1566" s="503"/>
      <c r="F1566" s="545"/>
      <c r="G1566" s="503"/>
    </row>
    <row r="1567" spans="5:7" x14ac:dyDescent="0.25">
      <c r="E1567" s="503"/>
      <c r="F1567" s="545"/>
      <c r="G1567" s="503"/>
    </row>
    <row r="1568" spans="5:7" x14ac:dyDescent="0.25">
      <c r="E1568" s="503"/>
      <c r="F1568" s="545"/>
      <c r="G1568" s="503"/>
    </row>
    <row r="1569" spans="5:7" x14ac:dyDescent="0.25">
      <c r="E1569" s="503"/>
      <c r="F1569" s="545"/>
      <c r="G1569" s="503"/>
    </row>
    <row r="1570" spans="5:7" x14ac:dyDescent="0.25">
      <c r="E1570" s="503"/>
      <c r="F1570" s="545"/>
      <c r="G1570" s="503"/>
    </row>
    <row r="1571" spans="5:7" x14ac:dyDescent="0.25">
      <c r="E1571" s="503"/>
      <c r="F1571" s="545"/>
      <c r="G1571" s="503"/>
    </row>
    <row r="1572" spans="5:7" x14ac:dyDescent="0.25">
      <c r="E1572" s="503"/>
      <c r="F1572" s="545"/>
      <c r="G1572" s="503"/>
    </row>
    <row r="1573" spans="5:7" x14ac:dyDescent="0.25">
      <c r="E1573" s="503"/>
      <c r="F1573" s="545"/>
      <c r="G1573" s="503"/>
    </row>
    <row r="1574" spans="5:7" x14ac:dyDescent="0.25">
      <c r="E1574" s="503"/>
      <c r="F1574" s="545"/>
      <c r="G1574" s="503"/>
    </row>
    <row r="1575" spans="5:7" x14ac:dyDescent="0.25">
      <c r="E1575" s="503"/>
      <c r="F1575" s="545"/>
      <c r="G1575" s="503"/>
    </row>
    <row r="1576" spans="5:7" x14ac:dyDescent="0.25">
      <c r="E1576" s="503"/>
      <c r="F1576" s="545"/>
      <c r="G1576" s="503"/>
    </row>
    <row r="1577" spans="5:7" x14ac:dyDescent="0.25">
      <c r="E1577" s="503"/>
      <c r="F1577" s="545"/>
      <c r="G1577" s="503"/>
    </row>
    <row r="1578" spans="5:7" x14ac:dyDescent="0.25">
      <c r="E1578" s="503"/>
      <c r="F1578" s="545"/>
      <c r="G1578" s="503"/>
    </row>
    <row r="1579" spans="5:7" x14ac:dyDescent="0.25">
      <c r="E1579" s="503"/>
      <c r="F1579" s="545"/>
      <c r="G1579" s="503"/>
    </row>
    <row r="1580" spans="5:7" x14ac:dyDescent="0.25">
      <c r="E1580" s="503"/>
      <c r="F1580" s="545"/>
      <c r="G1580" s="503"/>
    </row>
    <row r="1581" spans="5:7" x14ac:dyDescent="0.25">
      <c r="E1581" s="503"/>
      <c r="F1581" s="545"/>
      <c r="G1581" s="503"/>
    </row>
    <row r="1582" spans="5:7" x14ac:dyDescent="0.25">
      <c r="E1582" s="503"/>
      <c r="F1582" s="545"/>
      <c r="G1582" s="503"/>
    </row>
    <row r="1583" spans="5:7" x14ac:dyDescent="0.25">
      <c r="E1583" s="503"/>
      <c r="F1583" s="545"/>
      <c r="G1583" s="503"/>
    </row>
    <row r="1584" spans="5:7" x14ac:dyDescent="0.25">
      <c r="E1584" s="503"/>
      <c r="F1584" s="545"/>
      <c r="G1584" s="503"/>
    </row>
    <row r="1585" spans="5:7" x14ac:dyDescent="0.25">
      <c r="E1585" s="503"/>
      <c r="F1585" s="545"/>
      <c r="G1585" s="503"/>
    </row>
    <row r="1586" spans="5:7" x14ac:dyDescent="0.25">
      <c r="E1586" s="503"/>
      <c r="F1586" s="545"/>
      <c r="G1586" s="503"/>
    </row>
    <row r="1587" spans="5:7" x14ac:dyDescent="0.25">
      <c r="E1587" s="503"/>
      <c r="F1587" s="545"/>
      <c r="G1587" s="503"/>
    </row>
    <row r="1588" spans="5:7" x14ac:dyDescent="0.25">
      <c r="E1588" s="503"/>
      <c r="F1588" s="545"/>
      <c r="G1588" s="503"/>
    </row>
    <row r="1589" spans="5:7" x14ac:dyDescent="0.25">
      <c r="E1589" s="503"/>
      <c r="F1589" s="545"/>
      <c r="G1589" s="503"/>
    </row>
    <row r="1590" spans="5:7" x14ac:dyDescent="0.25">
      <c r="E1590" s="503"/>
      <c r="F1590" s="545"/>
      <c r="G1590" s="503"/>
    </row>
    <row r="1591" spans="5:7" x14ac:dyDescent="0.25">
      <c r="E1591" s="503"/>
      <c r="F1591" s="545"/>
      <c r="G1591" s="503"/>
    </row>
    <row r="1592" spans="5:7" x14ac:dyDescent="0.25">
      <c r="E1592" s="503"/>
      <c r="F1592" s="545"/>
      <c r="G1592" s="503"/>
    </row>
    <row r="1593" spans="5:7" x14ac:dyDescent="0.25">
      <c r="E1593" s="503"/>
      <c r="F1593" s="545"/>
      <c r="G1593" s="503"/>
    </row>
    <row r="1594" spans="5:7" x14ac:dyDescent="0.25">
      <c r="E1594" s="503"/>
      <c r="F1594" s="545"/>
      <c r="G1594" s="503"/>
    </row>
    <row r="1595" spans="5:7" x14ac:dyDescent="0.25">
      <c r="E1595" s="503"/>
      <c r="F1595" s="545"/>
      <c r="G1595" s="503"/>
    </row>
    <row r="1596" spans="5:7" x14ac:dyDescent="0.25">
      <c r="E1596" s="503"/>
      <c r="F1596" s="545"/>
      <c r="G1596" s="503"/>
    </row>
    <row r="1597" spans="5:7" x14ac:dyDescent="0.25">
      <c r="E1597" s="503"/>
      <c r="F1597" s="545"/>
      <c r="G1597" s="503"/>
    </row>
    <row r="1598" spans="5:7" x14ac:dyDescent="0.25">
      <c r="E1598" s="503"/>
      <c r="F1598" s="545"/>
      <c r="G1598" s="503"/>
    </row>
    <row r="1599" spans="5:7" x14ac:dyDescent="0.25">
      <c r="E1599" s="503"/>
      <c r="F1599" s="545"/>
      <c r="G1599" s="503"/>
    </row>
    <row r="1600" spans="5:7" x14ac:dyDescent="0.25">
      <c r="E1600" s="503"/>
      <c r="F1600" s="545"/>
      <c r="G1600" s="503"/>
    </row>
    <row r="1601" spans="5:7" x14ac:dyDescent="0.25">
      <c r="E1601" s="503"/>
      <c r="F1601" s="545"/>
      <c r="G1601" s="503"/>
    </row>
    <row r="1602" spans="5:7" x14ac:dyDescent="0.25">
      <c r="E1602" s="503"/>
      <c r="F1602" s="545"/>
      <c r="G1602" s="503"/>
    </row>
    <row r="1603" spans="5:7" x14ac:dyDescent="0.25">
      <c r="E1603" s="503"/>
      <c r="F1603" s="545"/>
      <c r="G1603" s="503"/>
    </row>
    <row r="1604" spans="5:7" x14ac:dyDescent="0.25">
      <c r="E1604" s="503"/>
      <c r="F1604" s="545"/>
      <c r="G1604" s="503"/>
    </row>
    <row r="1605" spans="5:7" x14ac:dyDescent="0.25">
      <c r="E1605" s="503"/>
      <c r="F1605" s="545"/>
      <c r="G1605" s="503"/>
    </row>
    <row r="1606" spans="5:7" x14ac:dyDescent="0.25">
      <c r="E1606" s="503"/>
      <c r="F1606" s="545"/>
      <c r="G1606" s="503"/>
    </row>
    <row r="1607" spans="5:7" x14ac:dyDescent="0.25">
      <c r="E1607" s="503"/>
      <c r="F1607" s="545"/>
      <c r="G1607" s="503"/>
    </row>
    <row r="1608" spans="5:7" x14ac:dyDescent="0.25">
      <c r="E1608" s="503"/>
      <c r="F1608" s="545"/>
      <c r="G1608" s="503"/>
    </row>
    <row r="1609" spans="5:7" x14ac:dyDescent="0.25">
      <c r="E1609" s="503"/>
      <c r="F1609" s="545"/>
      <c r="G1609" s="503"/>
    </row>
    <row r="1610" spans="5:7" x14ac:dyDescent="0.25">
      <c r="E1610" s="503"/>
      <c r="F1610" s="545"/>
      <c r="G1610" s="503"/>
    </row>
    <row r="1611" spans="5:7" x14ac:dyDescent="0.25">
      <c r="E1611" s="503"/>
      <c r="F1611" s="545"/>
      <c r="G1611" s="503"/>
    </row>
    <row r="1612" spans="5:7" x14ac:dyDescent="0.25">
      <c r="E1612" s="503"/>
      <c r="F1612" s="545"/>
      <c r="G1612" s="503"/>
    </row>
    <row r="1613" spans="5:7" x14ac:dyDescent="0.25">
      <c r="E1613" s="503"/>
      <c r="F1613" s="545"/>
      <c r="G1613" s="503"/>
    </row>
    <row r="1614" spans="5:7" x14ac:dyDescent="0.25">
      <c r="E1614" s="503"/>
      <c r="F1614" s="545"/>
      <c r="G1614" s="503"/>
    </row>
    <row r="1615" spans="5:7" x14ac:dyDescent="0.25">
      <c r="E1615" s="503"/>
      <c r="F1615" s="545"/>
      <c r="G1615" s="503"/>
    </row>
    <row r="1616" spans="5:7" x14ac:dyDescent="0.25">
      <c r="E1616" s="503"/>
      <c r="F1616" s="545"/>
      <c r="G1616" s="503"/>
    </row>
    <row r="1617" spans="5:7" x14ac:dyDescent="0.25">
      <c r="E1617" s="503"/>
      <c r="F1617" s="545"/>
      <c r="G1617" s="503"/>
    </row>
    <row r="1618" spans="5:7" x14ac:dyDescent="0.25">
      <c r="E1618" s="503"/>
      <c r="F1618" s="545"/>
      <c r="G1618" s="503"/>
    </row>
    <row r="1619" spans="5:7" x14ac:dyDescent="0.25">
      <c r="E1619" s="503"/>
      <c r="F1619" s="545"/>
      <c r="G1619" s="503"/>
    </row>
    <row r="1620" spans="5:7" x14ac:dyDescent="0.25">
      <c r="E1620" s="503"/>
      <c r="F1620" s="545"/>
      <c r="G1620" s="503"/>
    </row>
    <row r="1621" spans="5:7" x14ac:dyDescent="0.25">
      <c r="E1621" s="503"/>
      <c r="F1621" s="545"/>
      <c r="G1621" s="503"/>
    </row>
    <row r="1622" spans="5:7" x14ac:dyDescent="0.25">
      <c r="E1622" s="503"/>
      <c r="F1622" s="545"/>
      <c r="G1622" s="503"/>
    </row>
    <row r="1623" spans="5:7" x14ac:dyDescent="0.25">
      <c r="E1623" s="503"/>
      <c r="F1623" s="545"/>
      <c r="G1623" s="503"/>
    </row>
    <row r="1624" spans="5:7" x14ac:dyDescent="0.25">
      <c r="E1624" s="503"/>
      <c r="F1624" s="545"/>
      <c r="G1624" s="503"/>
    </row>
    <row r="1625" spans="5:7" x14ac:dyDescent="0.25">
      <c r="E1625" s="503"/>
      <c r="F1625" s="545"/>
      <c r="G1625" s="503"/>
    </row>
    <row r="1626" spans="5:7" x14ac:dyDescent="0.25">
      <c r="E1626" s="503"/>
      <c r="F1626" s="545"/>
      <c r="G1626" s="503"/>
    </row>
    <row r="1627" spans="5:7" x14ac:dyDescent="0.25">
      <c r="E1627" s="503"/>
      <c r="F1627" s="545"/>
      <c r="G1627" s="503"/>
    </row>
    <row r="1628" spans="5:7" x14ac:dyDescent="0.25">
      <c r="E1628" s="503"/>
      <c r="F1628" s="545"/>
      <c r="G1628" s="503"/>
    </row>
    <row r="1629" spans="5:7" x14ac:dyDescent="0.25">
      <c r="E1629" s="503"/>
      <c r="F1629" s="545"/>
      <c r="G1629" s="503"/>
    </row>
    <row r="1630" spans="5:7" x14ac:dyDescent="0.25">
      <c r="E1630" s="503"/>
      <c r="F1630" s="545"/>
      <c r="G1630" s="503"/>
    </row>
    <row r="1631" spans="5:7" x14ac:dyDescent="0.25">
      <c r="E1631" s="503"/>
      <c r="F1631" s="545"/>
      <c r="G1631" s="503"/>
    </row>
    <row r="1632" spans="5:7" x14ac:dyDescent="0.25">
      <c r="E1632" s="503"/>
      <c r="F1632" s="545"/>
      <c r="G1632" s="503"/>
    </row>
    <row r="1633" spans="5:7" x14ac:dyDescent="0.25">
      <c r="E1633" s="503"/>
      <c r="F1633" s="545"/>
      <c r="G1633" s="503"/>
    </row>
    <row r="1634" spans="5:7" x14ac:dyDescent="0.25">
      <c r="E1634" s="503"/>
      <c r="F1634" s="545"/>
      <c r="G1634" s="503"/>
    </row>
    <row r="1635" spans="5:7" x14ac:dyDescent="0.25">
      <c r="E1635" s="503"/>
      <c r="F1635" s="545"/>
      <c r="G1635" s="503"/>
    </row>
    <row r="1636" spans="5:7" x14ac:dyDescent="0.25">
      <c r="E1636" s="503"/>
      <c r="F1636" s="545"/>
      <c r="G1636" s="503"/>
    </row>
    <row r="1637" spans="5:7" x14ac:dyDescent="0.25">
      <c r="E1637" s="503"/>
      <c r="F1637" s="545"/>
      <c r="G1637" s="503"/>
    </row>
    <row r="1638" spans="5:7" x14ac:dyDescent="0.25">
      <c r="E1638" s="503"/>
      <c r="F1638" s="545"/>
      <c r="G1638" s="503"/>
    </row>
    <row r="1639" spans="5:7" x14ac:dyDescent="0.25">
      <c r="E1639" s="503"/>
      <c r="F1639" s="545"/>
      <c r="G1639" s="503"/>
    </row>
    <row r="1640" spans="5:7" x14ac:dyDescent="0.25">
      <c r="E1640" s="503"/>
      <c r="F1640" s="545"/>
      <c r="G1640" s="503"/>
    </row>
    <row r="1641" spans="5:7" x14ac:dyDescent="0.25">
      <c r="E1641" s="503"/>
      <c r="F1641" s="545"/>
      <c r="G1641" s="503"/>
    </row>
    <row r="1642" spans="5:7" x14ac:dyDescent="0.25">
      <c r="E1642" s="503"/>
      <c r="F1642" s="545"/>
      <c r="G1642" s="503"/>
    </row>
    <row r="1643" spans="5:7" x14ac:dyDescent="0.25">
      <c r="E1643" s="503"/>
      <c r="F1643" s="545"/>
      <c r="G1643" s="503"/>
    </row>
    <row r="1644" spans="5:7" x14ac:dyDescent="0.25">
      <c r="E1644" s="503"/>
      <c r="F1644" s="545"/>
      <c r="G1644" s="503"/>
    </row>
    <row r="1645" spans="5:7" x14ac:dyDescent="0.25">
      <c r="E1645" s="503"/>
      <c r="F1645" s="545"/>
      <c r="G1645" s="503"/>
    </row>
    <row r="1646" spans="5:7" x14ac:dyDescent="0.25">
      <c r="E1646" s="503"/>
      <c r="F1646" s="545"/>
      <c r="G1646" s="503"/>
    </row>
    <row r="1647" spans="5:7" x14ac:dyDescent="0.25">
      <c r="E1647" s="503"/>
      <c r="F1647" s="545"/>
      <c r="G1647" s="503"/>
    </row>
    <row r="1648" spans="5:7" x14ac:dyDescent="0.25">
      <c r="E1648" s="503"/>
      <c r="F1648" s="545"/>
      <c r="G1648" s="503"/>
    </row>
    <row r="1649" spans="5:7" x14ac:dyDescent="0.25">
      <c r="E1649" s="503"/>
      <c r="F1649" s="545"/>
      <c r="G1649" s="503"/>
    </row>
    <row r="1650" spans="5:7" x14ac:dyDescent="0.25">
      <c r="E1650" s="503"/>
      <c r="F1650" s="545"/>
      <c r="G1650" s="503"/>
    </row>
    <row r="1651" spans="5:7" x14ac:dyDescent="0.25">
      <c r="E1651" s="503"/>
      <c r="F1651" s="545"/>
      <c r="G1651" s="503"/>
    </row>
    <row r="1652" spans="5:7" x14ac:dyDescent="0.25">
      <c r="E1652" s="503"/>
      <c r="F1652" s="545"/>
      <c r="G1652" s="503"/>
    </row>
    <row r="1653" spans="5:7" x14ac:dyDescent="0.25">
      <c r="E1653" s="503"/>
      <c r="F1653" s="545"/>
      <c r="G1653" s="503"/>
    </row>
    <row r="1654" spans="5:7" x14ac:dyDescent="0.25">
      <c r="E1654" s="503"/>
      <c r="F1654" s="545"/>
      <c r="G1654" s="503"/>
    </row>
    <row r="1655" spans="5:7" x14ac:dyDescent="0.25">
      <c r="E1655" s="503"/>
      <c r="F1655" s="545"/>
      <c r="G1655" s="503"/>
    </row>
    <row r="1656" spans="5:7" x14ac:dyDescent="0.25">
      <c r="E1656" s="503"/>
      <c r="F1656" s="545"/>
      <c r="G1656" s="503"/>
    </row>
    <row r="1657" spans="5:7" x14ac:dyDescent="0.25">
      <c r="E1657" s="503"/>
      <c r="F1657" s="545"/>
      <c r="G1657" s="503"/>
    </row>
    <row r="1658" spans="5:7" x14ac:dyDescent="0.25">
      <c r="E1658" s="503"/>
      <c r="F1658" s="545"/>
      <c r="G1658" s="503"/>
    </row>
    <row r="1659" spans="5:7" x14ac:dyDescent="0.25">
      <c r="E1659" s="503"/>
      <c r="F1659" s="545"/>
      <c r="G1659" s="503"/>
    </row>
    <row r="1660" spans="5:7" x14ac:dyDescent="0.25">
      <c r="E1660" s="503"/>
      <c r="F1660" s="545"/>
      <c r="G1660" s="503"/>
    </row>
    <row r="1661" spans="5:7" x14ac:dyDescent="0.25">
      <c r="E1661" s="503"/>
      <c r="F1661" s="545"/>
      <c r="G1661" s="503"/>
    </row>
    <row r="1662" spans="5:7" x14ac:dyDescent="0.25">
      <c r="E1662" s="503"/>
      <c r="F1662" s="545"/>
      <c r="G1662" s="503"/>
    </row>
    <row r="1663" spans="5:7" x14ac:dyDescent="0.25">
      <c r="E1663" s="503"/>
      <c r="F1663" s="545"/>
      <c r="G1663" s="503"/>
    </row>
    <row r="1664" spans="5:7" x14ac:dyDescent="0.25">
      <c r="E1664" s="503"/>
      <c r="F1664" s="545"/>
      <c r="G1664" s="503"/>
    </row>
    <row r="1665" spans="5:7" x14ac:dyDescent="0.25">
      <c r="E1665" s="503"/>
      <c r="F1665" s="545"/>
      <c r="G1665" s="503"/>
    </row>
    <row r="1666" spans="5:7" x14ac:dyDescent="0.25">
      <c r="E1666" s="503"/>
      <c r="F1666" s="545"/>
      <c r="G1666" s="503"/>
    </row>
    <row r="1667" spans="5:7" x14ac:dyDescent="0.25">
      <c r="E1667" s="503"/>
      <c r="F1667" s="545"/>
      <c r="G1667" s="503"/>
    </row>
    <row r="1668" spans="5:7" x14ac:dyDescent="0.25">
      <c r="E1668" s="503"/>
      <c r="F1668" s="545"/>
      <c r="G1668" s="503"/>
    </row>
    <row r="1669" spans="5:7" x14ac:dyDescent="0.25">
      <c r="E1669" s="503"/>
      <c r="F1669" s="545"/>
      <c r="G1669" s="503"/>
    </row>
    <row r="1670" spans="5:7" x14ac:dyDescent="0.25">
      <c r="E1670" s="503"/>
      <c r="F1670" s="545"/>
      <c r="G1670" s="503"/>
    </row>
    <row r="1671" spans="5:7" x14ac:dyDescent="0.25">
      <c r="E1671" s="503"/>
      <c r="F1671" s="545"/>
      <c r="G1671" s="503"/>
    </row>
    <row r="1672" spans="5:7" x14ac:dyDescent="0.25">
      <c r="E1672" s="503"/>
      <c r="F1672" s="545"/>
      <c r="G1672" s="503"/>
    </row>
    <row r="1673" spans="5:7" x14ac:dyDescent="0.25">
      <c r="E1673" s="503"/>
      <c r="F1673" s="545"/>
      <c r="G1673" s="503"/>
    </row>
    <row r="1674" spans="5:7" x14ac:dyDescent="0.25">
      <c r="E1674" s="503"/>
      <c r="F1674" s="545"/>
      <c r="G1674" s="503"/>
    </row>
    <row r="1675" spans="5:7" x14ac:dyDescent="0.25">
      <c r="E1675" s="503"/>
      <c r="F1675" s="545"/>
      <c r="G1675" s="503"/>
    </row>
    <row r="1676" spans="5:7" x14ac:dyDescent="0.25">
      <c r="E1676" s="503"/>
      <c r="F1676" s="545"/>
      <c r="G1676" s="503"/>
    </row>
    <row r="1677" spans="5:7" x14ac:dyDescent="0.25">
      <c r="E1677" s="503"/>
      <c r="F1677" s="545"/>
      <c r="G1677" s="503"/>
    </row>
    <row r="1678" spans="5:7" x14ac:dyDescent="0.25">
      <c r="E1678" s="503"/>
      <c r="F1678" s="545"/>
      <c r="G1678" s="503"/>
    </row>
    <row r="1679" spans="5:7" x14ac:dyDescent="0.25">
      <c r="E1679" s="503"/>
      <c r="F1679" s="545"/>
      <c r="G1679" s="503"/>
    </row>
    <row r="1680" spans="5:7" x14ac:dyDescent="0.25">
      <c r="E1680" s="503"/>
      <c r="F1680" s="545"/>
      <c r="G1680" s="503"/>
    </row>
    <row r="1681" spans="5:7" x14ac:dyDescent="0.25">
      <c r="E1681" s="503"/>
      <c r="F1681" s="545"/>
      <c r="G1681" s="503"/>
    </row>
    <row r="1682" spans="5:7" x14ac:dyDescent="0.25">
      <c r="E1682" s="503"/>
      <c r="F1682" s="545"/>
      <c r="G1682" s="503"/>
    </row>
    <row r="1683" spans="5:7" x14ac:dyDescent="0.25">
      <c r="E1683" s="503"/>
      <c r="F1683" s="545"/>
      <c r="G1683" s="503"/>
    </row>
    <row r="1684" spans="5:7" x14ac:dyDescent="0.25">
      <c r="E1684" s="503"/>
      <c r="F1684" s="545"/>
      <c r="G1684" s="503"/>
    </row>
    <row r="1685" spans="5:7" x14ac:dyDescent="0.25">
      <c r="E1685" s="503"/>
      <c r="F1685" s="545"/>
      <c r="G1685" s="503"/>
    </row>
    <row r="1686" spans="5:7" x14ac:dyDescent="0.25">
      <c r="E1686" s="503"/>
      <c r="F1686" s="545"/>
      <c r="G1686" s="503"/>
    </row>
    <row r="1687" spans="5:7" x14ac:dyDescent="0.25">
      <c r="E1687" s="503"/>
      <c r="F1687" s="545"/>
      <c r="G1687" s="503"/>
    </row>
    <row r="1688" spans="5:7" x14ac:dyDescent="0.25">
      <c r="E1688" s="503"/>
      <c r="F1688" s="545"/>
      <c r="G1688" s="503"/>
    </row>
    <row r="1689" spans="5:7" x14ac:dyDescent="0.25">
      <c r="E1689" s="503"/>
      <c r="F1689" s="545"/>
      <c r="G1689" s="503"/>
    </row>
    <row r="1690" spans="5:7" x14ac:dyDescent="0.25">
      <c r="E1690" s="503"/>
      <c r="F1690" s="545"/>
      <c r="G1690" s="503"/>
    </row>
    <row r="1691" spans="5:7" x14ac:dyDescent="0.25">
      <c r="E1691" s="503"/>
      <c r="F1691" s="545"/>
      <c r="G1691" s="503"/>
    </row>
    <row r="1692" spans="5:7" x14ac:dyDescent="0.25">
      <c r="E1692" s="503"/>
      <c r="F1692" s="545"/>
      <c r="G1692" s="503"/>
    </row>
    <row r="1693" spans="5:7" x14ac:dyDescent="0.25">
      <c r="E1693" s="503"/>
      <c r="F1693" s="545"/>
      <c r="G1693" s="503"/>
    </row>
    <row r="1694" spans="5:7" x14ac:dyDescent="0.25">
      <c r="E1694" s="503"/>
      <c r="F1694" s="545"/>
      <c r="G1694" s="503"/>
    </row>
    <row r="1695" spans="5:7" x14ac:dyDescent="0.25">
      <c r="E1695" s="503"/>
      <c r="F1695" s="545"/>
      <c r="G1695" s="503"/>
    </row>
    <row r="1696" spans="5:7" x14ac:dyDescent="0.25">
      <c r="E1696" s="503"/>
      <c r="F1696" s="545"/>
      <c r="G1696" s="503"/>
    </row>
    <row r="1697" spans="5:7" x14ac:dyDescent="0.25">
      <c r="E1697" s="503"/>
      <c r="F1697" s="545"/>
      <c r="G1697" s="503"/>
    </row>
    <row r="1698" spans="5:7" x14ac:dyDescent="0.25">
      <c r="E1698" s="503"/>
      <c r="F1698" s="545"/>
      <c r="G1698" s="503"/>
    </row>
    <row r="1699" spans="5:7" x14ac:dyDescent="0.25">
      <c r="E1699" s="503"/>
      <c r="F1699" s="545"/>
      <c r="G1699" s="503"/>
    </row>
    <row r="1700" spans="5:7" x14ac:dyDescent="0.25">
      <c r="E1700" s="503"/>
      <c r="F1700" s="545"/>
      <c r="G1700" s="503"/>
    </row>
    <row r="1701" spans="5:7" x14ac:dyDescent="0.25">
      <c r="E1701" s="503"/>
      <c r="F1701" s="545"/>
      <c r="G1701" s="503"/>
    </row>
    <row r="1702" spans="5:7" x14ac:dyDescent="0.25">
      <c r="E1702" s="503"/>
      <c r="F1702" s="545"/>
      <c r="G1702" s="503"/>
    </row>
    <row r="1703" spans="5:7" x14ac:dyDescent="0.25">
      <c r="E1703" s="503"/>
      <c r="F1703" s="545"/>
      <c r="G1703" s="503"/>
    </row>
    <row r="1704" spans="5:7" x14ac:dyDescent="0.25">
      <c r="E1704" s="503"/>
      <c r="F1704" s="545"/>
      <c r="G1704" s="503"/>
    </row>
    <row r="1705" spans="5:7" x14ac:dyDescent="0.25">
      <c r="E1705" s="503"/>
      <c r="F1705" s="545"/>
      <c r="G1705" s="503"/>
    </row>
    <row r="1706" spans="5:7" x14ac:dyDescent="0.25">
      <c r="E1706" s="503"/>
      <c r="F1706" s="545"/>
      <c r="G1706" s="503"/>
    </row>
    <row r="1707" spans="5:7" x14ac:dyDescent="0.25">
      <c r="E1707" s="503"/>
      <c r="F1707" s="545"/>
      <c r="G1707" s="503"/>
    </row>
    <row r="1708" spans="5:7" x14ac:dyDescent="0.25">
      <c r="E1708" s="503"/>
      <c r="F1708" s="545"/>
      <c r="G1708" s="503"/>
    </row>
    <row r="1709" spans="5:7" x14ac:dyDescent="0.25">
      <c r="E1709" s="503"/>
      <c r="F1709" s="545"/>
      <c r="G1709" s="503"/>
    </row>
    <row r="1710" spans="5:7" x14ac:dyDescent="0.25">
      <c r="E1710" s="503"/>
      <c r="F1710" s="545"/>
      <c r="G1710" s="503"/>
    </row>
    <row r="1711" spans="5:7" x14ac:dyDescent="0.25">
      <c r="E1711" s="503"/>
      <c r="F1711" s="545"/>
      <c r="G1711" s="503"/>
    </row>
    <row r="1712" spans="5:7" x14ac:dyDescent="0.25">
      <c r="E1712" s="503"/>
      <c r="F1712" s="545"/>
      <c r="G1712" s="503"/>
    </row>
    <row r="1713" spans="5:7" x14ac:dyDescent="0.25">
      <c r="E1713" s="503"/>
      <c r="F1713" s="545"/>
      <c r="G1713" s="503"/>
    </row>
    <row r="1714" spans="5:7" x14ac:dyDescent="0.25">
      <c r="E1714" s="503"/>
      <c r="F1714" s="545"/>
      <c r="G1714" s="503"/>
    </row>
    <row r="1715" spans="5:7" x14ac:dyDescent="0.25">
      <c r="E1715" s="503"/>
      <c r="F1715" s="545"/>
      <c r="G1715" s="503"/>
    </row>
    <row r="1716" spans="5:7" x14ac:dyDescent="0.25">
      <c r="E1716" s="503"/>
      <c r="F1716" s="545"/>
      <c r="G1716" s="503"/>
    </row>
    <row r="1717" spans="5:7" x14ac:dyDescent="0.25">
      <c r="E1717" s="503"/>
      <c r="F1717" s="545"/>
      <c r="G1717" s="503"/>
    </row>
    <row r="1718" spans="5:7" x14ac:dyDescent="0.25">
      <c r="E1718" s="503"/>
      <c r="F1718" s="545"/>
      <c r="G1718" s="503"/>
    </row>
    <row r="1719" spans="5:7" x14ac:dyDescent="0.25">
      <c r="E1719" s="503"/>
      <c r="F1719" s="545"/>
      <c r="G1719" s="503"/>
    </row>
    <row r="1720" spans="5:7" x14ac:dyDescent="0.25">
      <c r="E1720" s="503"/>
      <c r="F1720" s="545"/>
      <c r="G1720" s="503"/>
    </row>
    <row r="1721" spans="5:7" x14ac:dyDescent="0.25">
      <c r="E1721" s="503"/>
      <c r="F1721" s="545"/>
      <c r="G1721" s="503"/>
    </row>
    <row r="1722" spans="5:7" x14ac:dyDescent="0.25">
      <c r="E1722" s="503"/>
      <c r="F1722" s="545"/>
      <c r="G1722" s="503"/>
    </row>
    <row r="1723" spans="5:7" x14ac:dyDescent="0.25">
      <c r="E1723" s="503"/>
      <c r="F1723" s="545"/>
      <c r="G1723" s="503"/>
    </row>
    <row r="1724" spans="5:7" x14ac:dyDescent="0.25">
      <c r="E1724" s="503"/>
      <c r="F1724" s="545"/>
      <c r="G1724" s="503"/>
    </row>
    <row r="1725" spans="5:7" x14ac:dyDescent="0.25">
      <c r="E1725" s="503"/>
      <c r="F1725" s="545"/>
      <c r="G1725" s="503"/>
    </row>
    <row r="1726" spans="5:7" x14ac:dyDescent="0.25">
      <c r="E1726" s="503"/>
      <c r="F1726" s="545"/>
      <c r="G1726" s="503"/>
    </row>
    <row r="1727" spans="5:7" x14ac:dyDescent="0.25">
      <c r="E1727" s="503"/>
      <c r="F1727" s="545"/>
      <c r="G1727" s="503"/>
    </row>
    <row r="1728" spans="5:7" x14ac:dyDescent="0.25">
      <c r="E1728" s="503"/>
      <c r="F1728" s="545"/>
      <c r="G1728" s="503"/>
    </row>
    <row r="1729" spans="5:7" x14ac:dyDescent="0.25">
      <c r="E1729" s="503"/>
      <c r="F1729" s="545"/>
      <c r="G1729" s="503"/>
    </row>
    <row r="1730" spans="5:7" x14ac:dyDescent="0.25">
      <c r="E1730" s="503"/>
      <c r="F1730" s="545"/>
      <c r="G1730" s="503"/>
    </row>
    <row r="1731" spans="5:7" x14ac:dyDescent="0.25">
      <c r="E1731" s="503"/>
      <c r="F1731" s="545"/>
      <c r="G1731" s="503"/>
    </row>
    <row r="1732" spans="5:7" x14ac:dyDescent="0.25">
      <c r="E1732" s="503"/>
      <c r="F1732" s="545"/>
      <c r="G1732" s="503"/>
    </row>
    <row r="1733" spans="5:7" x14ac:dyDescent="0.25">
      <c r="E1733" s="503"/>
      <c r="F1733" s="545"/>
      <c r="G1733" s="503"/>
    </row>
    <row r="1734" spans="5:7" x14ac:dyDescent="0.25">
      <c r="E1734" s="503"/>
      <c r="F1734" s="545"/>
      <c r="G1734" s="503"/>
    </row>
    <row r="1735" spans="5:7" x14ac:dyDescent="0.25">
      <c r="E1735" s="503"/>
      <c r="F1735" s="545"/>
      <c r="G1735" s="503"/>
    </row>
    <row r="1736" spans="5:7" x14ac:dyDescent="0.25">
      <c r="E1736" s="503"/>
      <c r="F1736" s="545"/>
      <c r="G1736" s="503"/>
    </row>
    <row r="1737" spans="5:7" x14ac:dyDescent="0.25">
      <c r="E1737" s="503"/>
      <c r="F1737" s="545"/>
      <c r="G1737" s="503"/>
    </row>
    <row r="1738" spans="5:7" x14ac:dyDescent="0.25">
      <c r="E1738" s="503"/>
      <c r="F1738" s="545"/>
      <c r="G1738" s="503"/>
    </row>
    <row r="1739" spans="5:7" x14ac:dyDescent="0.25">
      <c r="E1739" s="503"/>
      <c r="F1739" s="545"/>
      <c r="G1739" s="503"/>
    </row>
    <row r="1740" spans="5:7" x14ac:dyDescent="0.25">
      <c r="E1740" s="503"/>
      <c r="F1740" s="545"/>
      <c r="G1740" s="503"/>
    </row>
    <row r="1741" spans="5:7" x14ac:dyDescent="0.25">
      <c r="E1741" s="503"/>
      <c r="F1741" s="545"/>
      <c r="G1741" s="503"/>
    </row>
    <row r="1742" spans="5:7" x14ac:dyDescent="0.25">
      <c r="E1742" s="503"/>
      <c r="F1742" s="545"/>
      <c r="G1742" s="503"/>
    </row>
    <row r="1743" spans="5:7" x14ac:dyDescent="0.25">
      <c r="E1743" s="503"/>
      <c r="F1743" s="545"/>
      <c r="G1743" s="503"/>
    </row>
    <row r="1744" spans="5:7" x14ac:dyDescent="0.25">
      <c r="E1744" s="503"/>
      <c r="F1744" s="545"/>
      <c r="G1744" s="503"/>
    </row>
    <row r="1745" spans="5:7" x14ac:dyDescent="0.25">
      <c r="E1745" s="503"/>
      <c r="F1745" s="545"/>
      <c r="G1745" s="503"/>
    </row>
    <row r="1746" spans="5:7" x14ac:dyDescent="0.25">
      <c r="E1746" s="503"/>
      <c r="F1746" s="545"/>
      <c r="G1746" s="503"/>
    </row>
    <row r="1747" spans="5:7" x14ac:dyDescent="0.25">
      <c r="E1747" s="503"/>
      <c r="F1747" s="545"/>
      <c r="G1747" s="503"/>
    </row>
    <row r="1748" spans="5:7" x14ac:dyDescent="0.25">
      <c r="E1748" s="503"/>
      <c r="F1748" s="545"/>
      <c r="G1748" s="503"/>
    </row>
    <row r="1749" spans="5:7" x14ac:dyDescent="0.25">
      <c r="E1749" s="503"/>
      <c r="F1749" s="545"/>
      <c r="G1749" s="503"/>
    </row>
    <row r="1750" spans="5:7" x14ac:dyDescent="0.25">
      <c r="E1750" s="503"/>
      <c r="F1750" s="545"/>
      <c r="G1750" s="503"/>
    </row>
    <row r="1751" spans="5:7" x14ac:dyDescent="0.25">
      <c r="E1751" s="503"/>
      <c r="F1751" s="545"/>
      <c r="G1751" s="503"/>
    </row>
    <row r="1752" spans="5:7" x14ac:dyDescent="0.25">
      <c r="E1752" s="503"/>
      <c r="F1752" s="545"/>
      <c r="G1752" s="503"/>
    </row>
    <row r="1753" spans="5:7" x14ac:dyDescent="0.25">
      <c r="E1753" s="503"/>
      <c r="F1753" s="545"/>
      <c r="G1753" s="503"/>
    </row>
    <row r="1754" spans="5:7" x14ac:dyDescent="0.25">
      <c r="E1754" s="503"/>
      <c r="F1754" s="545"/>
      <c r="G1754" s="503"/>
    </row>
    <row r="1755" spans="5:7" x14ac:dyDescent="0.25">
      <c r="E1755" s="503"/>
      <c r="F1755" s="545"/>
      <c r="G1755" s="503"/>
    </row>
    <row r="1756" spans="5:7" x14ac:dyDescent="0.25">
      <c r="E1756" s="503"/>
      <c r="F1756" s="545"/>
      <c r="G1756" s="503"/>
    </row>
    <row r="1757" spans="5:7" x14ac:dyDescent="0.25">
      <c r="E1757" s="503"/>
      <c r="F1757" s="545"/>
      <c r="G1757" s="503"/>
    </row>
    <row r="1758" spans="5:7" x14ac:dyDescent="0.25">
      <c r="E1758" s="503"/>
      <c r="F1758" s="545"/>
      <c r="G1758" s="503"/>
    </row>
    <row r="1759" spans="5:7" x14ac:dyDescent="0.25">
      <c r="E1759" s="503"/>
      <c r="F1759" s="545"/>
      <c r="G1759" s="503"/>
    </row>
    <row r="1760" spans="5:7" x14ac:dyDescent="0.25">
      <c r="E1760" s="503"/>
      <c r="F1760" s="545"/>
      <c r="G1760" s="503"/>
    </row>
    <row r="1761" spans="5:7" x14ac:dyDescent="0.25">
      <c r="E1761" s="503"/>
      <c r="F1761" s="545"/>
      <c r="G1761" s="503"/>
    </row>
    <row r="1762" spans="5:7" x14ac:dyDescent="0.25">
      <c r="E1762" s="503"/>
      <c r="F1762" s="545"/>
      <c r="G1762" s="503"/>
    </row>
    <row r="1763" spans="5:7" x14ac:dyDescent="0.25">
      <c r="E1763" s="503"/>
      <c r="F1763" s="545"/>
      <c r="G1763" s="503"/>
    </row>
    <row r="1764" spans="5:7" x14ac:dyDescent="0.25">
      <c r="E1764" s="503"/>
      <c r="F1764" s="545"/>
      <c r="G1764" s="503"/>
    </row>
    <row r="1765" spans="5:7" x14ac:dyDescent="0.25">
      <c r="E1765" s="503"/>
      <c r="F1765" s="545"/>
      <c r="G1765" s="503"/>
    </row>
    <row r="1766" spans="5:7" x14ac:dyDescent="0.25">
      <c r="E1766" s="503"/>
      <c r="F1766" s="545"/>
      <c r="G1766" s="503"/>
    </row>
    <row r="1767" spans="5:7" x14ac:dyDescent="0.25">
      <c r="E1767" s="503"/>
      <c r="F1767" s="545"/>
      <c r="G1767" s="503"/>
    </row>
    <row r="1768" spans="5:7" x14ac:dyDescent="0.25">
      <c r="E1768" s="503"/>
      <c r="F1768" s="545"/>
      <c r="G1768" s="503"/>
    </row>
    <row r="1769" spans="5:7" x14ac:dyDescent="0.25">
      <c r="E1769" s="503"/>
      <c r="F1769" s="545"/>
      <c r="G1769" s="503"/>
    </row>
    <row r="1770" spans="5:7" x14ac:dyDescent="0.25">
      <c r="E1770" s="503"/>
      <c r="F1770" s="545"/>
      <c r="G1770" s="503"/>
    </row>
    <row r="1771" spans="5:7" x14ac:dyDescent="0.25">
      <c r="E1771" s="503"/>
      <c r="F1771" s="545"/>
      <c r="G1771" s="503"/>
    </row>
    <row r="1772" spans="5:7" x14ac:dyDescent="0.25">
      <c r="E1772" s="503"/>
      <c r="F1772" s="545"/>
      <c r="G1772" s="503"/>
    </row>
    <row r="1773" spans="5:7" x14ac:dyDescent="0.25">
      <c r="E1773" s="503"/>
      <c r="F1773" s="545"/>
      <c r="G1773" s="503"/>
    </row>
    <row r="1774" spans="5:7" x14ac:dyDescent="0.25">
      <c r="E1774" s="503"/>
      <c r="F1774" s="545"/>
      <c r="G1774" s="503"/>
    </row>
    <row r="1775" spans="5:7" x14ac:dyDescent="0.25">
      <c r="E1775" s="503"/>
      <c r="F1775" s="545"/>
      <c r="G1775" s="503"/>
    </row>
    <row r="1776" spans="5:7" x14ac:dyDescent="0.25">
      <c r="E1776" s="503"/>
      <c r="F1776" s="545"/>
      <c r="G1776" s="503"/>
    </row>
    <row r="1777" spans="5:7" x14ac:dyDescent="0.25">
      <c r="E1777" s="503"/>
      <c r="F1777" s="545"/>
      <c r="G1777" s="503"/>
    </row>
    <row r="1778" spans="5:7" x14ac:dyDescent="0.25">
      <c r="E1778" s="503"/>
      <c r="F1778" s="545"/>
      <c r="G1778" s="503"/>
    </row>
    <row r="1779" spans="5:7" x14ac:dyDescent="0.25">
      <c r="E1779" s="503"/>
      <c r="F1779" s="545"/>
      <c r="G1779" s="503"/>
    </row>
    <row r="1780" spans="5:7" x14ac:dyDescent="0.25">
      <c r="E1780" s="503"/>
      <c r="F1780" s="545"/>
      <c r="G1780" s="503"/>
    </row>
    <row r="1781" spans="5:7" x14ac:dyDescent="0.25">
      <c r="E1781" s="503"/>
      <c r="F1781" s="545"/>
      <c r="G1781" s="503"/>
    </row>
    <row r="1782" spans="5:7" x14ac:dyDescent="0.25">
      <c r="E1782" s="503"/>
      <c r="F1782" s="545"/>
      <c r="G1782" s="503"/>
    </row>
    <row r="1783" spans="5:7" x14ac:dyDescent="0.25">
      <c r="E1783" s="503"/>
      <c r="F1783" s="545"/>
      <c r="G1783" s="503"/>
    </row>
    <row r="1784" spans="5:7" x14ac:dyDescent="0.25">
      <c r="E1784" s="503"/>
      <c r="F1784" s="545"/>
      <c r="G1784" s="503"/>
    </row>
    <row r="1785" spans="5:7" x14ac:dyDescent="0.25">
      <c r="E1785" s="503"/>
      <c r="F1785" s="545"/>
      <c r="G1785" s="503"/>
    </row>
    <row r="1786" spans="5:7" x14ac:dyDescent="0.25">
      <c r="E1786" s="503"/>
      <c r="F1786" s="545"/>
      <c r="G1786" s="503"/>
    </row>
    <row r="1787" spans="5:7" x14ac:dyDescent="0.25">
      <c r="E1787" s="503"/>
      <c r="F1787" s="545"/>
      <c r="G1787" s="503"/>
    </row>
    <row r="1788" spans="5:7" x14ac:dyDescent="0.25">
      <c r="E1788" s="503"/>
      <c r="F1788" s="545"/>
      <c r="G1788" s="503"/>
    </row>
    <row r="1789" spans="5:7" x14ac:dyDescent="0.25">
      <c r="E1789" s="503"/>
      <c r="F1789" s="545"/>
      <c r="G1789" s="503"/>
    </row>
    <row r="1790" spans="5:7" x14ac:dyDescent="0.25">
      <c r="E1790" s="503"/>
      <c r="F1790" s="545"/>
      <c r="G1790" s="503"/>
    </row>
    <row r="1791" spans="5:7" x14ac:dyDescent="0.25">
      <c r="E1791" s="503"/>
      <c r="F1791" s="545"/>
      <c r="G1791" s="503"/>
    </row>
    <row r="1792" spans="5:7" x14ac:dyDescent="0.25">
      <c r="E1792" s="503"/>
      <c r="F1792" s="545"/>
      <c r="G1792" s="503"/>
    </row>
    <row r="1793" spans="5:7" x14ac:dyDescent="0.25">
      <c r="E1793" s="503"/>
      <c r="F1793" s="545"/>
      <c r="G1793" s="503"/>
    </row>
    <row r="1794" spans="5:7" x14ac:dyDescent="0.25">
      <c r="E1794" s="503"/>
      <c r="F1794" s="545"/>
      <c r="G1794" s="503"/>
    </row>
    <row r="1795" spans="5:7" x14ac:dyDescent="0.25">
      <c r="E1795" s="503"/>
      <c r="F1795" s="545"/>
      <c r="G1795" s="503"/>
    </row>
    <row r="1796" spans="5:7" x14ac:dyDescent="0.25">
      <c r="E1796" s="503"/>
      <c r="F1796" s="545"/>
      <c r="G1796" s="503"/>
    </row>
    <row r="1797" spans="5:7" x14ac:dyDescent="0.25">
      <c r="E1797" s="503"/>
      <c r="F1797" s="545"/>
      <c r="G1797" s="503"/>
    </row>
    <row r="1798" spans="5:7" x14ac:dyDescent="0.25">
      <c r="E1798" s="503"/>
      <c r="F1798" s="545"/>
      <c r="G1798" s="503"/>
    </row>
    <row r="1799" spans="5:7" x14ac:dyDescent="0.25">
      <c r="E1799" s="503"/>
      <c r="F1799" s="545"/>
      <c r="G1799" s="503"/>
    </row>
    <row r="1800" spans="5:7" x14ac:dyDescent="0.25">
      <c r="E1800" s="503"/>
      <c r="F1800" s="545"/>
      <c r="G1800" s="503"/>
    </row>
    <row r="1801" spans="5:7" x14ac:dyDescent="0.25">
      <c r="E1801" s="503"/>
      <c r="F1801" s="545"/>
      <c r="G1801" s="503"/>
    </row>
    <row r="1802" spans="5:7" x14ac:dyDescent="0.25">
      <c r="E1802" s="503"/>
      <c r="F1802" s="545"/>
      <c r="G1802" s="503"/>
    </row>
    <row r="1803" spans="5:7" x14ac:dyDescent="0.25">
      <c r="E1803" s="503"/>
      <c r="F1803" s="545"/>
      <c r="G1803" s="503"/>
    </row>
    <row r="1804" spans="5:7" x14ac:dyDescent="0.25">
      <c r="E1804" s="503"/>
      <c r="F1804" s="545"/>
      <c r="G1804" s="503"/>
    </row>
    <row r="1805" spans="5:7" x14ac:dyDescent="0.25">
      <c r="E1805" s="503"/>
      <c r="F1805" s="545"/>
      <c r="G1805" s="503"/>
    </row>
    <row r="1806" spans="5:7" x14ac:dyDescent="0.25">
      <c r="E1806" s="503"/>
      <c r="F1806" s="545"/>
      <c r="G1806" s="503"/>
    </row>
    <row r="1807" spans="5:7" x14ac:dyDescent="0.25">
      <c r="E1807" s="503"/>
      <c r="F1807" s="545"/>
      <c r="G1807" s="503"/>
    </row>
    <row r="1808" spans="5:7" x14ac:dyDescent="0.25">
      <c r="E1808" s="503"/>
      <c r="F1808" s="545"/>
      <c r="G1808" s="503"/>
    </row>
    <row r="1809" spans="5:7" x14ac:dyDescent="0.25">
      <c r="E1809" s="503"/>
      <c r="F1809" s="545"/>
      <c r="G1809" s="503"/>
    </row>
    <row r="1810" spans="5:7" x14ac:dyDescent="0.25">
      <c r="E1810" s="503"/>
      <c r="F1810" s="545"/>
      <c r="G1810" s="503"/>
    </row>
    <row r="1811" spans="5:7" x14ac:dyDescent="0.25">
      <c r="E1811" s="503"/>
      <c r="F1811" s="545"/>
      <c r="G1811" s="503"/>
    </row>
    <row r="1812" spans="5:7" x14ac:dyDescent="0.25">
      <c r="E1812" s="503"/>
      <c r="F1812" s="545"/>
      <c r="G1812" s="503"/>
    </row>
    <row r="1813" spans="5:7" x14ac:dyDescent="0.25">
      <c r="E1813" s="503"/>
      <c r="F1813" s="545"/>
      <c r="G1813" s="503"/>
    </row>
    <row r="1814" spans="5:7" x14ac:dyDescent="0.25">
      <c r="E1814" s="503"/>
      <c r="F1814" s="545"/>
      <c r="G1814" s="503"/>
    </row>
    <row r="1815" spans="5:7" x14ac:dyDescent="0.25">
      <c r="E1815" s="503"/>
      <c r="F1815" s="545"/>
      <c r="G1815" s="503"/>
    </row>
    <row r="1816" spans="5:7" x14ac:dyDescent="0.25">
      <c r="E1816" s="503"/>
      <c r="F1816" s="545"/>
      <c r="G1816" s="503"/>
    </row>
    <row r="1817" spans="5:7" x14ac:dyDescent="0.25">
      <c r="E1817" s="503"/>
      <c r="F1817" s="545"/>
      <c r="G1817" s="503"/>
    </row>
    <row r="1818" spans="5:7" x14ac:dyDescent="0.25">
      <c r="E1818" s="503"/>
      <c r="F1818" s="545"/>
      <c r="G1818" s="503"/>
    </row>
    <row r="1819" spans="5:7" x14ac:dyDescent="0.25">
      <c r="E1819" s="503"/>
      <c r="F1819" s="545"/>
      <c r="G1819" s="503"/>
    </row>
    <row r="1820" spans="5:7" x14ac:dyDescent="0.25">
      <c r="E1820" s="503"/>
      <c r="F1820" s="545"/>
      <c r="G1820" s="503"/>
    </row>
    <row r="1821" spans="5:7" x14ac:dyDescent="0.25">
      <c r="E1821" s="503"/>
      <c r="F1821" s="545"/>
      <c r="G1821" s="503"/>
    </row>
    <row r="1822" spans="5:7" x14ac:dyDescent="0.25">
      <c r="E1822" s="503"/>
      <c r="F1822" s="545"/>
      <c r="G1822" s="503"/>
    </row>
    <row r="1823" spans="5:7" x14ac:dyDescent="0.25">
      <c r="E1823" s="503"/>
      <c r="F1823" s="545"/>
      <c r="G1823" s="503"/>
    </row>
    <row r="1824" spans="5:7" x14ac:dyDescent="0.25">
      <c r="E1824" s="503"/>
      <c r="F1824" s="545"/>
      <c r="G1824" s="503"/>
    </row>
    <row r="1825" spans="5:7" x14ac:dyDescent="0.25">
      <c r="E1825" s="503"/>
      <c r="F1825" s="545"/>
      <c r="G1825" s="503"/>
    </row>
    <row r="1826" spans="5:7" x14ac:dyDescent="0.25">
      <c r="E1826" s="503"/>
      <c r="F1826" s="545"/>
      <c r="G1826" s="503"/>
    </row>
    <row r="1827" spans="5:7" x14ac:dyDescent="0.25">
      <c r="E1827" s="503"/>
      <c r="F1827" s="545"/>
      <c r="G1827" s="503"/>
    </row>
    <row r="1828" spans="5:7" x14ac:dyDescent="0.25">
      <c r="E1828" s="503"/>
      <c r="F1828" s="545"/>
      <c r="G1828" s="503"/>
    </row>
    <row r="1829" spans="5:7" x14ac:dyDescent="0.25">
      <c r="E1829" s="503"/>
      <c r="F1829" s="545"/>
      <c r="G1829" s="503"/>
    </row>
    <row r="1830" spans="5:7" x14ac:dyDescent="0.25">
      <c r="E1830" s="503"/>
      <c r="F1830" s="545"/>
      <c r="G1830" s="503"/>
    </row>
    <row r="1831" spans="5:7" x14ac:dyDescent="0.25">
      <c r="E1831" s="503"/>
      <c r="F1831" s="545"/>
      <c r="G1831" s="503"/>
    </row>
    <row r="1832" spans="5:7" x14ac:dyDescent="0.25">
      <c r="E1832" s="503"/>
      <c r="F1832" s="545"/>
      <c r="G1832" s="503"/>
    </row>
    <row r="1833" spans="5:7" x14ac:dyDescent="0.25">
      <c r="E1833" s="503"/>
      <c r="F1833" s="545"/>
      <c r="G1833" s="503"/>
    </row>
    <row r="1834" spans="5:7" x14ac:dyDescent="0.25">
      <c r="E1834" s="503"/>
      <c r="F1834" s="545"/>
      <c r="G1834" s="503"/>
    </row>
    <row r="1835" spans="5:7" x14ac:dyDescent="0.25">
      <c r="E1835" s="503"/>
      <c r="F1835" s="545"/>
      <c r="G1835" s="503"/>
    </row>
    <row r="1836" spans="5:7" x14ac:dyDescent="0.25">
      <c r="E1836" s="503"/>
      <c r="F1836" s="545"/>
      <c r="G1836" s="503"/>
    </row>
    <row r="1837" spans="5:7" x14ac:dyDescent="0.25">
      <c r="E1837" s="503"/>
      <c r="F1837" s="545"/>
      <c r="G1837" s="503"/>
    </row>
    <row r="1838" spans="5:7" x14ac:dyDescent="0.25">
      <c r="E1838" s="503"/>
      <c r="F1838" s="545"/>
      <c r="G1838" s="503"/>
    </row>
    <row r="1839" spans="5:7" x14ac:dyDescent="0.25">
      <c r="E1839" s="503"/>
      <c r="F1839" s="545"/>
      <c r="G1839" s="503"/>
    </row>
    <row r="1840" spans="5:7" x14ac:dyDescent="0.25">
      <c r="E1840" s="503"/>
      <c r="F1840" s="545"/>
      <c r="G1840" s="503"/>
    </row>
    <row r="1841" spans="5:7" x14ac:dyDescent="0.25">
      <c r="E1841" s="503"/>
      <c r="F1841" s="545"/>
      <c r="G1841" s="503"/>
    </row>
    <row r="1842" spans="5:7" x14ac:dyDescent="0.25">
      <c r="E1842" s="503"/>
      <c r="F1842" s="545"/>
      <c r="G1842" s="503"/>
    </row>
    <row r="1843" spans="5:7" x14ac:dyDescent="0.25">
      <c r="E1843" s="503"/>
      <c r="F1843" s="545"/>
      <c r="G1843" s="503"/>
    </row>
    <row r="1844" spans="5:7" x14ac:dyDescent="0.25">
      <c r="E1844" s="503"/>
      <c r="F1844" s="545"/>
      <c r="G1844" s="503"/>
    </row>
    <row r="1845" spans="5:7" x14ac:dyDescent="0.25">
      <c r="E1845" s="503"/>
      <c r="F1845" s="545"/>
      <c r="G1845" s="503"/>
    </row>
    <row r="1846" spans="5:7" x14ac:dyDescent="0.25">
      <c r="E1846" s="503"/>
      <c r="F1846" s="545"/>
      <c r="G1846" s="503"/>
    </row>
    <row r="1847" spans="5:7" x14ac:dyDescent="0.25">
      <c r="E1847" s="503"/>
      <c r="F1847" s="545"/>
      <c r="G1847" s="503"/>
    </row>
    <row r="1848" spans="5:7" x14ac:dyDescent="0.25">
      <c r="E1848" s="503"/>
      <c r="F1848" s="545"/>
      <c r="G1848" s="503"/>
    </row>
    <row r="1849" spans="5:7" x14ac:dyDescent="0.25">
      <c r="E1849" s="503"/>
      <c r="F1849" s="545"/>
      <c r="G1849" s="503"/>
    </row>
    <row r="1850" spans="5:7" x14ac:dyDescent="0.25">
      <c r="E1850" s="503"/>
      <c r="F1850" s="545"/>
      <c r="G1850" s="503"/>
    </row>
    <row r="1851" spans="5:7" x14ac:dyDescent="0.25">
      <c r="E1851" s="503"/>
      <c r="F1851" s="545"/>
      <c r="G1851" s="503"/>
    </row>
    <row r="1852" spans="5:7" x14ac:dyDescent="0.25">
      <c r="E1852" s="503"/>
      <c r="F1852" s="545"/>
      <c r="G1852" s="503"/>
    </row>
    <row r="1853" spans="5:7" x14ac:dyDescent="0.25">
      <c r="E1853" s="503"/>
      <c r="F1853" s="545"/>
      <c r="G1853" s="503"/>
    </row>
    <row r="1854" spans="5:7" x14ac:dyDescent="0.25">
      <c r="E1854" s="503"/>
      <c r="F1854" s="545"/>
      <c r="G1854" s="503"/>
    </row>
    <row r="1855" spans="5:7" x14ac:dyDescent="0.25">
      <c r="E1855" s="503"/>
      <c r="F1855" s="545"/>
      <c r="G1855" s="503"/>
    </row>
    <row r="1856" spans="5:7" x14ac:dyDescent="0.25">
      <c r="E1856" s="503"/>
      <c r="F1856" s="545"/>
      <c r="G1856" s="503"/>
    </row>
    <row r="1857" spans="5:7" x14ac:dyDescent="0.25">
      <c r="E1857" s="503"/>
      <c r="F1857" s="545"/>
      <c r="G1857" s="503"/>
    </row>
    <row r="1858" spans="5:7" x14ac:dyDescent="0.25">
      <c r="E1858" s="503"/>
      <c r="F1858" s="545"/>
      <c r="G1858" s="503"/>
    </row>
    <row r="1859" spans="5:7" x14ac:dyDescent="0.25">
      <c r="E1859" s="503"/>
      <c r="F1859" s="545"/>
      <c r="G1859" s="503"/>
    </row>
    <row r="1860" spans="5:7" x14ac:dyDescent="0.25">
      <c r="E1860" s="503"/>
      <c r="F1860" s="545"/>
      <c r="G1860" s="503"/>
    </row>
    <row r="1861" spans="5:7" x14ac:dyDescent="0.25">
      <c r="E1861" s="503"/>
      <c r="F1861" s="545"/>
      <c r="G1861" s="503"/>
    </row>
    <row r="1862" spans="5:7" x14ac:dyDescent="0.25">
      <c r="E1862" s="503"/>
      <c r="F1862" s="545"/>
      <c r="G1862" s="503"/>
    </row>
    <row r="1863" spans="5:7" x14ac:dyDescent="0.25">
      <c r="E1863" s="503"/>
      <c r="F1863" s="545"/>
      <c r="G1863" s="503"/>
    </row>
    <row r="1864" spans="5:7" x14ac:dyDescent="0.25">
      <c r="E1864" s="503"/>
      <c r="F1864" s="545"/>
      <c r="G1864" s="503"/>
    </row>
    <row r="1865" spans="5:7" x14ac:dyDescent="0.25">
      <c r="E1865" s="503"/>
      <c r="F1865" s="545"/>
      <c r="G1865" s="503"/>
    </row>
    <row r="1866" spans="5:7" x14ac:dyDescent="0.25">
      <c r="E1866" s="503"/>
      <c r="F1866" s="545"/>
      <c r="G1866" s="503"/>
    </row>
    <row r="1867" spans="5:7" x14ac:dyDescent="0.25">
      <c r="E1867" s="503"/>
      <c r="F1867" s="545"/>
      <c r="G1867" s="503"/>
    </row>
    <row r="1868" spans="5:7" x14ac:dyDescent="0.25">
      <c r="E1868" s="503"/>
      <c r="F1868" s="545"/>
      <c r="G1868" s="503"/>
    </row>
    <row r="1869" spans="5:7" x14ac:dyDescent="0.25">
      <c r="E1869" s="503"/>
      <c r="F1869" s="545"/>
      <c r="G1869" s="503"/>
    </row>
    <row r="1870" spans="5:7" x14ac:dyDescent="0.25">
      <c r="E1870" s="503"/>
      <c r="F1870" s="545"/>
      <c r="G1870" s="503"/>
    </row>
    <row r="1871" spans="5:7" x14ac:dyDescent="0.25">
      <c r="E1871" s="503"/>
      <c r="F1871" s="545"/>
      <c r="G1871" s="503"/>
    </row>
    <row r="1872" spans="5:7" x14ac:dyDescent="0.25">
      <c r="E1872" s="503"/>
      <c r="F1872" s="545"/>
      <c r="G1872" s="503"/>
    </row>
    <row r="1873" spans="5:7" x14ac:dyDescent="0.25">
      <c r="E1873" s="503"/>
      <c r="F1873" s="545"/>
      <c r="G1873" s="503"/>
    </row>
    <row r="1874" spans="5:7" x14ac:dyDescent="0.25">
      <c r="E1874" s="503"/>
      <c r="F1874" s="545"/>
      <c r="G1874" s="503"/>
    </row>
    <row r="1875" spans="5:7" x14ac:dyDescent="0.25">
      <c r="E1875" s="503"/>
      <c r="F1875" s="545"/>
      <c r="G1875" s="503"/>
    </row>
    <row r="1876" spans="5:7" x14ac:dyDescent="0.25">
      <c r="E1876" s="503"/>
      <c r="F1876" s="545"/>
      <c r="G1876" s="503"/>
    </row>
    <row r="1877" spans="5:7" x14ac:dyDescent="0.25">
      <c r="E1877" s="503"/>
      <c r="F1877" s="545"/>
      <c r="G1877" s="503"/>
    </row>
    <row r="1878" spans="5:7" x14ac:dyDescent="0.25">
      <c r="E1878" s="503"/>
      <c r="F1878" s="545"/>
      <c r="G1878" s="503"/>
    </row>
    <row r="1879" spans="5:7" x14ac:dyDescent="0.25">
      <c r="E1879" s="503"/>
      <c r="F1879" s="545"/>
      <c r="G1879" s="503"/>
    </row>
    <row r="1880" spans="5:7" x14ac:dyDescent="0.25">
      <c r="E1880" s="503"/>
      <c r="F1880" s="545"/>
      <c r="G1880" s="503"/>
    </row>
    <row r="1881" spans="5:7" x14ac:dyDescent="0.25">
      <c r="E1881" s="503"/>
      <c r="F1881" s="545"/>
      <c r="G1881" s="503"/>
    </row>
    <row r="1882" spans="5:7" x14ac:dyDescent="0.25">
      <c r="E1882" s="503"/>
      <c r="F1882" s="545"/>
      <c r="G1882" s="503"/>
    </row>
    <row r="1883" spans="5:7" x14ac:dyDescent="0.25">
      <c r="E1883" s="503"/>
      <c r="F1883" s="545"/>
      <c r="G1883" s="503"/>
    </row>
    <row r="1884" spans="5:7" x14ac:dyDescent="0.25">
      <c r="E1884" s="503"/>
      <c r="F1884" s="545"/>
      <c r="G1884" s="503"/>
    </row>
    <row r="1885" spans="5:7" x14ac:dyDescent="0.25">
      <c r="E1885" s="503"/>
      <c r="F1885" s="545"/>
      <c r="G1885" s="503"/>
    </row>
    <row r="1886" spans="5:7" x14ac:dyDescent="0.25">
      <c r="E1886" s="503"/>
      <c r="F1886" s="545"/>
      <c r="G1886" s="503"/>
    </row>
    <row r="1887" spans="5:7" x14ac:dyDescent="0.25">
      <c r="E1887" s="503"/>
      <c r="F1887" s="545"/>
      <c r="G1887" s="503"/>
    </row>
    <row r="1888" spans="5:7" x14ac:dyDescent="0.25">
      <c r="E1888" s="503"/>
      <c r="F1888" s="545"/>
      <c r="G1888" s="503"/>
    </row>
    <row r="1889" spans="5:7" x14ac:dyDescent="0.25">
      <c r="E1889" s="503"/>
      <c r="F1889" s="545"/>
      <c r="G1889" s="503"/>
    </row>
    <row r="1890" spans="5:7" x14ac:dyDescent="0.25">
      <c r="E1890" s="503"/>
      <c r="F1890" s="545"/>
      <c r="G1890" s="503"/>
    </row>
    <row r="1891" spans="5:7" x14ac:dyDescent="0.25">
      <c r="E1891" s="503"/>
      <c r="F1891" s="545"/>
      <c r="G1891" s="503"/>
    </row>
    <row r="1892" spans="5:7" x14ac:dyDescent="0.25">
      <c r="E1892" s="503"/>
      <c r="F1892" s="545"/>
      <c r="G1892" s="503"/>
    </row>
    <row r="1893" spans="5:7" x14ac:dyDescent="0.25">
      <c r="E1893" s="503"/>
      <c r="F1893" s="545"/>
      <c r="G1893" s="503"/>
    </row>
    <row r="1894" spans="5:7" x14ac:dyDescent="0.25">
      <c r="E1894" s="503"/>
      <c r="F1894" s="545"/>
      <c r="G1894" s="503"/>
    </row>
    <row r="1895" spans="5:7" x14ac:dyDescent="0.25">
      <c r="E1895" s="503"/>
      <c r="F1895" s="545"/>
      <c r="G1895" s="503"/>
    </row>
    <row r="1896" spans="5:7" x14ac:dyDescent="0.25">
      <c r="E1896" s="503"/>
      <c r="F1896" s="545"/>
      <c r="G1896" s="503"/>
    </row>
    <row r="1897" spans="5:7" x14ac:dyDescent="0.25">
      <c r="E1897" s="503"/>
      <c r="F1897" s="545"/>
      <c r="G1897" s="503"/>
    </row>
    <row r="1898" spans="5:7" x14ac:dyDescent="0.25">
      <c r="E1898" s="503"/>
      <c r="F1898" s="545"/>
      <c r="G1898" s="503"/>
    </row>
    <row r="1899" spans="5:7" x14ac:dyDescent="0.25">
      <c r="E1899" s="503"/>
      <c r="F1899" s="545"/>
      <c r="G1899" s="503"/>
    </row>
    <row r="1900" spans="5:7" x14ac:dyDescent="0.25">
      <c r="E1900" s="503"/>
      <c r="F1900" s="545"/>
      <c r="G1900" s="503"/>
    </row>
    <row r="1901" spans="5:7" x14ac:dyDescent="0.25">
      <c r="E1901" s="503"/>
      <c r="F1901" s="545"/>
      <c r="G1901" s="503"/>
    </row>
    <row r="1902" spans="5:7" x14ac:dyDescent="0.25">
      <c r="E1902" s="503"/>
      <c r="F1902" s="545"/>
      <c r="G1902" s="503"/>
    </row>
    <row r="1903" spans="5:7" x14ac:dyDescent="0.25">
      <c r="E1903" s="503"/>
      <c r="F1903" s="545"/>
      <c r="G1903" s="503"/>
    </row>
    <row r="1904" spans="5:7" x14ac:dyDescent="0.25">
      <c r="E1904" s="503"/>
      <c r="F1904" s="545"/>
      <c r="G1904" s="503"/>
    </row>
    <row r="1905" spans="5:7" x14ac:dyDescent="0.25">
      <c r="E1905" s="503"/>
      <c r="F1905" s="545"/>
      <c r="G1905" s="503"/>
    </row>
    <row r="1906" spans="5:7" x14ac:dyDescent="0.25">
      <c r="E1906" s="503"/>
      <c r="F1906" s="545"/>
      <c r="G1906" s="503"/>
    </row>
    <row r="1907" spans="5:7" x14ac:dyDescent="0.25">
      <c r="E1907" s="503"/>
      <c r="F1907" s="545"/>
      <c r="G1907" s="503"/>
    </row>
    <row r="1908" spans="5:7" x14ac:dyDescent="0.25">
      <c r="E1908" s="503"/>
      <c r="F1908" s="545"/>
      <c r="G1908" s="503"/>
    </row>
    <row r="1909" spans="5:7" x14ac:dyDescent="0.25">
      <c r="E1909" s="503"/>
      <c r="F1909" s="545"/>
      <c r="G1909" s="503"/>
    </row>
    <row r="1910" spans="5:7" x14ac:dyDescent="0.25">
      <c r="E1910" s="503"/>
      <c r="F1910" s="545"/>
      <c r="G1910" s="503"/>
    </row>
    <row r="1911" spans="5:7" x14ac:dyDescent="0.25">
      <c r="E1911" s="503"/>
      <c r="F1911" s="545"/>
      <c r="G1911" s="503"/>
    </row>
    <row r="1912" spans="5:7" x14ac:dyDescent="0.25">
      <c r="E1912" s="503"/>
      <c r="F1912" s="545"/>
      <c r="G1912" s="503"/>
    </row>
    <row r="1913" spans="5:7" x14ac:dyDescent="0.25">
      <c r="E1913" s="503"/>
      <c r="F1913" s="545"/>
      <c r="G1913" s="503"/>
    </row>
    <row r="1914" spans="5:7" x14ac:dyDescent="0.25">
      <c r="E1914" s="503"/>
      <c r="F1914" s="545"/>
      <c r="G1914" s="503"/>
    </row>
    <row r="1915" spans="5:7" x14ac:dyDescent="0.25">
      <c r="E1915" s="503"/>
      <c r="F1915" s="545"/>
      <c r="G1915" s="503"/>
    </row>
    <row r="1916" spans="5:7" x14ac:dyDescent="0.25">
      <c r="E1916" s="503"/>
      <c r="F1916" s="545"/>
      <c r="G1916" s="503"/>
    </row>
    <row r="1917" spans="5:7" x14ac:dyDescent="0.25">
      <c r="E1917" s="503"/>
      <c r="F1917" s="545"/>
      <c r="G1917" s="503"/>
    </row>
    <row r="1918" spans="5:7" x14ac:dyDescent="0.25">
      <c r="E1918" s="503"/>
      <c r="F1918" s="545"/>
      <c r="G1918" s="503"/>
    </row>
    <row r="1919" spans="5:7" x14ac:dyDescent="0.25">
      <c r="E1919" s="503"/>
      <c r="F1919" s="545"/>
      <c r="G1919" s="503"/>
    </row>
    <row r="1920" spans="5:7" x14ac:dyDescent="0.25">
      <c r="E1920" s="503"/>
      <c r="F1920" s="545"/>
      <c r="G1920" s="503"/>
    </row>
    <row r="1921" spans="5:7" x14ac:dyDescent="0.25">
      <c r="E1921" s="503"/>
      <c r="F1921" s="545"/>
      <c r="G1921" s="503"/>
    </row>
    <row r="1922" spans="5:7" x14ac:dyDescent="0.25">
      <c r="E1922" s="503"/>
      <c r="F1922" s="545"/>
      <c r="G1922" s="503"/>
    </row>
    <row r="1923" spans="5:7" x14ac:dyDescent="0.25">
      <c r="E1923" s="503"/>
      <c r="F1923" s="545"/>
      <c r="G1923" s="503"/>
    </row>
    <row r="1924" spans="5:7" x14ac:dyDescent="0.25">
      <c r="E1924" s="503"/>
      <c r="F1924" s="545"/>
      <c r="G1924" s="503"/>
    </row>
    <row r="1925" spans="5:7" x14ac:dyDescent="0.25">
      <c r="E1925" s="503"/>
      <c r="F1925" s="545"/>
      <c r="G1925" s="503"/>
    </row>
    <row r="1926" spans="5:7" x14ac:dyDescent="0.25">
      <c r="E1926" s="503"/>
      <c r="F1926" s="545"/>
      <c r="G1926" s="503"/>
    </row>
    <row r="1927" spans="5:7" x14ac:dyDescent="0.25">
      <c r="E1927" s="503"/>
      <c r="F1927" s="545"/>
      <c r="G1927" s="503"/>
    </row>
    <row r="1928" spans="5:7" x14ac:dyDescent="0.25">
      <c r="E1928" s="503"/>
      <c r="F1928" s="545"/>
      <c r="G1928" s="503"/>
    </row>
    <row r="1929" spans="5:7" x14ac:dyDescent="0.25">
      <c r="E1929" s="503"/>
      <c r="F1929" s="545"/>
      <c r="G1929" s="503"/>
    </row>
    <row r="1930" spans="5:7" x14ac:dyDescent="0.25">
      <c r="E1930" s="503"/>
      <c r="F1930" s="545"/>
      <c r="G1930" s="503"/>
    </row>
    <row r="1931" spans="5:7" x14ac:dyDescent="0.25">
      <c r="E1931" s="503"/>
      <c r="F1931" s="545"/>
      <c r="G1931" s="503"/>
    </row>
    <row r="1932" spans="5:7" x14ac:dyDescent="0.25">
      <c r="E1932" s="503"/>
      <c r="F1932" s="545"/>
      <c r="G1932" s="503"/>
    </row>
    <row r="1933" spans="5:7" x14ac:dyDescent="0.25">
      <c r="E1933" s="503"/>
      <c r="F1933" s="545"/>
      <c r="G1933" s="503"/>
    </row>
    <row r="1934" spans="5:7" x14ac:dyDescent="0.25">
      <c r="E1934" s="503"/>
      <c r="F1934" s="545"/>
      <c r="G1934" s="503"/>
    </row>
    <row r="1935" spans="5:7" x14ac:dyDescent="0.25">
      <c r="E1935" s="503"/>
      <c r="F1935" s="545"/>
      <c r="G1935" s="503"/>
    </row>
    <row r="1936" spans="5:7" x14ac:dyDescent="0.25">
      <c r="E1936" s="503"/>
      <c r="F1936" s="545"/>
      <c r="G1936" s="503"/>
    </row>
    <row r="1937" spans="5:7" x14ac:dyDescent="0.25">
      <c r="E1937" s="503"/>
      <c r="F1937" s="545"/>
      <c r="G1937" s="503"/>
    </row>
    <row r="1938" spans="5:7" x14ac:dyDescent="0.25">
      <c r="E1938" s="503"/>
      <c r="F1938" s="545"/>
      <c r="G1938" s="503"/>
    </row>
    <row r="1939" spans="5:7" x14ac:dyDescent="0.25">
      <c r="E1939" s="503"/>
      <c r="F1939" s="545"/>
      <c r="G1939" s="503"/>
    </row>
    <row r="1940" spans="5:7" x14ac:dyDescent="0.25">
      <c r="E1940" s="503"/>
      <c r="F1940" s="545"/>
      <c r="G1940" s="503"/>
    </row>
    <row r="1941" spans="5:7" x14ac:dyDescent="0.25">
      <c r="E1941" s="503"/>
      <c r="F1941" s="545"/>
      <c r="G1941" s="503"/>
    </row>
    <row r="1942" spans="5:7" x14ac:dyDescent="0.25">
      <c r="E1942" s="503"/>
      <c r="F1942" s="545"/>
      <c r="G1942" s="503"/>
    </row>
    <row r="1943" spans="5:7" x14ac:dyDescent="0.25">
      <c r="E1943" s="503"/>
      <c r="F1943" s="545"/>
      <c r="G1943" s="503"/>
    </row>
    <row r="1944" spans="5:7" x14ac:dyDescent="0.25">
      <c r="E1944" s="503"/>
      <c r="F1944" s="545"/>
      <c r="G1944" s="503"/>
    </row>
    <row r="1945" spans="5:7" x14ac:dyDescent="0.25">
      <c r="E1945" s="503"/>
      <c r="F1945" s="545"/>
      <c r="G1945" s="503"/>
    </row>
    <row r="1946" spans="5:7" x14ac:dyDescent="0.25">
      <c r="E1946" s="503"/>
      <c r="F1946" s="545"/>
      <c r="G1946" s="503"/>
    </row>
    <row r="1947" spans="5:7" x14ac:dyDescent="0.25">
      <c r="E1947" s="503"/>
      <c r="F1947" s="545"/>
      <c r="G1947" s="503"/>
    </row>
    <row r="1948" spans="5:7" x14ac:dyDescent="0.25">
      <c r="E1948" s="503"/>
      <c r="F1948" s="545"/>
      <c r="G1948" s="503"/>
    </row>
    <row r="1949" spans="5:7" x14ac:dyDescent="0.25">
      <c r="E1949" s="503"/>
      <c r="F1949" s="545"/>
      <c r="G1949" s="503"/>
    </row>
    <row r="1950" spans="5:7" x14ac:dyDescent="0.25">
      <c r="E1950" s="503"/>
      <c r="F1950" s="545"/>
      <c r="G1950" s="503"/>
    </row>
    <row r="1951" spans="5:7" x14ac:dyDescent="0.25">
      <c r="E1951" s="503"/>
      <c r="F1951" s="545"/>
      <c r="G1951" s="503"/>
    </row>
    <row r="1952" spans="5:7" x14ac:dyDescent="0.25">
      <c r="E1952" s="503"/>
      <c r="F1952" s="545"/>
      <c r="G1952" s="503"/>
    </row>
    <row r="1953" spans="5:7" x14ac:dyDescent="0.25">
      <c r="E1953" s="503"/>
      <c r="F1953" s="545"/>
      <c r="G1953" s="503"/>
    </row>
    <row r="1954" spans="5:7" x14ac:dyDescent="0.25">
      <c r="E1954" s="503"/>
      <c r="F1954" s="545"/>
      <c r="G1954" s="503"/>
    </row>
    <row r="1955" spans="5:7" x14ac:dyDescent="0.25">
      <c r="E1955" s="503"/>
      <c r="F1955" s="545"/>
      <c r="G1955" s="503"/>
    </row>
    <row r="1956" spans="5:7" x14ac:dyDescent="0.25">
      <c r="E1956" s="503"/>
      <c r="F1956" s="545"/>
      <c r="G1956" s="503"/>
    </row>
    <row r="1957" spans="5:7" x14ac:dyDescent="0.25">
      <c r="E1957" s="503"/>
      <c r="F1957" s="545"/>
      <c r="G1957" s="503"/>
    </row>
    <row r="1958" spans="5:7" x14ac:dyDescent="0.25">
      <c r="E1958" s="503"/>
      <c r="F1958" s="545"/>
      <c r="G1958" s="503"/>
    </row>
    <row r="1959" spans="5:7" x14ac:dyDescent="0.25">
      <c r="E1959" s="503"/>
      <c r="F1959" s="545"/>
      <c r="G1959" s="503"/>
    </row>
    <row r="1960" spans="5:7" x14ac:dyDescent="0.25">
      <c r="E1960" s="503"/>
      <c r="F1960" s="545"/>
      <c r="G1960" s="503"/>
    </row>
    <row r="1961" spans="5:7" x14ac:dyDescent="0.25">
      <c r="E1961" s="503"/>
      <c r="F1961" s="545"/>
      <c r="G1961" s="503"/>
    </row>
    <row r="1962" spans="5:7" x14ac:dyDescent="0.25">
      <c r="E1962" s="503"/>
      <c r="F1962" s="545"/>
      <c r="G1962" s="503"/>
    </row>
    <row r="1963" spans="5:7" x14ac:dyDescent="0.25">
      <c r="E1963" s="503"/>
      <c r="F1963" s="545"/>
      <c r="G1963" s="503"/>
    </row>
    <row r="1964" spans="5:7" x14ac:dyDescent="0.25">
      <c r="E1964" s="503"/>
      <c r="F1964" s="545"/>
      <c r="G1964" s="503"/>
    </row>
    <row r="1965" spans="5:7" x14ac:dyDescent="0.25">
      <c r="E1965" s="503"/>
      <c r="F1965" s="545"/>
      <c r="G1965" s="503"/>
    </row>
    <row r="1966" spans="5:7" x14ac:dyDescent="0.25">
      <c r="E1966" s="503"/>
      <c r="F1966" s="545"/>
      <c r="G1966" s="503"/>
    </row>
    <row r="1967" spans="5:7" x14ac:dyDescent="0.25">
      <c r="E1967" s="503"/>
      <c r="F1967" s="545"/>
      <c r="G1967" s="503"/>
    </row>
    <row r="1968" spans="5:7" x14ac:dyDescent="0.25">
      <c r="E1968" s="503"/>
      <c r="F1968" s="545"/>
      <c r="G1968" s="503"/>
    </row>
    <row r="1969" spans="5:7" x14ac:dyDescent="0.25">
      <c r="E1969" s="503"/>
      <c r="F1969" s="545"/>
      <c r="G1969" s="503"/>
    </row>
    <row r="1970" spans="5:7" x14ac:dyDescent="0.25">
      <c r="E1970" s="503"/>
      <c r="F1970" s="545"/>
      <c r="G1970" s="503"/>
    </row>
    <row r="1971" spans="5:7" x14ac:dyDescent="0.25">
      <c r="E1971" s="503"/>
      <c r="F1971" s="545"/>
      <c r="G1971" s="503"/>
    </row>
    <row r="1972" spans="5:7" x14ac:dyDescent="0.25">
      <c r="E1972" s="503"/>
      <c r="F1972" s="545"/>
      <c r="G1972" s="503"/>
    </row>
    <row r="1973" spans="5:7" x14ac:dyDescent="0.25">
      <c r="E1973" s="503"/>
      <c r="F1973" s="545"/>
      <c r="G1973" s="503"/>
    </row>
    <row r="1974" spans="5:7" x14ac:dyDescent="0.25">
      <c r="E1974" s="503"/>
      <c r="F1974" s="545"/>
      <c r="G1974" s="503"/>
    </row>
    <row r="1975" spans="5:7" x14ac:dyDescent="0.25">
      <c r="E1975" s="503"/>
      <c r="F1975" s="545"/>
      <c r="G1975" s="503"/>
    </row>
    <row r="1976" spans="5:7" x14ac:dyDescent="0.25">
      <c r="E1976" s="503"/>
      <c r="F1976" s="545"/>
      <c r="G1976" s="503"/>
    </row>
    <row r="1977" spans="5:7" x14ac:dyDescent="0.25">
      <c r="E1977" s="503"/>
      <c r="F1977" s="545"/>
      <c r="G1977" s="503"/>
    </row>
    <row r="1978" spans="5:7" x14ac:dyDescent="0.25">
      <c r="E1978" s="503"/>
      <c r="F1978" s="545"/>
      <c r="G1978" s="503"/>
    </row>
    <row r="1979" spans="5:7" x14ac:dyDescent="0.25">
      <c r="E1979" s="503"/>
      <c r="F1979" s="545"/>
      <c r="G1979" s="503"/>
    </row>
    <row r="1980" spans="5:7" x14ac:dyDescent="0.25">
      <c r="E1980" s="503"/>
      <c r="F1980" s="545"/>
      <c r="G1980" s="503"/>
    </row>
    <row r="1981" spans="5:7" x14ac:dyDescent="0.25">
      <c r="E1981" s="503"/>
      <c r="F1981" s="545"/>
      <c r="G1981" s="503"/>
    </row>
    <row r="1982" spans="5:7" x14ac:dyDescent="0.25">
      <c r="E1982" s="503"/>
      <c r="F1982" s="545"/>
      <c r="G1982" s="503"/>
    </row>
    <row r="1983" spans="5:7" x14ac:dyDescent="0.25">
      <c r="E1983" s="503"/>
      <c r="F1983" s="545"/>
      <c r="G1983" s="503"/>
    </row>
    <row r="1984" spans="5:7" x14ac:dyDescent="0.25">
      <c r="E1984" s="503"/>
      <c r="F1984" s="545"/>
      <c r="G1984" s="503"/>
    </row>
    <row r="1985" spans="5:7" x14ac:dyDescent="0.25">
      <c r="E1985" s="503"/>
      <c r="F1985" s="545"/>
      <c r="G1985" s="503"/>
    </row>
    <row r="1986" spans="5:7" x14ac:dyDescent="0.25">
      <c r="E1986" s="503"/>
      <c r="F1986" s="545"/>
      <c r="G1986" s="503"/>
    </row>
    <row r="1987" spans="5:7" x14ac:dyDescent="0.25">
      <c r="E1987" s="503"/>
      <c r="F1987" s="545"/>
      <c r="G1987" s="503"/>
    </row>
    <row r="1988" spans="5:7" x14ac:dyDescent="0.25">
      <c r="E1988" s="503"/>
      <c r="F1988" s="545"/>
      <c r="G1988" s="503"/>
    </row>
    <row r="1989" spans="5:7" x14ac:dyDescent="0.25">
      <c r="E1989" s="503"/>
      <c r="F1989" s="545"/>
      <c r="G1989" s="503"/>
    </row>
    <row r="1990" spans="5:7" x14ac:dyDescent="0.25">
      <c r="E1990" s="503"/>
      <c r="F1990" s="545"/>
      <c r="G1990" s="503"/>
    </row>
    <row r="1991" spans="5:7" x14ac:dyDescent="0.25">
      <c r="E1991" s="503"/>
      <c r="F1991" s="545"/>
      <c r="G1991" s="503"/>
    </row>
    <row r="1992" spans="5:7" x14ac:dyDescent="0.25">
      <c r="E1992" s="503"/>
      <c r="F1992" s="545"/>
      <c r="G1992" s="503"/>
    </row>
    <row r="1993" spans="5:7" x14ac:dyDescent="0.25">
      <c r="E1993" s="503"/>
      <c r="F1993" s="545"/>
      <c r="G1993" s="503"/>
    </row>
    <row r="1994" spans="5:7" x14ac:dyDescent="0.25">
      <c r="E1994" s="503"/>
      <c r="F1994" s="545"/>
      <c r="G1994" s="503"/>
    </row>
    <row r="1995" spans="5:7" x14ac:dyDescent="0.25">
      <c r="E1995" s="503"/>
      <c r="F1995" s="545"/>
      <c r="G1995" s="503"/>
    </row>
    <row r="1996" spans="5:7" x14ac:dyDescent="0.25">
      <c r="E1996" s="503"/>
      <c r="F1996" s="545"/>
      <c r="G1996" s="503"/>
    </row>
    <row r="1997" spans="5:7" x14ac:dyDescent="0.25">
      <c r="E1997" s="503"/>
      <c r="F1997" s="545"/>
      <c r="G1997" s="503"/>
    </row>
    <row r="1998" spans="5:7" x14ac:dyDescent="0.25">
      <c r="E1998" s="503"/>
      <c r="F1998" s="545"/>
      <c r="G1998" s="503"/>
    </row>
    <row r="1999" spans="5:7" x14ac:dyDescent="0.25">
      <c r="E1999" s="503"/>
      <c r="F1999" s="545"/>
      <c r="G1999" s="503"/>
    </row>
    <row r="2000" spans="5:7" x14ac:dyDescent="0.25">
      <c r="E2000" s="503"/>
      <c r="F2000" s="545"/>
      <c r="G2000" s="503"/>
    </row>
    <row r="2001" spans="5:7" x14ac:dyDescent="0.25">
      <c r="E2001" s="503"/>
      <c r="F2001" s="545"/>
      <c r="G2001" s="503"/>
    </row>
    <row r="2002" spans="5:7" x14ac:dyDescent="0.25">
      <c r="E2002" s="503"/>
      <c r="F2002" s="545"/>
      <c r="G2002" s="503"/>
    </row>
    <row r="2003" spans="5:7" x14ac:dyDescent="0.25">
      <c r="E2003" s="503"/>
      <c r="F2003" s="545"/>
      <c r="G2003" s="503"/>
    </row>
    <row r="2004" spans="5:7" x14ac:dyDescent="0.25">
      <c r="E2004" s="503"/>
      <c r="F2004" s="545"/>
      <c r="G2004" s="503"/>
    </row>
    <row r="2005" spans="5:7" x14ac:dyDescent="0.25">
      <c r="E2005" s="503"/>
      <c r="F2005" s="545"/>
      <c r="G2005" s="503"/>
    </row>
    <row r="2006" spans="5:7" x14ac:dyDescent="0.25">
      <c r="E2006" s="503"/>
      <c r="F2006" s="545"/>
      <c r="G2006" s="503"/>
    </row>
    <row r="2007" spans="5:7" x14ac:dyDescent="0.25">
      <c r="E2007" s="503"/>
      <c r="F2007" s="545"/>
      <c r="G2007" s="503"/>
    </row>
    <row r="2008" spans="5:7" x14ac:dyDescent="0.25">
      <c r="E2008" s="503"/>
      <c r="F2008" s="545"/>
      <c r="G2008" s="503"/>
    </row>
    <row r="2009" spans="5:7" x14ac:dyDescent="0.25">
      <c r="E2009" s="503"/>
      <c r="F2009" s="545"/>
      <c r="G2009" s="503"/>
    </row>
    <row r="2010" spans="5:7" x14ac:dyDescent="0.25">
      <c r="E2010" s="503"/>
      <c r="F2010" s="545"/>
      <c r="G2010" s="503"/>
    </row>
    <row r="2011" spans="5:7" x14ac:dyDescent="0.25">
      <c r="E2011" s="503"/>
      <c r="F2011" s="545"/>
      <c r="G2011" s="503"/>
    </row>
    <row r="2012" spans="5:7" x14ac:dyDescent="0.25">
      <c r="E2012" s="503"/>
      <c r="F2012" s="545"/>
      <c r="G2012" s="503"/>
    </row>
    <row r="2013" spans="5:7" x14ac:dyDescent="0.25">
      <c r="E2013" s="503"/>
      <c r="F2013" s="545"/>
      <c r="G2013" s="503"/>
    </row>
    <row r="2014" spans="5:7" x14ac:dyDescent="0.25">
      <c r="E2014" s="503"/>
      <c r="F2014" s="545"/>
      <c r="G2014" s="503"/>
    </row>
    <row r="2015" spans="5:7" x14ac:dyDescent="0.25">
      <c r="E2015" s="503"/>
      <c r="F2015" s="545"/>
      <c r="G2015" s="503"/>
    </row>
    <row r="2016" spans="5:7" x14ac:dyDescent="0.25">
      <c r="E2016" s="503"/>
      <c r="F2016" s="545"/>
      <c r="G2016" s="503"/>
    </row>
    <row r="2017" spans="5:7" x14ac:dyDescent="0.25">
      <c r="E2017" s="503"/>
      <c r="F2017" s="545"/>
      <c r="G2017" s="503"/>
    </row>
    <row r="2018" spans="5:7" x14ac:dyDescent="0.25">
      <c r="E2018" s="503"/>
      <c r="F2018" s="545"/>
      <c r="G2018" s="503"/>
    </row>
    <row r="2019" spans="5:7" x14ac:dyDescent="0.25">
      <c r="E2019" s="503"/>
      <c r="F2019" s="545"/>
      <c r="G2019" s="503"/>
    </row>
    <row r="2020" spans="5:7" x14ac:dyDescent="0.25">
      <c r="E2020" s="503"/>
      <c r="F2020" s="545"/>
      <c r="G2020" s="503"/>
    </row>
    <row r="2021" spans="5:7" x14ac:dyDescent="0.25">
      <c r="E2021" s="503"/>
      <c r="F2021" s="545"/>
      <c r="G2021" s="503"/>
    </row>
    <row r="2022" spans="5:7" x14ac:dyDescent="0.25">
      <c r="E2022" s="503"/>
      <c r="F2022" s="545"/>
      <c r="G2022" s="503"/>
    </row>
    <row r="2023" spans="5:7" x14ac:dyDescent="0.25">
      <c r="E2023" s="503"/>
      <c r="F2023" s="545"/>
      <c r="G2023" s="503"/>
    </row>
    <row r="2024" spans="5:7" x14ac:dyDescent="0.25">
      <c r="E2024" s="503"/>
      <c r="F2024" s="545"/>
      <c r="G2024" s="503"/>
    </row>
    <row r="2025" spans="5:7" x14ac:dyDescent="0.25">
      <c r="E2025" s="503"/>
      <c r="F2025" s="545"/>
      <c r="G2025" s="503"/>
    </row>
    <row r="2026" spans="5:7" x14ac:dyDescent="0.25">
      <c r="E2026" s="503"/>
      <c r="F2026" s="545"/>
      <c r="G2026" s="503"/>
    </row>
    <row r="2027" spans="5:7" x14ac:dyDescent="0.25">
      <c r="E2027" s="503"/>
      <c r="F2027" s="545"/>
      <c r="G2027" s="503"/>
    </row>
    <row r="2028" spans="5:7" x14ac:dyDescent="0.25">
      <c r="E2028" s="503"/>
      <c r="F2028" s="545"/>
      <c r="G2028" s="503"/>
    </row>
    <row r="2029" spans="5:7" x14ac:dyDescent="0.25">
      <c r="E2029" s="503"/>
      <c r="F2029" s="545"/>
      <c r="G2029" s="503"/>
    </row>
    <row r="2030" spans="5:7" x14ac:dyDescent="0.25">
      <c r="E2030" s="503"/>
      <c r="F2030" s="545"/>
      <c r="G2030" s="503"/>
    </row>
    <row r="2031" spans="5:7" x14ac:dyDescent="0.25">
      <c r="E2031" s="503"/>
      <c r="F2031" s="545"/>
      <c r="G2031" s="503"/>
    </row>
    <row r="2032" spans="5:7" x14ac:dyDescent="0.25">
      <c r="E2032" s="503"/>
      <c r="F2032" s="545"/>
      <c r="G2032" s="503"/>
    </row>
    <row r="2033" spans="5:7" x14ac:dyDescent="0.25">
      <c r="E2033" s="503"/>
      <c r="F2033" s="545"/>
      <c r="G2033" s="503"/>
    </row>
    <row r="2034" spans="5:7" x14ac:dyDescent="0.25">
      <c r="E2034" s="503"/>
      <c r="F2034" s="545"/>
      <c r="G2034" s="503"/>
    </row>
    <row r="2035" spans="5:7" x14ac:dyDescent="0.25">
      <c r="E2035" s="503"/>
      <c r="F2035" s="545"/>
      <c r="G2035" s="503"/>
    </row>
    <row r="2036" spans="5:7" x14ac:dyDescent="0.25">
      <c r="E2036" s="503"/>
      <c r="F2036" s="545"/>
      <c r="G2036" s="503"/>
    </row>
    <row r="2037" spans="5:7" x14ac:dyDescent="0.25">
      <c r="E2037" s="503"/>
      <c r="F2037" s="545"/>
      <c r="G2037" s="503"/>
    </row>
    <row r="2038" spans="5:7" x14ac:dyDescent="0.25">
      <c r="E2038" s="503"/>
      <c r="F2038" s="545"/>
      <c r="G2038" s="503"/>
    </row>
    <row r="2039" spans="5:7" x14ac:dyDescent="0.25">
      <c r="E2039" s="503"/>
      <c r="F2039" s="545"/>
      <c r="G2039" s="503"/>
    </row>
    <row r="2040" spans="5:7" x14ac:dyDescent="0.25">
      <c r="E2040" s="503"/>
      <c r="F2040" s="545"/>
      <c r="G2040" s="503"/>
    </row>
    <row r="2041" spans="5:7" x14ac:dyDescent="0.25">
      <c r="E2041" s="503"/>
      <c r="F2041" s="545"/>
      <c r="G2041" s="503"/>
    </row>
    <row r="2042" spans="5:7" x14ac:dyDescent="0.25">
      <c r="E2042" s="503"/>
      <c r="F2042" s="545"/>
      <c r="G2042" s="503"/>
    </row>
    <row r="2043" spans="5:7" x14ac:dyDescent="0.25">
      <c r="E2043" s="503"/>
      <c r="F2043" s="545"/>
      <c r="G2043" s="503"/>
    </row>
    <row r="2044" spans="5:7" x14ac:dyDescent="0.25">
      <c r="E2044" s="503"/>
      <c r="F2044" s="545"/>
      <c r="G2044" s="503"/>
    </row>
    <row r="2045" spans="5:7" x14ac:dyDescent="0.25">
      <c r="E2045" s="503"/>
      <c r="F2045" s="545"/>
      <c r="G2045" s="503"/>
    </row>
    <row r="2046" spans="5:7" x14ac:dyDescent="0.25">
      <c r="E2046" s="503"/>
      <c r="F2046" s="545"/>
      <c r="G2046" s="503"/>
    </row>
    <row r="2047" spans="5:7" x14ac:dyDescent="0.25">
      <c r="E2047" s="503"/>
      <c r="F2047" s="545"/>
      <c r="G2047" s="503"/>
    </row>
    <row r="2048" spans="5:7" x14ac:dyDescent="0.25">
      <c r="E2048" s="503"/>
      <c r="F2048" s="545"/>
      <c r="G2048" s="503"/>
    </row>
    <row r="2049" spans="5:7" x14ac:dyDescent="0.25">
      <c r="E2049" s="503"/>
      <c r="F2049" s="545"/>
      <c r="G2049" s="503"/>
    </row>
    <row r="2050" spans="5:7" x14ac:dyDescent="0.25">
      <c r="E2050" s="503"/>
      <c r="F2050" s="545"/>
      <c r="G2050" s="503"/>
    </row>
    <row r="2051" spans="5:7" x14ac:dyDescent="0.25">
      <c r="E2051" s="503"/>
      <c r="F2051" s="545"/>
      <c r="G2051" s="503"/>
    </row>
    <row r="2052" spans="5:7" x14ac:dyDescent="0.25">
      <c r="E2052" s="503"/>
      <c r="F2052" s="545"/>
      <c r="G2052" s="503"/>
    </row>
    <row r="2053" spans="5:7" x14ac:dyDescent="0.25">
      <c r="E2053" s="503"/>
      <c r="F2053" s="545"/>
      <c r="G2053" s="503"/>
    </row>
    <row r="2054" spans="5:7" x14ac:dyDescent="0.25">
      <c r="E2054" s="503"/>
      <c r="F2054" s="545"/>
      <c r="G2054" s="503"/>
    </row>
    <row r="2055" spans="5:7" x14ac:dyDescent="0.25">
      <c r="E2055" s="503"/>
      <c r="F2055" s="545"/>
      <c r="G2055" s="503"/>
    </row>
    <row r="2056" spans="5:7" x14ac:dyDescent="0.25">
      <c r="E2056" s="503"/>
      <c r="F2056" s="545"/>
      <c r="G2056" s="503"/>
    </row>
    <row r="2057" spans="5:7" x14ac:dyDescent="0.25">
      <c r="E2057" s="503"/>
      <c r="F2057" s="545"/>
      <c r="G2057" s="503"/>
    </row>
    <row r="2058" spans="5:7" x14ac:dyDescent="0.25">
      <c r="E2058" s="503"/>
      <c r="F2058" s="545"/>
      <c r="G2058" s="503"/>
    </row>
    <row r="2059" spans="5:7" x14ac:dyDescent="0.25">
      <c r="E2059" s="503"/>
      <c r="F2059" s="545"/>
      <c r="G2059" s="503"/>
    </row>
    <row r="2060" spans="5:7" x14ac:dyDescent="0.25">
      <c r="E2060" s="503"/>
      <c r="F2060" s="545"/>
      <c r="G2060" s="503"/>
    </row>
    <row r="2061" spans="5:7" x14ac:dyDescent="0.25">
      <c r="E2061" s="503"/>
      <c r="F2061" s="545"/>
      <c r="G2061" s="503"/>
    </row>
    <row r="2062" spans="5:7" x14ac:dyDescent="0.25">
      <c r="E2062" s="503"/>
      <c r="F2062" s="545"/>
      <c r="G2062" s="503"/>
    </row>
    <row r="2063" spans="5:7" x14ac:dyDescent="0.25">
      <c r="E2063" s="503"/>
      <c r="F2063" s="545"/>
      <c r="G2063" s="503"/>
    </row>
    <row r="2064" spans="5:7" x14ac:dyDescent="0.25">
      <c r="E2064" s="503"/>
      <c r="F2064" s="545"/>
      <c r="G2064" s="503"/>
    </row>
    <row r="2065" spans="5:7" x14ac:dyDescent="0.25">
      <c r="E2065" s="503"/>
      <c r="F2065" s="545"/>
      <c r="G2065" s="503"/>
    </row>
    <row r="2066" spans="5:7" x14ac:dyDescent="0.25">
      <c r="E2066" s="503"/>
      <c r="F2066" s="545"/>
      <c r="G2066" s="503"/>
    </row>
    <row r="2067" spans="5:7" x14ac:dyDescent="0.25">
      <c r="E2067" s="503"/>
      <c r="F2067" s="545"/>
      <c r="G2067" s="503"/>
    </row>
    <row r="2068" spans="5:7" x14ac:dyDescent="0.25">
      <c r="E2068" s="503"/>
      <c r="F2068" s="545"/>
      <c r="G2068" s="503"/>
    </row>
    <row r="2069" spans="5:7" x14ac:dyDescent="0.25">
      <c r="E2069" s="503"/>
      <c r="F2069" s="545"/>
      <c r="G2069" s="503"/>
    </row>
    <row r="2070" spans="5:7" x14ac:dyDescent="0.25">
      <c r="E2070" s="503"/>
      <c r="F2070" s="545"/>
      <c r="G2070" s="503"/>
    </row>
    <row r="2071" spans="5:7" x14ac:dyDescent="0.25">
      <c r="E2071" s="503"/>
      <c r="F2071" s="545"/>
      <c r="G2071" s="503"/>
    </row>
    <row r="2072" spans="5:7" x14ac:dyDescent="0.25">
      <c r="E2072" s="503"/>
      <c r="F2072" s="545"/>
      <c r="G2072" s="503"/>
    </row>
    <row r="2073" spans="5:7" x14ac:dyDescent="0.25">
      <c r="E2073" s="503"/>
      <c r="F2073" s="545"/>
      <c r="G2073" s="503"/>
    </row>
    <row r="2074" spans="5:7" x14ac:dyDescent="0.25">
      <c r="E2074" s="503"/>
      <c r="F2074" s="545"/>
      <c r="G2074" s="503"/>
    </row>
    <row r="2075" spans="5:7" x14ac:dyDescent="0.25">
      <c r="E2075" s="503"/>
      <c r="F2075" s="545"/>
      <c r="G2075" s="503"/>
    </row>
    <row r="2076" spans="5:7" x14ac:dyDescent="0.25">
      <c r="E2076" s="503"/>
      <c r="F2076" s="545"/>
      <c r="G2076" s="503"/>
    </row>
    <row r="2077" spans="5:7" x14ac:dyDescent="0.25">
      <c r="E2077" s="503"/>
      <c r="F2077" s="545"/>
      <c r="G2077" s="503"/>
    </row>
    <row r="2078" spans="5:7" x14ac:dyDescent="0.25">
      <c r="E2078" s="503"/>
      <c r="F2078" s="545"/>
      <c r="G2078" s="503"/>
    </row>
    <row r="2079" spans="5:7" x14ac:dyDescent="0.25">
      <c r="E2079" s="503"/>
      <c r="F2079" s="545"/>
      <c r="G2079" s="503"/>
    </row>
    <row r="2080" spans="5:7" x14ac:dyDescent="0.25">
      <c r="E2080" s="503"/>
      <c r="F2080" s="545"/>
      <c r="G2080" s="503"/>
    </row>
    <row r="2081" spans="5:7" x14ac:dyDescent="0.25">
      <c r="E2081" s="503"/>
      <c r="F2081" s="545"/>
      <c r="G2081" s="503"/>
    </row>
    <row r="2082" spans="5:7" x14ac:dyDescent="0.25">
      <c r="E2082" s="503"/>
      <c r="F2082" s="545"/>
      <c r="G2082" s="503"/>
    </row>
    <row r="2083" spans="5:7" x14ac:dyDescent="0.25">
      <c r="E2083" s="503"/>
      <c r="F2083" s="545"/>
      <c r="G2083" s="503"/>
    </row>
    <row r="2084" spans="5:7" x14ac:dyDescent="0.25">
      <c r="E2084" s="503"/>
      <c r="F2084" s="545"/>
      <c r="G2084" s="503"/>
    </row>
    <row r="2085" spans="5:7" x14ac:dyDescent="0.25">
      <c r="E2085" s="503"/>
      <c r="F2085" s="545"/>
      <c r="G2085" s="503"/>
    </row>
    <row r="2086" spans="5:7" x14ac:dyDescent="0.25">
      <c r="E2086" s="503"/>
      <c r="F2086" s="545"/>
      <c r="G2086" s="503"/>
    </row>
    <row r="2087" spans="5:7" x14ac:dyDescent="0.25">
      <c r="E2087" s="503"/>
      <c r="F2087" s="545"/>
      <c r="G2087" s="503"/>
    </row>
    <row r="2088" spans="5:7" x14ac:dyDescent="0.25">
      <c r="E2088" s="503"/>
      <c r="F2088" s="545"/>
      <c r="G2088" s="503"/>
    </row>
    <row r="2089" spans="5:7" x14ac:dyDescent="0.25">
      <c r="E2089" s="503"/>
      <c r="F2089" s="545"/>
      <c r="G2089" s="503"/>
    </row>
    <row r="2090" spans="5:7" x14ac:dyDescent="0.25">
      <c r="E2090" s="503"/>
      <c r="F2090" s="545"/>
      <c r="G2090" s="503"/>
    </row>
    <row r="2091" spans="5:7" x14ac:dyDescent="0.25">
      <c r="E2091" s="503"/>
      <c r="F2091" s="545"/>
      <c r="G2091" s="503"/>
    </row>
    <row r="2092" spans="5:7" x14ac:dyDescent="0.25">
      <c r="E2092" s="503"/>
      <c r="F2092" s="545"/>
      <c r="G2092" s="503"/>
    </row>
    <row r="2093" spans="5:7" x14ac:dyDescent="0.25">
      <c r="E2093" s="503"/>
      <c r="F2093" s="545"/>
      <c r="G2093" s="503"/>
    </row>
    <row r="2094" spans="5:7" x14ac:dyDescent="0.25">
      <c r="E2094" s="503"/>
      <c r="F2094" s="545"/>
      <c r="G2094" s="503"/>
    </row>
    <row r="2095" spans="5:7" x14ac:dyDescent="0.25">
      <c r="E2095" s="503"/>
      <c r="F2095" s="545"/>
      <c r="G2095" s="503"/>
    </row>
    <row r="2096" spans="5:7" x14ac:dyDescent="0.25">
      <c r="E2096" s="503"/>
      <c r="F2096" s="545"/>
      <c r="G2096" s="503"/>
    </row>
    <row r="2097" spans="5:7" x14ac:dyDescent="0.25">
      <c r="E2097" s="503"/>
      <c r="F2097" s="545"/>
      <c r="G2097" s="503"/>
    </row>
    <row r="2098" spans="5:7" x14ac:dyDescent="0.25">
      <c r="E2098" s="503"/>
      <c r="F2098" s="545"/>
      <c r="G2098" s="503"/>
    </row>
    <row r="2099" spans="5:7" x14ac:dyDescent="0.25">
      <c r="E2099" s="503"/>
      <c r="F2099" s="545"/>
      <c r="G2099" s="503"/>
    </row>
    <row r="2100" spans="5:7" x14ac:dyDescent="0.25">
      <c r="E2100" s="503"/>
      <c r="F2100" s="545"/>
      <c r="G2100" s="503"/>
    </row>
    <row r="2101" spans="5:7" x14ac:dyDescent="0.25">
      <c r="E2101" s="503"/>
      <c r="F2101" s="545"/>
      <c r="G2101" s="503"/>
    </row>
    <row r="2102" spans="5:7" x14ac:dyDescent="0.25">
      <c r="E2102" s="503"/>
      <c r="F2102" s="545"/>
      <c r="G2102" s="503"/>
    </row>
    <row r="2103" spans="5:7" x14ac:dyDescent="0.25">
      <c r="E2103" s="503"/>
      <c r="F2103" s="545"/>
      <c r="G2103" s="503"/>
    </row>
    <row r="2104" spans="5:7" x14ac:dyDescent="0.25">
      <c r="E2104" s="503"/>
      <c r="F2104" s="545"/>
      <c r="G2104" s="503"/>
    </row>
    <row r="2105" spans="5:7" x14ac:dyDescent="0.25">
      <c r="E2105" s="503"/>
      <c r="F2105" s="545"/>
      <c r="G2105" s="503"/>
    </row>
    <row r="2106" spans="5:7" x14ac:dyDescent="0.25">
      <c r="E2106" s="503"/>
      <c r="F2106" s="545"/>
      <c r="G2106" s="503"/>
    </row>
    <row r="2107" spans="5:7" x14ac:dyDescent="0.25">
      <c r="E2107" s="503"/>
      <c r="F2107" s="545"/>
      <c r="G2107" s="503"/>
    </row>
    <row r="2108" spans="5:7" x14ac:dyDescent="0.25">
      <c r="E2108" s="503"/>
      <c r="F2108" s="545"/>
      <c r="G2108" s="503"/>
    </row>
    <row r="2109" spans="5:7" x14ac:dyDescent="0.25">
      <c r="E2109" s="503"/>
      <c r="F2109" s="545"/>
      <c r="G2109" s="503"/>
    </row>
    <row r="2110" spans="5:7" x14ac:dyDescent="0.25">
      <c r="E2110" s="503"/>
      <c r="F2110" s="545"/>
      <c r="G2110" s="503"/>
    </row>
    <row r="2111" spans="5:7" x14ac:dyDescent="0.25">
      <c r="E2111" s="503"/>
      <c r="F2111" s="545"/>
      <c r="G2111" s="503"/>
    </row>
    <row r="2112" spans="5:7" x14ac:dyDescent="0.25">
      <c r="E2112" s="503"/>
      <c r="F2112" s="545"/>
      <c r="G2112" s="503"/>
    </row>
    <row r="2113" spans="5:7" x14ac:dyDescent="0.25">
      <c r="E2113" s="503"/>
      <c r="F2113" s="545"/>
      <c r="G2113" s="503"/>
    </row>
    <row r="2114" spans="5:7" x14ac:dyDescent="0.25">
      <c r="E2114" s="503"/>
      <c r="F2114" s="545"/>
      <c r="G2114" s="503"/>
    </row>
    <row r="2115" spans="5:7" x14ac:dyDescent="0.25">
      <c r="E2115" s="503"/>
      <c r="F2115" s="545"/>
      <c r="G2115" s="503"/>
    </row>
    <row r="2116" spans="5:7" x14ac:dyDescent="0.25">
      <c r="E2116" s="503"/>
      <c r="F2116" s="545"/>
      <c r="G2116" s="503"/>
    </row>
    <row r="2117" spans="5:7" x14ac:dyDescent="0.25">
      <c r="E2117" s="503"/>
      <c r="F2117" s="545"/>
      <c r="G2117" s="503"/>
    </row>
    <row r="2118" spans="5:7" x14ac:dyDescent="0.25">
      <c r="E2118" s="503"/>
      <c r="F2118" s="545"/>
      <c r="G2118" s="503"/>
    </row>
    <row r="2119" spans="5:7" x14ac:dyDescent="0.25">
      <c r="E2119" s="503"/>
      <c r="F2119" s="545"/>
      <c r="G2119" s="503"/>
    </row>
    <row r="2120" spans="5:7" x14ac:dyDescent="0.25">
      <c r="E2120" s="503"/>
      <c r="F2120" s="545"/>
      <c r="G2120" s="503"/>
    </row>
    <row r="2121" spans="5:7" x14ac:dyDescent="0.25">
      <c r="E2121" s="503"/>
      <c r="F2121" s="545"/>
      <c r="G2121" s="503"/>
    </row>
    <row r="2122" spans="5:7" x14ac:dyDescent="0.25">
      <c r="E2122" s="503"/>
      <c r="F2122" s="545"/>
      <c r="G2122" s="503"/>
    </row>
    <row r="2123" spans="5:7" x14ac:dyDescent="0.25">
      <c r="E2123" s="503"/>
      <c r="F2123" s="545"/>
      <c r="G2123" s="503"/>
    </row>
    <row r="2124" spans="5:7" x14ac:dyDescent="0.25">
      <c r="E2124" s="503"/>
      <c r="F2124" s="545"/>
      <c r="G2124" s="503"/>
    </row>
    <row r="2125" spans="5:7" x14ac:dyDescent="0.25">
      <c r="E2125" s="503"/>
      <c r="F2125" s="545"/>
      <c r="G2125" s="503"/>
    </row>
    <row r="2126" spans="5:7" x14ac:dyDescent="0.25">
      <c r="E2126" s="503"/>
      <c r="F2126" s="545"/>
      <c r="G2126" s="503"/>
    </row>
    <row r="2127" spans="5:7" x14ac:dyDescent="0.25">
      <c r="E2127" s="503"/>
      <c r="F2127" s="545"/>
      <c r="G2127" s="503"/>
    </row>
    <row r="2128" spans="5:7" x14ac:dyDescent="0.25">
      <c r="E2128" s="503"/>
      <c r="F2128" s="545"/>
      <c r="G2128" s="503"/>
    </row>
    <row r="2129" spans="5:7" x14ac:dyDescent="0.25">
      <c r="E2129" s="503"/>
      <c r="F2129" s="545"/>
      <c r="G2129" s="503"/>
    </row>
    <row r="2130" spans="5:7" x14ac:dyDescent="0.25">
      <c r="E2130" s="503"/>
      <c r="F2130" s="545"/>
      <c r="G2130" s="503"/>
    </row>
    <row r="2131" spans="5:7" x14ac:dyDescent="0.25">
      <c r="E2131" s="503"/>
      <c r="F2131" s="545"/>
      <c r="G2131" s="503"/>
    </row>
    <row r="2132" spans="5:7" x14ac:dyDescent="0.25">
      <c r="E2132" s="503"/>
      <c r="F2132" s="545"/>
      <c r="G2132" s="503"/>
    </row>
    <row r="2133" spans="5:7" x14ac:dyDescent="0.25">
      <c r="E2133" s="503"/>
      <c r="F2133" s="545"/>
      <c r="G2133" s="503"/>
    </row>
    <row r="2134" spans="5:7" x14ac:dyDescent="0.25">
      <c r="E2134" s="503"/>
      <c r="F2134" s="545"/>
      <c r="G2134" s="503"/>
    </row>
    <row r="2135" spans="5:7" x14ac:dyDescent="0.25">
      <c r="E2135" s="503"/>
      <c r="F2135" s="545"/>
      <c r="G2135" s="503"/>
    </row>
    <row r="2136" spans="5:7" x14ac:dyDescent="0.25">
      <c r="E2136" s="503"/>
      <c r="F2136" s="545"/>
      <c r="G2136" s="503"/>
    </row>
    <row r="2137" spans="5:7" x14ac:dyDescent="0.25">
      <c r="E2137" s="503"/>
      <c r="F2137" s="545"/>
      <c r="G2137" s="503"/>
    </row>
    <row r="2138" spans="5:7" x14ac:dyDescent="0.25">
      <c r="E2138" s="503"/>
      <c r="F2138" s="545"/>
      <c r="G2138" s="503"/>
    </row>
    <row r="2139" spans="5:7" x14ac:dyDescent="0.25">
      <c r="E2139" s="503"/>
      <c r="F2139" s="545"/>
      <c r="G2139" s="503"/>
    </row>
    <row r="2140" spans="5:7" x14ac:dyDescent="0.25">
      <c r="E2140" s="503"/>
      <c r="F2140" s="545"/>
      <c r="G2140" s="503"/>
    </row>
    <row r="2141" spans="5:7" x14ac:dyDescent="0.25">
      <c r="E2141" s="503"/>
      <c r="F2141" s="545"/>
      <c r="G2141" s="503"/>
    </row>
    <row r="2142" spans="5:7" x14ac:dyDescent="0.25">
      <c r="E2142" s="503"/>
      <c r="F2142" s="545"/>
      <c r="G2142" s="503"/>
    </row>
    <row r="2143" spans="5:7" x14ac:dyDescent="0.25">
      <c r="E2143" s="503"/>
      <c r="F2143" s="545"/>
      <c r="G2143" s="503"/>
    </row>
    <row r="2144" spans="5:7" x14ac:dyDescent="0.25">
      <c r="E2144" s="503"/>
      <c r="F2144" s="545"/>
      <c r="G2144" s="503"/>
    </row>
    <row r="2145" spans="5:7" x14ac:dyDescent="0.25">
      <c r="E2145" s="503"/>
      <c r="F2145" s="545"/>
      <c r="G2145" s="503"/>
    </row>
    <row r="2146" spans="5:7" x14ac:dyDescent="0.25">
      <c r="E2146" s="503"/>
      <c r="F2146" s="545"/>
      <c r="G2146" s="503"/>
    </row>
    <row r="2147" spans="5:7" x14ac:dyDescent="0.25">
      <c r="E2147" s="503"/>
      <c r="F2147" s="545"/>
      <c r="G2147" s="503"/>
    </row>
    <row r="2148" spans="5:7" x14ac:dyDescent="0.25">
      <c r="E2148" s="503"/>
      <c r="F2148" s="545"/>
      <c r="G2148" s="503"/>
    </row>
    <row r="2149" spans="5:7" x14ac:dyDescent="0.25">
      <c r="E2149" s="503"/>
      <c r="F2149" s="545"/>
      <c r="G2149" s="503"/>
    </row>
    <row r="2150" spans="5:7" x14ac:dyDescent="0.25">
      <c r="E2150" s="503"/>
      <c r="F2150" s="545"/>
      <c r="G2150" s="503"/>
    </row>
    <row r="2151" spans="5:7" x14ac:dyDescent="0.25">
      <c r="E2151" s="503"/>
      <c r="F2151" s="545"/>
      <c r="G2151" s="503"/>
    </row>
    <row r="2152" spans="5:7" x14ac:dyDescent="0.25">
      <c r="E2152" s="503"/>
      <c r="F2152" s="545"/>
      <c r="G2152" s="503"/>
    </row>
    <row r="2153" spans="5:7" x14ac:dyDescent="0.25">
      <c r="E2153" s="503"/>
      <c r="F2153" s="545"/>
      <c r="G2153" s="503"/>
    </row>
    <row r="2154" spans="5:7" x14ac:dyDescent="0.25">
      <c r="E2154" s="503"/>
      <c r="F2154" s="545"/>
      <c r="G2154" s="503"/>
    </row>
    <row r="2155" spans="5:7" x14ac:dyDescent="0.25">
      <c r="E2155" s="503"/>
      <c r="F2155" s="545"/>
      <c r="G2155" s="503"/>
    </row>
    <row r="2156" spans="5:7" x14ac:dyDescent="0.25">
      <c r="E2156" s="503"/>
      <c r="F2156" s="545"/>
      <c r="G2156" s="503"/>
    </row>
    <row r="2157" spans="5:7" x14ac:dyDescent="0.25">
      <c r="E2157" s="503"/>
      <c r="F2157" s="545"/>
      <c r="G2157" s="503"/>
    </row>
    <row r="2158" spans="5:7" x14ac:dyDescent="0.25">
      <c r="E2158" s="503"/>
      <c r="F2158" s="545"/>
      <c r="G2158" s="503"/>
    </row>
    <row r="2159" spans="5:7" x14ac:dyDescent="0.25">
      <c r="E2159" s="503"/>
      <c r="F2159" s="545"/>
      <c r="G2159" s="503"/>
    </row>
    <row r="2160" spans="5:7" x14ac:dyDescent="0.25">
      <c r="E2160" s="503"/>
      <c r="F2160" s="545"/>
      <c r="G2160" s="503"/>
    </row>
    <row r="2161" spans="5:7" x14ac:dyDescent="0.25">
      <c r="E2161" s="503"/>
      <c r="F2161" s="545"/>
      <c r="G2161" s="503"/>
    </row>
    <row r="2162" spans="5:7" x14ac:dyDescent="0.25">
      <c r="E2162" s="503"/>
      <c r="F2162" s="545"/>
      <c r="G2162" s="503"/>
    </row>
    <row r="2163" spans="5:7" x14ac:dyDescent="0.25">
      <c r="E2163" s="503"/>
      <c r="F2163" s="545"/>
      <c r="G2163" s="503"/>
    </row>
    <row r="2164" spans="5:7" x14ac:dyDescent="0.25">
      <c r="E2164" s="503"/>
      <c r="F2164" s="545"/>
      <c r="G2164" s="503"/>
    </row>
    <row r="2165" spans="5:7" x14ac:dyDescent="0.25">
      <c r="E2165" s="503"/>
      <c r="F2165" s="545"/>
      <c r="G2165" s="503"/>
    </row>
    <row r="2166" spans="5:7" x14ac:dyDescent="0.25">
      <c r="E2166" s="503"/>
      <c r="F2166" s="545"/>
      <c r="G2166" s="503"/>
    </row>
    <row r="2167" spans="5:7" x14ac:dyDescent="0.25">
      <c r="E2167" s="503"/>
      <c r="F2167" s="545"/>
      <c r="G2167" s="503"/>
    </row>
    <row r="2168" spans="5:7" x14ac:dyDescent="0.25">
      <c r="E2168" s="503"/>
      <c r="F2168" s="545"/>
      <c r="G2168" s="503"/>
    </row>
    <row r="2169" spans="5:7" x14ac:dyDescent="0.25">
      <c r="E2169" s="503"/>
      <c r="F2169" s="545"/>
      <c r="G2169" s="503"/>
    </row>
    <row r="2170" spans="5:7" x14ac:dyDescent="0.25">
      <c r="E2170" s="503"/>
      <c r="F2170" s="545"/>
      <c r="G2170" s="503"/>
    </row>
    <row r="2171" spans="5:7" x14ac:dyDescent="0.25">
      <c r="E2171" s="503"/>
      <c r="F2171" s="545"/>
      <c r="G2171" s="503"/>
    </row>
    <row r="2172" spans="5:7" x14ac:dyDescent="0.25">
      <c r="E2172" s="503"/>
      <c r="F2172" s="545"/>
      <c r="G2172" s="503"/>
    </row>
    <row r="2173" spans="5:7" x14ac:dyDescent="0.25">
      <c r="E2173" s="503"/>
      <c r="F2173" s="545"/>
      <c r="G2173" s="503"/>
    </row>
    <row r="2174" spans="5:7" x14ac:dyDescent="0.25">
      <c r="E2174" s="503"/>
      <c r="F2174" s="545"/>
      <c r="G2174" s="503"/>
    </row>
    <row r="2175" spans="5:7" x14ac:dyDescent="0.25">
      <c r="E2175" s="503"/>
      <c r="F2175" s="545"/>
      <c r="G2175" s="503"/>
    </row>
    <row r="2176" spans="5:7" x14ac:dyDescent="0.25">
      <c r="E2176" s="503"/>
      <c r="F2176" s="545"/>
      <c r="G2176" s="503"/>
    </row>
    <row r="2177" spans="5:7" x14ac:dyDescent="0.25">
      <c r="E2177" s="503"/>
      <c r="F2177" s="545"/>
      <c r="G2177" s="503"/>
    </row>
    <row r="2178" spans="5:7" x14ac:dyDescent="0.25">
      <c r="E2178" s="503"/>
      <c r="F2178" s="545"/>
      <c r="G2178" s="503"/>
    </row>
    <row r="2179" spans="5:7" x14ac:dyDescent="0.25">
      <c r="E2179" s="503"/>
      <c r="F2179" s="545"/>
      <c r="G2179" s="503"/>
    </row>
    <row r="2180" spans="5:7" x14ac:dyDescent="0.25">
      <c r="E2180" s="503"/>
      <c r="F2180" s="545"/>
      <c r="G2180" s="503"/>
    </row>
    <row r="2181" spans="5:7" x14ac:dyDescent="0.25">
      <c r="E2181" s="503"/>
      <c r="F2181" s="545"/>
      <c r="G2181" s="503"/>
    </row>
    <row r="2182" spans="5:7" x14ac:dyDescent="0.25">
      <c r="E2182" s="503"/>
      <c r="F2182" s="545"/>
      <c r="G2182" s="503"/>
    </row>
    <row r="2183" spans="5:7" x14ac:dyDescent="0.25">
      <c r="E2183" s="503"/>
      <c r="F2183" s="545"/>
      <c r="G2183" s="503"/>
    </row>
    <row r="2184" spans="5:7" x14ac:dyDescent="0.25">
      <c r="E2184" s="503"/>
      <c r="F2184" s="545"/>
      <c r="G2184" s="503"/>
    </row>
    <row r="2185" spans="5:7" x14ac:dyDescent="0.25">
      <c r="E2185" s="503"/>
      <c r="F2185" s="545"/>
      <c r="G2185" s="503"/>
    </row>
    <row r="2186" spans="5:7" x14ac:dyDescent="0.25">
      <c r="E2186" s="503"/>
      <c r="F2186" s="545"/>
      <c r="G2186" s="503"/>
    </row>
    <row r="2187" spans="5:7" x14ac:dyDescent="0.25">
      <c r="E2187" s="503"/>
      <c r="F2187" s="545"/>
      <c r="G2187" s="503"/>
    </row>
    <row r="2188" spans="5:7" x14ac:dyDescent="0.25">
      <c r="E2188" s="503"/>
      <c r="F2188" s="545"/>
      <c r="G2188" s="503"/>
    </row>
    <row r="2189" spans="5:7" x14ac:dyDescent="0.25">
      <c r="E2189" s="503"/>
      <c r="F2189" s="545"/>
      <c r="G2189" s="503"/>
    </row>
    <row r="2190" spans="5:7" x14ac:dyDescent="0.25">
      <c r="E2190" s="503"/>
      <c r="F2190" s="545"/>
      <c r="G2190" s="503"/>
    </row>
    <row r="2191" spans="5:7" x14ac:dyDescent="0.25">
      <c r="E2191" s="503"/>
      <c r="F2191" s="545"/>
      <c r="G2191" s="503"/>
    </row>
    <row r="2192" spans="5:7" x14ac:dyDescent="0.25">
      <c r="E2192" s="503"/>
      <c r="F2192" s="545"/>
      <c r="G2192" s="503"/>
    </row>
    <row r="2193" spans="5:7" x14ac:dyDescent="0.25">
      <c r="E2193" s="503"/>
      <c r="F2193" s="545"/>
      <c r="G2193" s="503"/>
    </row>
    <row r="2194" spans="5:7" x14ac:dyDescent="0.25">
      <c r="E2194" s="503"/>
      <c r="F2194" s="545"/>
      <c r="G2194" s="503"/>
    </row>
    <row r="2195" spans="5:7" x14ac:dyDescent="0.25">
      <c r="E2195" s="503"/>
      <c r="F2195" s="545"/>
      <c r="G2195" s="503"/>
    </row>
    <row r="2196" spans="5:7" x14ac:dyDescent="0.25">
      <c r="E2196" s="503"/>
      <c r="F2196" s="545"/>
      <c r="G2196" s="503"/>
    </row>
    <row r="2197" spans="5:7" x14ac:dyDescent="0.25">
      <c r="E2197" s="503"/>
      <c r="F2197" s="545"/>
      <c r="G2197" s="503"/>
    </row>
    <row r="2198" spans="5:7" x14ac:dyDescent="0.25">
      <c r="E2198" s="503"/>
      <c r="F2198" s="545"/>
      <c r="G2198" s="503"/>
    </row>
    <row r="2199" spans="5:7" x14ac:dyDescent="0.25">
      <c r="E2199" s="503"/>
      <c r="F2199" s="545"/>
      <c r="G2199" s="503"/>
    </row>
    <row r="2200" spans="5:7" x14ac:dyDescent="0.25">
      <c r="E2200" s="503"/>
      <c r="F2200" s="545"/>
      <c r="G2200" s="503"/>
    </row>
    <row r="2201" spans="5:7" x14ac:dyDescent="0.25">
      <c r="E2201" s="503"/>
      <c r="F2201" s="545"/>
      <c r="G2201" s="503"/>
    </row>
    <row r="2202" spans="5:7" x14ac:dyDescent="0.25">
      <c r="E2202" s="503"/>
      <c r="F2202" s="545"/>
      <c r="G2202" s="503"/>
    </row>
    <row r="2203" spans="5:7" x14ac:dyDescent="0.25">
      <c r="E2203" s="503"/>
      <c r="F2203" s="545"/>
      <c r="G2203" s="503"/>
    </row>
    <row r="2204" spans="5:7" x14ac:dyDescent="0.25">
      <c r="E2204" s="503"/>
      <c r="F2204" s="545"/>
      <c r="G2204" s="503"/>
    </row>
    <row r="2205" spans="5:7" x14ac:dyDescent="0.25">
      <c r="E2205" s="503"/>
      <c r="F2205" s="545"/>
      <c r="G2205" s="503"/>
    </row>
    <row r="2206" spans="5:7" x14ac:dyDescent="0.25">
      <c r="E2206" s="503"/>
      <c r="F2206" s="545"/>
      <c r="G2206" s="503"/>
    </row>
    <row r="2207" spans="5:7" x14ac:dyDescent="0.25">
      <c r="E2207" s="503"/>
      <c r="F2207" s="545"/>
      <c r="G2207" s="503"/>
    </row>
    <row r="2208" spans="5:7" x14ac:dyDescent="0.25">
      <c r="E2208" s="503"/>
      <c r="F2208" s="545"/>
      <c r="G2208" s="503"/>
    </row>
    <row r="2209" spans="5:7" x14ac:dyDescent="0.25">
      <c r="E2209" s="503"/>
      <c r="F2209" s="545"/>
      <c r="G2209" s="503"/>
    </row>
    <row r="2210" spans="5:7" x14ac:dyDescent="0.25">
      <c r="E2210" s="503"/>
      <c r="F2210" s="545"/>
      <c r="G2210" s="503"/>
    </row>
    <row r="2211" spans="5:7" x14ac:dyDescent="0.25">
      <c r="E2211" s="503"/>
      <c r="F2211" s="545"/>
      <c r="G2211" s="503"/>
    </row>
    <row r="2212" spans="5:7" x14ac:dyDescent="0.25">
      <c r="E2212" s="503"/>
      <c r="F2212" s="545"/>
      <c r="G2212" s="503"/>
    </row>
    <row r="2213" spans="5:7" x14ac:dyDescent="0.25">
      <c r="E2213" s="503"/>
      <c r="F2213" s="545"/>
      <c r="G2213" s="503"/>
    </row>
    <row r="2214" spans="5:7" x14ac:dyDescent="0.25">
      <c r="E2214" s="503"/>
      <c r="F2214" s="545"/>
      <c r="G2214" s="503"/>
    </row>
    <row r="2215" spans="5:7" x14ac:dyDescent="0.25">
      <c r="E2215" s="503"/>
      <c r="F2215" s="545"/>
      <c r="G2215" s="503"/>
    </row>
    <row r="2216" spans="5:7" x14ac:dyDescent="0.25">
      <c r="E2216" s="503"/>
      <c r="F2216" s="545"/>
      <c r="G2216" s="503"/>
    </row>
    <row r="2217" spans="5:7" x14ac:dyDescent="0.25">
      <c r="E2217" s="503"/>
      <c r="F2217" s="545"/>
      <c r="G2217" s="503"/>
    </row>
    <row r="2218" spans="5:7" x14ac:dyDescent="0.25">
      <c r="E2218" s="503"/>
      <c r="F2218" s="545"/>
      <c r="G2218" s="503"/>
    </row>
    <row r="2219" spans="5:7" x14ac:dyDescent="0.25">
      <c r="E2219" s="503"/>
      <c r="F2219" s="545"/>
      <c r="G2219" s="503"/>
    </row>
    <row r="2220" spans="5:7" x14ac:dyDescent="0.25">
      <c r="E2220" s="503"/>
      <c r="F2220" s="545"/>
      <c r="G2220" s="503"/>
    </row>
    <row r="2221" spans="5:7" x14ac:dyDescent="0.25">
      <c r="E2221" s="503"/>
      <c r="F2221" s="545"/>
      <c r="G2221" s="503"/>
    </row>
    <row r="2222" spans="5:7" x14ac:dyDescent="0.25">
      <c r="E2222" s="503"/>
      <c r="F2222" s="545"/>
      <c r="G2222" s="503"/>
    </row>
    <row r="2223" spans="5:7" x14ac:dyDescent="0.25">
      <c r="E2223" s="503"/>
      <c r="F2223" s="545"/>
      <c r="G2223" s="503"/>
    </row>
    <row r="2224" spans="5:7" x14ac:dyDescent="0.25">
      <c r="E2224" s="503"/>
      <c r="F2224" s="545"/>
      <c r="G2224" s="503"/>
    </row>
    <row r="2225" spans="5:7" x14ac:dyDescent="0.25">
      <c r="E2225" s="503"/>
      <c r="F2225" s="545"/>
      <c r="G2225" s="503"/>
    </row>
    <row r="2226" spans="5:7" x14ac:dyDescent="0.25">
      <c r="E2226" s="503"/>
      <c r="F2226" s="545"/>
      <c r="G2226" s="503"/>
    </row>
    <row r="2227" spans="5:7" x14ac:dyDescent="0.25">
      <c r="E2227" s="503"/>
      <c r="F2227" s="545"/>
      <c r="G2227" s="503"/>
    </row>
    <row r="2228" spans="5:7" x14ac:dyDescent="0.25">
      <c r="E2228" s="503"/>
      <c r="F2228" s="545"/>
      <c r="G2228" s="503"/>
    </row>
    <row r="2229" spans="5:7" x14ac:dyDescent="0.25">
      <c r="E2229" s="503"/>
      <c r="F2229" s="545"/>
      <c r="G2229" s="503"/>
    </row>
    <row r="2230" spans="5:7" x14ac:dyDescent="0.25">
      <c r="E2230" s="503"/>
      <c r="F2230" s="545"/>
      <c r="G2230" s="503"/>
    </row>
    <row r="2231" spans="5:7" x14ac:dyDescent="0.25">
      <c r="E2231" s="503"/>
      <c r="F2231" s="545"/>
      <c r="G2231" s="503"/>
    </row>
    <row r="2232" spans="5:7" x14ac:dyDescent="0.25">
      <c r="E2232" s="503"/>
      <c r="F2232" s="545"/>
      <c r="G2232" s="503"/>
    </row>
    <row r="2233" spans="5:7" x14ac:dyDescent="0.25">
      <c r="E2233" s="503"/>
      <c r="F2233" s="545"/>
      <c r="G2233" s="503"/>
    </row>
    <row r="2234" spans="5:7" x14ac:dyDescent="0.25">
      <c r="E2234" s="503"/>
      <c r="F2234" s="545"/>
      <c r="G2234" s="503"/>
    </row>
    <row r="2235" spans="5:7" x14ac:dyDescent="0.25">
      <c r="E2235" s="503"/>
      <c r="F2235" s="545"/>
      <c r="G2235" s="503"/>
    </row>
    <row r="2236" spans="5:7" x14ac:dyDescent="0.25">
      <c r="E2236" s="503"/>
      <c r="F2236" s="545"/>
      <c r="G2236" s="503"/>
    </row>
    <row r="2237" spans="5:7" x14ac:dyDescent="0.25">
      <c r="E2237" s="503"/>
      <c r="F2237" s="545"/>
      <c r="G2237" s="503"/>
    </row>
    <row r="2238" spans="5:7" x14ac:dyDescent="0.25">
      <c r="E2238" s="503"/>
      <c r="F2238" s="545"/>
      <c r="G2238" s="503"/>
    </row>
    <row r="2239" spans="5:7" x14ac:dyDescent="0.25">
      <c r="E2239" s="503"/>
      <c r="F2239" s="545"/>
      <c r="G2239" s="503"/>
    </row>
    <row r="2240" spans="5:7" x14ac:dyDescent="0.25">
      <c r="E2240" s="503"/>
      <c r="F2240" s="545"/>
      <c r="G2240" s="503"/>
    </row>
    <row r="2241" spans="5:7" x14ac:dyDescent="0.25">
      <c r="E2241" s="503"/>
      <c r="F2241" s="545"/>
      <c r="G2241" s="503"/>
    </row>
    <row r="2242" spans="5:7" x14ac:dyDescent="0.25">
      <c r="E2242" s="503"/>
      <c r="F2242" s="545"/>
      <c r="G2242" s="503"/>
    </row>
    <row r="2243" spans="5:7" x14ac:dyDescent="0.25">
      <c r="E2243" s="503"/>
      <c r="F2243" s="545"/>
      <c r="G2243" s="503"/>
    </row>
    <row r="2244" spans="5:7" x14ac:dyDescent="0.25">
      <c r="E2244" s="503"/>
      <c r="F2244" s="545"/>
      <c r="G2244" s="503"/>
    </row>
    <row r="2245" spans="5:7" x14ac:dyDescent="0.25">
      <c r="E2245" s="503"/>
      <c r="F2245" s="545"/>
      <c r="G2245" s="503"/>
    </row>
    <row r="2246" spans="5:7" x14ac:dyDescent="0.25">
      <c r="E2246" s="503"/>
      <c r="F2246" s="545"/>
      <c r="G2246" s="503"/>
    </row>
    <row r="2247" spans="5:7" x14ac:dyDescent="0.25">
      <c r="E2247" s="503"/>
      <c r="F2247" s="545"/>
      <c r="G2247" s="503"/>
    </row>
    <row r="2248" spans="5:7" x14ac:dyDescent="0.25">
      <c r="E2248" s="503"/>
      <c r="F2248" s="545"/>
      <c r="G2248" s="503"/>
    </row>
    <row r="2249" spans="5:7" x14ac:dyDescent="0.25">
      <c r="E2249" s="503"/>
      <c r="F2249" s="545"/>
      <c r="G2249" s="503"/>
    </row>
    <row r="2250" spans="5:7" x14ac:dyDescent="0.25">
      <c r="E2250" s="503"/>
      <c r="F2250" s="545"/>
      <c r="G2250" s="503"/>
    </row>
    <row r="2251" spans="5:7" x14ac:dyDescent="0.25">
      <c r="E2251" s="503"/>
      <c r="F2251" s="545"/>
      <c r="G2251" s="503"/>
    </row>
    <row r="2252" spans="5:7" x14ac:dyDescent="0.25">
      <c r="E2252" s="503"/>
      <c r="F2252" s="545"/>
      <c r="G2252" s="503"/>
    </row>
    <row r="2253" spans="5:7" x14ac:dyDescent="0.25">
      <c r="E2253" s="503"/>
      <c r="F2253" s="545"/>
      <c r="G2253" s="503"/>
    </row>
    <row r="2254" spans="5:7" x14ac:dyDescent="0.25">
      <c r="E2254" s="503"/>
      <c r="F2254" s="545"/>
      <c r="G2254" s="503"/>
    </row>
    <row r="2255" spans="5:7" x14ac:dyDescent="0.25">
      <c r="E2255" s="503"/>
      <c r="F2255" s="545"/>
      <c r="G2255" s="503"/>
    </row>
    <row r="2256" spans="5:7" x14ac:dyDescent="0.25">
      <c r="E2256" s="503"/>
      <c r="F2256" s="545"/>
      <c r="G2256" s="503"/>
    </row>
    <row r="2257" spans="5:7" x14ac:dyDescent="0.25">
      <c r="E2257" s="503"/>
      <c r="F2257" s="545"/>
      <c r="G2257" s="503"/>
    </row>
    <row r="2258" spans="5:7" x14ac:dyDescent="0.25">
      <c r="E2258" s="503"/>
      <c r="F2258" s="545"/>
      <c r="G2258" s="503"/>
    </row>
    <row r="2259" spans="5:7" x14ac:dyDescent="0.25">
      <c r="E2259" s="503"/>
      <c r="F2259" s="545"/>
      <c r="G2259" s="503"/>
    </row>
    <row r="2260" spans="5:7" x14ac:dyDescent="0.25">
      <c r="E2260" s="503"/>
      <c r="F2260" s="545"/>
      <c r="G2260" s="503"/>
    </row>
    <row r="2261" spans="5:7" x14ac:dyDescent="0.25">
      <c r="E2261" s="503"/>
      <c r="F2261" s="545"/>
      <c r="G2261" s="503"/>
    </row>
    <row r="2262" spans="5:7" x14ac:dyDescent="0.25">
      <c r="E2262" s="503"/>
      <c r="F2262" s="545"/>
      <c r="G2262" s="503"/>
    </row>
    <row r="2263" spans="5:7" x14ac:dyDescent="0.25">
      <c r="E2263" s="503"/>
      <c r="F2263" s="545"/>
      <c r="G2263" s="503"/>
    </row>
    <row r="2264" spans="5:7" x14ac:dyDescent="0.25">
      <c r="E2264" s="503"/>
      <c r="F2264" s="545"/>
      <c r="G2264" s="503"/>
    </row>
    <row r="2265" spans="5:7" x14ac:dyDescent="0.25">
      <c r="E2265" s="503"/>
      <c r="F2265" s="545"/>
      <c r="G2265" s="503"/>
    </row>
    <row r="2266" spans="5:7" x14ac:dyDescent="0.25">
      <c r="E2266" s="503"/>
      <c r="F2266" s="545"/>
      <c r="G2266" s="503"/>
    </row>
    <row r="2267" spans="5:7" x14ac:dyDescent="0.25">
      <c r="E2267" s="503"/>
      <c r="F2267" s="545"/>
      <c r="G2267" s="503"/>
    </row>
    <row r="2268" spans="5:7" x14ac:dyDescent="0.25">
      <c r="E2268" s="503"/>
      <c r="F2268" s="545"/>
      <c r="G2268" s="503"/>
    </row>
    <row r="2269" spans="5:7" x14ac:dyDescent="0.25">
      <c r="E2269" s="503"/>
      <c r="F2269" s="545"/>
      <c r="G2269" s="503"/>
    </row>
    <row r="2270" spans="5:7" x14ac:dyDescent="0.25">
      <c r="E2270" s="503"/>
      <c r="F2270" s="545"/>
      <c r="G2270" s="503"/>
    </row>
    <row r="2271" spans="5:7" x14ac:dyDescent="0.25">
      <c r="E2271" s="503"/>
      <c r="F2271" s="545"/>
      <c r="G2271" s="503"/>
    </row>
    <row r="2272" spans="5:7" x14ac:dyDescent="0.25">
      <c r="E2272" s="503"/>
      <c r="F2272" s="545"/>
      <c r="G2272" s="503"/>
    </row>
    <row r="2273" spans="5:7" x14ac:dyDescent="0.25">
      <c r="E2273" s="503"/>
      <c r="F2273" s="545"/>
      <c r="G2273" s="503"/>
    </row>
    <row r="2274" spans="5:7" x14ac:dyDescent="0.25">
      <c r="E2274" s="503"/>
      <c r="F2274" s="545"/>
      <c r="G2274" s="503"/>
    </row>
    <row r="2275" spans="5:7" x14ac:dyDescent="0.25">
      <c r="E2275" s="503"/>
      <c r="F2275" s="545"/>
      <c r="G2275" s="503"/>
    </row>
    <row r="2276" spans="5:7" x14ac:dyDescent="0.25">
      <c r="E2276" s="503"/>
      <c r="F2276" s="545"/>
      <c r="G2276" s="503"/>
    </row>
    <row r="2277" spans="5:7" x14ac:dyDescent="0.25">
      <c r="E2277" s="503"/>
      <c r="F2277" s="545"/>
      <c r="G2277" s="503"/>
    </row>
    <row r="2278" spans="5:7" x14ac:dyDescent="0.25">
      <c r="E2278" s="503"/>
      <c r="F2278" s="545"/>
      <c r="G2278" s="503"/>
    </row>
    <row r="2279" spans="5:7" x14ac:dyDescent="0.25">
      <c r="E2279" s="503"/>
      <c r="F2279" s="545"/>
      <c r="G2279" s="503"/>
    </row>
    <row r="2280" spans="5:7" x14ac:dyDescent="0.25">
      <c r="E2280" s="503"/>
      <c r="F2280" s="545"/>
      <c r="G2280" s="503"/>
    </row>
    <row r="2281" spans="5:7" x14ac:dyDescent="0.25">
      <c r="E2281" s="503"/>
      <c r="F2281" s="545"/>
      <c r="G2281" s="503"/>
    </row>
    <row r="2282" spans="5:7" x14ac:dyDescent="0.25">
      <c r="E2282" s="503"/>
      <c r="F2282" s="545"/>
      <c r="G2282" s="503"/>
    </row>
    <row r="2283" spans="5:7" x14ac:dyDescent="0.25">
      <c r="E2283" s="503"/>
      <c r="F2283" s="545"/>
      <c r="G2283" s="503"/>
    </row>
    <row r="2284" spans="5:7" x14ac:dyDescent="0.25">
      <c r="E2284" s="503"/>
      <c r="F2284" s="545"/>
      <c r="G2284" s="503"/>
    </row>
    <row r="2285" spans="5:7" x14ac:dyDescent="0.25">
      <c r="E2285" s="503"/>
      <c r="F2285" s="545"/>
      <c r="G2285" s="503"/>
    </row>
    <row r="2286" spans="5:7" x14ac:dyDescent="0.25">
      <c r="E2286" s="503"/>
      <c r="F2286" s="545"/>
      <c r="G2286" s="503"/>
    </row>
    <row r="2287" spans="5:7" x14ac:dyDescent="0.25">
      <c r="E2287" s="503"/>
      <c r="F2287" s="545"/>
      <c r="G2287" s="503"/>
    </row>
    <row r="2288" spans="5:7" x14ac:dyDescent="0.25">
      <c r="E2288" s="503"/>
      <c r="F2288" s="545"/>
      <c r="G2288" s="503"/>
    </row>
    <row r="2289" spans="5:7" x14ac:dyDescent="0.25">
      <c r="E2289" s="503"/>
      <c r="F2289" s="545"/>
      <c r="G2289" s="503"/>
    </row>
    <row r="2290" spans="5:7" x14ac:dyDescent="0.25">
      <c r="E2290" s="503"/>
      <c r="F2290" s="545"/>
      <c r="G2290" s="503"/>
    </row>
    <row r="2291" spans="5:7" x14ac:dyDescent="0.25">
      <c r="E2291" s="503"/>
      <c r="F2291" s="545"/>
      <c r="G2291" s="503"/>
    </row>
    <row r="2292" spans="5:7" x14ac:dyDescent="0.25">
      <c r="E2292" s="503"/>
      <c r="F2292" s="545"/>
      <c r="G2292" s="503"/>
    </row>
    <row r="2293" spans="5:7" x14ac:dyDescent="0.25">
      <c r="E2293" s="503"/>
      <c r="F2293" s="545"/>
      <c r="G2293" s="503"/>
    </row>
    <row r="2294" spans="5:7" x14ac:dyDescent="0.25">
      <c r="E2294" s="503"/>
      <c r="F2294" s="545"/>
      <c r="G2294" s="503"/>
    </row>
    <row r="2295" spans="5:7" x14ac:dyDescent="0.25">
      <c r="E2295" s="503"/>
      <c r="F2295" s="545"/>
      <c r="G2295" s="503"/>
    </row>
    <row r="2296" spans="5:7" x14ac:dyDescent="0.25">
      <c r="E2296" s="503"/>
      <c r="F2296" s="545"/>
      <c r="G2296" s="503"/>
    </row>
    <row r="2297" spans="5:7" x14ac:dyDescent="0.25">
      <c r="E2297" s="503"/>
      <c r="F2297" s="545"/>
      <c r="G2297" s="503"/>
    </row>
    <row r="2298" spans="5:7" x14ac:dyDescent="0.25">
      <c r="E2298" s="503"/>
      <c r="F2298" s="545"/>
      <c r="G2298" s="503"/>
    </row>
    <row r="2299" spans="5:7" x14ac:dyDescent="0.25">
      <c r="E2299" s="503"/>
      <c r="F2299" s="545"/>
      <c r="G2299" s="503"/>
    </row>
    <row r="2300" spans="5:7" x14ac:dyDescent="0.25">
      <c r="E2300" s="503"/>
      <c r="F2300" s="545"/>
      <c r="G2300" s="503"/>
    </row>
    <row r="2301" spans="5:7" x14ac:dyDescent="0.25">
      <c r="E2301" s="503"/>
      <c r="F2301" s="545"/>
      <c r="G2301" s="503"/>
    </row>
    <row r="2302" spans="5:7" x14ac:dyDescent="0.25">
      <c r="E2302" s="503"/>
      <c r="F2302" s="545"/>
      <c r="G2302" s="503"/>
    </row>
    <row r="2303" spans="5:7" x14ac:dyDescent="0.25">
      <c r="E2303" s="503"/>
      <c r="F2303" s="545"/>
      <c r="G2303" s="503"/>
    </row>
    <row r="2304" spans="5:7" x14ac:dyDescent="0.25">
      <c r="E2304" s="503"/>
      <c r="F2304" s="545"/>
      <c r="G2304" s="503"/>
    </row>
    <row r="2305" spans="5:7" x14ac:dyDescent="0.25">
      <c r="E2305" s="503"/>
      <c r="F2305" s="545"/>
      <c r="G2305" s="503"/>
    </row>
    <row r="2306" spans="5:7" x14ac:dyDescent="0.25">
      <c r="E2306" s="503"/>
      <c r="F2306" s="545"/>
      <c r="G2306" s="503"/>
    </row>
    <row r="2307" spans="5:7" x14ac:dyDescent="0.25">
      <c r="E2307" s="503"/>
      <c r="F2307" s="545"/>
      <c r="G2307" s="503"/>
    </row>
    <row r="2308" spans="5:7" x14ac:dyDescent="0.25">
      <c r="E2308" s="503"/>
      <c r="F2308" s="545"/>
      <c r="G2308" s="503"/>
    </row>
    <row r="2309" spans="5:7" x14ac:dyDescent="0.25">
      <c r="E2309" s="503"/>
      <c r="F2309" s="545"/>
      <c r="G2309" s="503"/>
    </row>
    <row r="2310" spans="5:7" x14ac:dyDescent="0.25">
      <c r="E2310" s="503"/>
      <c r="F2310" s="545"/>
      <c r="G2310" s="503"/>
    </row>
    <row r="2311" spans="5:7" x14ac:dyDescent="0.25">
      <c r="E2311" s="503"/>
      <c r="F2311" s="545"/>
      <c r="G2311" s="503"/>
    </row>
    <row r="2312" spans="5:7" x14ac:dyDescent="0.25">
      <c r="E2312" s="503"/>
      <c r="F2312" s="545"/>
      <c r="G2312" s="503"/>
    </row>
    <row r="2313" spans="5:7" x14ac:dyDescent="0.25">
      <c r="E2313" s="503"/>
      <c r="F2313" s="545"/>
      <c r="G2313" s="503"/>
    </row>
    <row r="2314" spans="5:7" x14ac:dyDescent="0.25">
      <c r="E2314" s="503"/>
      <c r="F2314" s="545"/>
      <c r="G2314" s="503"/>
    </row>
    <row r="2315" spans="5:7" x14ac:dyDescent="0.25">
      <c r="E2315" s="503"/>
      <c r="F2315" s="545"/>
      <c r="G2315" s="503"/>
    </row>
    <row r="2316" spans="5:7" x14ac:dyDescent="0.25">
      <c r="E2316" s="503"/>
      <c r="F2316" s="545"/>
      <c r="G2316" s="503"/>
    </row>
    <row r="2317" spans="5:7" x14ac:dyDescent="0.25">
      <c r="E2317" s="503"/>
      <c r="F2317" s="545"/>
      <c r="G2317" s="503"/>
    </row>
    <row r="2318" spans="5:7" x14ac:dyDescent="0.25">
      <c r="E2318" s="503"/>
      <c r="F2318" s="545"/>
      <c r="G2318" s="503"/>
    </row>
    <row r="2319" spans="5:7" x14ac:dyDescent="0.25">
      <c r="E2319" s="503"/>
      <c r="F2319" s="545"/>
      <c r="G2319" s="503"/>
    </row>
    <row r="2320" spans="5:7" x14ac:dyDescent="0.25">
      <c r="E2320" s="503"/>
      <c r="F2320" s="545"/>
      <c r="G2320" s="503"/>
    </row>
    <row r="2321" spans="5:7" x14ac:dyDescent="0.25">
      <c r="E2321" s="503"/>
      <c r="F2321" s="545"/>
      <c r="G2321" s="503"/>
    </row>
    <row r="2322" spans="5:7" x14ac:dyDescent="0.25">
      <c r="E2322" s="503"/>
      <c r="F2322" s="545"/>
      <c r="G2322" s="503"/>
    </row>
    <row r="2323" spans="5:7" x14ac:dyDescent="0.25">
      <c r="E2323" s="503"/>
      <c r="F2323" s="545"/>
      <c r="G2323" s="503"/>
    </row>
    <row r="2324" spans="5:7" x14ac:dyDescent="0.25">
      <c r="E2324" s="503"/>
      <c r="F2324" s="545"/>
      <c r="G2324" s="503"/>
    </row>
    <row r="2325" spans="5:7" x14ac:dyDescent="0.25">
      <c r="E2325" s="503"/>
      <c r="F2325" s="545"/>
      <c r="G2325" s="503"/>
    </row>
    <row r="2326" spans="5:7" x14ac:dyDescent="0.25">
      <c r="E2326" s="503"/>
      <c r="F2326" s="545"/>
      <c r="G2326" s="503"/>
    </row>
    <row r="2327" spans="5:7" x14ac:dyDescent="0.25">
      <c r="E2327" s="503"/>
      <c r="F2327" s="545"/>
      <c r="G2327" s="503"/>
    </row>
    <row r="2328" spans="5:7" x14ac:dyDescent="0.25">
      <c r="E2328" s="503"/>
      <c r="F2328" s="545"/>
      <c r="G2328" s="503"/>
    </row>
    <row r="2329" spans="5:7" x14ac:dyDescent="0.25">
      <c r="E2329" s="503"/>
      <c r="F2329" s="545"/>
      <c r="G2329" s="503"/>
    </row>
    <row r="2330" spans="5:7" x14ac:dyDescent="0.25">
      <c r="E2330" s="503"/>
      <c r="F2330" s="545"/>
      <c r="G2330" s="503"/>
    </row>
    <row r="2331" spans="5:7" x14ac:dyDescent="0.25">
      <c r="E2331" s="503"/>
      <c r="F2331" s="545"/>
      <c r="G2331" s="503"/>
    </row>
    <row r="2332" spans="5:7" x14ac:dyDescent="0.25">
      <c r="E2332" s="503"/>
      <c r="F2332" s="545"/>
      <c r="G2332" s="503"/>
    </row>
    <row r="2333" spans="5:7" x14ac:dyDescent="0.25">
      <c r="E2333" s="503"/>
      <c r="F2333" s="545"/>
      <c r="G2333" s="503"/>
    </row>
    <row r="2334" spans="5:7" x14ac:dyDescent="0.25">
      <c r="E2334" s="503"/>
      <c r="F2334" s="545"/>
      <c r="G2334" s="503"/>
    </row>
    <row r="2335" spans="5:7" x14ac:dyDescent="0.25">
      <c r="E2335" s="503"/>
      <c r="F2335" s="545"/>
      <c r="G2335" s="503"/>
    </row>
    <row r="2336" spans="5:7" x14ac:dyDescent="0.25">
      <c r="E2336" s="503"/>
      <c r="F2336" s="545"/>
      <c r="G2336" s="503"/>
    </row>
    <row r="2337" spans="5:7" x14ac:dyDescent="0.25">
      <c r="E2337" s="503"/>
      <c r="F2337" s="545"/>
      <c r="G2337" s="503"/>
    </row>
    <row r="2338" spans="5:7" x14ac:dyDescent="0.25">
      <c r="E2338" s="503"/>
      <c r="F2338" s="545"/>
      <c r="G2338" s="503"/>
    </row>
    <row r="2339" spans="5:7" x14ac:dyDescent="0.25">
      <c r="E2339" s="503"/>
      <c r="F2339" s="545"/>
      <c r="G2339" s="503"/>
    </row>
    <row r="2340" spans="5:7" x14ac:dyDescent="0.25">
      <c r="E2340" s="503"/>
      <c r="F2340" s="545"/>
      <c r="G2340" s="503"/>
    </row>
    <row r="2341" spans="5:7" x14ac:dyDescent="0.25">
      <c r="E2341" s="503"/>
      <c r="F2341" s="545"/>
      <c r="G2341" s="503"/>
    </row>
    <row r="2342" spans="5:7" x14ac:dyDescent="0.25">
      <c r="E2342" s="503"/>
      <c r="F2342" s="545"/>
      <c r="G2342" s="503"/>
    </row>
    <row r="2343" spans="5:7" x14ac:dyDescent="0.25">
      <c r="E2343" s="503"/>
      <c r="F2343" s="545"/>
      <c r="G2343" s="503"/>
    </row>
    <row r="2344" spans="5:7" x14ac:dyDescent="0.25">
      <c r="E2344" s="503"/>
      <c r="F2344" s="545"/>
      <c r="G2344" s="503"/>
    </row>
    <row r="2345" spans="5:7" x14ac:dyDescent="0.25">
      <c r="E2345" s="503"/>
      <c r="F2345" s="545"/>
      <c r="G2345" s="503"/>
    </row>
    <row r="2346" spans="5:7" x14ac:dyDescent="0.25">
      <c r="E2346" s="503"/>
      <c r="F2346" s="545"/>
      <c r="G2346" s="503"/>
    </row>
    <row r="2347" spans="5:7" x14ac:dyDescent="0.25">
      <c r="E2347" s="503"/>
      <c r="F2347" s="545"/>
      <c r="G2347" s="503"/>
    </row>
    <row r="2348" spans="5:7" x14ac:dyDescent="0.25">
      <c r="E2348" s="503"/>
      <c r="F2348" s="545"/>
      <c r="G2348" s="503"/>
    </row>
    <row r="2349" spans="5:7" x14ac:dyDescent="0.25">
      <c r="E2349" s="503"/>
      <c r="F2349" s="545"/>
      <c r="G2349" s="503"/>
    </row>
    <row r="2350" spans="5:7" x14ac:dyDescent="0.25">
      <c r="E2350" s="503"/>
      <c r="F2350" s="545"/>
      <c r="G2350" s="503"/>
    </row>
    <row r="2351" spans="5:7" x14ac:dyDescent="0.25">
      <c r="E2351" s="503"/>
      <c r="F2351" s="545"/>
      <c r="G2351" s="503"/>
    </row>
    <row r="2352" spans="5:7" x14ac:dyDescent="0.25">
      <c r="E2352" s="503"/>
      <c r="F2352" s="545"/>
      <c r="G2352" s="503"/>
    </row>
    <row r="2353" spans="5:7" x14ac:dyDescent="0.25">
      <c r="E2353" s="503"/>
      <c r="F2353" s="545"/>
      <c r="G2353" s="503"/>
    </row>
    <row r="2354" spans="5:7" x14ac:dyDescent="0.25">
      <c r="E2354" s="503"/>
      <c r="F2354" s="545"/>
      <c r="G2354" s="503"/>
    </row>
    <row r="2355" spans="5:7" x14ac:dyDescent="0.25">
      <c r="E2355" s="503"/>
      <c r="F2355" s="545"/>
      <c r="G2355" s="503"/>
    </row>
    <row r="2356" spans="5:7" x14ac:dyDescent="0.25">
      <c r="E2356" s="503"/>
      <c r="F2356" s="545"/>
      <c r="G2356" s="503"/>
    </row>
    <row r="2357" spans="5:7" x14ac:dyDescent="0.25">
      <c r="E2357" s="503"/>
      <c r="F2357" s="545"/>
      <c r="G2357" s="503"/>
    </row>
  </sheetData>
  <mergeCells count="8">
    <mergeCell ref="A245:E245"/>
    <mergeCell ref="A1:F1"/>
    <mergeCell ref="A2:F2"/>
    <mergeCell ref="A4:B4"/>
    <mergeCell ref="A63:E63"/>
    <mergeCell ref="A120:E120"/>
    <mergeCell ref="A175:E175"/>
    <mergeCell ref="A3:F3"/>
  </mergeCells>
  <phoneticPr fontId="76" type="noConversion"/>
  <pageMargins left="0.70866141732283505" right="0.47244094488188998" top="0.74803149606299202" bottom="0.511811023622047" header="0.31496062992126" footer="0.31496062992126"/>
  <pageSetup paperSize="9" scale="76" fitToHeight="3" orientation="portrait" r:id="rId1"/>
  <headerFooter>
    <oddFooter>&amp;CALA-ORA. Bill Nr. 8.1 Pg &amp;P of &amp;N</oddFooter>
  </headerFooter>
  <rowBreaks count="3" manualBreakCount="3">
    <brk id="63" max="5" man="1"/>
    <brk id="120" max="5" man="1"/>
    <brk id="17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R2577"/>
  <sheetViews>
    <sheetView defaultGridColor="0" view="pageBreakPreview" colorId="22" zoomScale="80" zoomScaleNormal="100" zoomScaleSheetLayoutView="80" workbookViewId="0">
      <pane ySplit="5" topLeftCell="A6" activePane="bottomLeft" state="frozen"/>
      <selection activeCell="A3" sqref="A3:E3"/>
      <selection pane="bottomLeft" activeCell="B14" sqref="B14"/>
    </sheetView>
  </sheetViews>
  <sheetFormatPr defaultRowHeight="14.5" x14ac:dyDescent="0.25"/>
  <cols>
    <col min="1" max="1" width="9.26953125" style="438" customWidth="1"/>
    <col min="2" max="2" width="65.81640625" style="439" customWidth="1"/>
    <col min="3" max="3" width="7.7265625" style="438" customWidth="1"/>
    <col min="4" max="4" width="10.81640625" style="441" customWidth="1"/>
    <col min="5" max="5" width="13" style="445" customWidth="1"/>
    <col min="6" max="6" width="14.26953125" style="446" customWidth="1"/>
    <col min="7" max="7" width="12.54296875" style="359" customWidth="1"/>
    <col min="8" max="9" width="9.1796875" style="359"/>
    <col min="10" max="10" width="2" style="359" customWidth="1"/>
    <col min="11" max="251" width="9.1796875" style="359"/>
    <col min="252" max="252" width="9.7265625" style="359" customWidth="1"/>
    <col min="253" max="253" width="10.26953125" style="359" customWidth="1"/>
    <col min="254" max="254" width="44.7265625" style="359" customWidth="1"/>
    <col min="255" max="255" width="5.453125" style="359" bestFit="1" customWidth="1"/>
    <col min="256" max="256" width="6" style="359" bestFit="1" customWidth="1"/>
    <col min="257" max="257" width="12.7265625" style="359" customWidth="1"/>
    <col min="258" max="258" width="14.7265625" style="359" customWidth="1"/>
    <col min="259" max="259" width="15" style="359" bestFit="1" customWidth="1"/>
    <col min="260" max="260" width="11.1796875" style="359" bestFit="1" customWidth="1"/>
    <col min="261" max="261" width="12.26953125" style="359" bestFit="1" customWidth="1"/>
    <col min="262" max="262" width="15" style="359" bestFit="1" customWidth="1"/>
    <col min="263" max="263" width="15.81640625" style="359" customWidth="1"/>
    <col min="264" max="507" width="9.1796875" style="359"/>
    <col min="508" max="508" width="9.7265625" style="359" customWidth="1"/>
    <col min="509" max="509" width="10.26953125" style="359" customWidth="1"/>
    <col min="510" max="510" width="44.7265625" style="359" customWidth="1"/>
    <col min="511" max="511" width="5.453125" style="359" bestFit="1" customWidth="1"/>
    <col min="512" max="512" width="6" style="359" bestFit="1" customWidth="1"/>
    <col min="513" max="513" width="12.7265625" style="359" customWidth="1"/>
    <col min="514" max="514" width="14.7265625" style="359" customWidth="1"/>
    <col min="515" max="515" width="15" style="359" bestFit="1" customWidth="1"/>
    <col min="516" max="516" width="11.1796875" style="359" bestFit="1" customWidth="1"/>
    <col min="517" max="517" width="12.26953125" style="359" bestFit="1" customWidth="1"/>
    <col min="518" max="518" width="15" style="359" bestFit="1" customWidth="1"/>
    <col min="519" max="519" width="15.81640625" style="359" customWidth="1"/>
    <col min="520" max="763" width="9.1796875" style="359"/>
    <col min="764" max="764" width="9.7265625" style="359" customWidth="1"/>
    <col min="765" max="765" width="10.26953125" style="359" customWidth="1"/>
    <col min="766" max="766" width="44.7265625" style="359" customWidth="1"/>
    <col min="767" max="767" width="5.453125" style="359" bestFit="1" customWidth="1"/>
    <col min="768" max="768" width="6" style="359" bestFit="1" customWidth="1"/>
    <col min="769" max="769" width="12.7265625" style="359" customWidth="1"/>
    <col min="770" max="770" width="14.7265625" style="359" customWidth="1"/>
    <col min="771" max="771" width="15" style="359" bestFit="1" customWidth="1"/>
    <col min="772" max="772" width="11.1796875" style="359" bestFit="1" customWidth="1"/>
    <col min="773" max="773" width="12.26953125" style="359" bestFit="1" customWidth="1"/>
    <col min="774" max="774" width="15" style="359" bestFit="1" customWidth="1"/>
    <col min="775" max="775" width="15.81640625" style="359" customWidth="1"/>
    <col min="776" max="1019" width="9.1796875" style="359"/>
    <col min="1020" max="1020" width="9.7265625" style="359" customWidth="1"/>
    <col min="1021" max="1021" width="10.26953125" style="359" customWidth="1"/>
    <col min="1022" max="1022" width="44.7265625" style="359" customWidth="1"/>
    <col min="1023" max="1023" width="5.453125" style="359" bestFit="1" customWidth="1"/>
    <col min="1024" max="1024" width="6" style="359" bestFit="1" customWidth="1"/>
    <col min="1025" max="1025" width="12.7265625" style="359" customWidth="1"/>
    <col min="1026" max="1026" width="14.7265625" style="359" customWidth="1"/>
    <col min="1027" max="1027" width="15" style="359" bestFit="1" customWidth="1"/>
    <col min="1028" max="1028" width="11.1796875" style="359" bestFit="1" customWidth="1"/>
    <col min="1029" max="1029" width="12.26953125" style="359" bestFit="1" customWidth="1"/>
    <col min="1030" max="1030" width="15" style="359" bestFit="1" customWidth="1"/>
    <col min="1031" max="1031" width="15.81640625" style="359" customWidth="1"/>
    <col min="1032" max="1275" width="9.1796875" style="359"/>
    <col min="1276" max="1276" width="9.7265625" style="359" customWidth="1"/>
    <col min="1277" max="1277" width="10.26953125" style="359" customWidth="1"/>
    <col min="1278" max="1278" width="44.7265625" style="359" customWidth="1"/>
    <col min="1279" max="1279" width="5.453125" style="359" bestFit="1" customWidth="1"/>
    <col min="1280" max="1280" width="6" style="359" bestFit="1" customWidth="1"/>
    <col min="1281" max="1281" width="12.7265625" style="359" customWidth="1"/>
    <col min="1282" max="1282" width="14.7265625" style="359" customWidth="1"/>
    <col min="1283" max="1283" width="15" style="359" bestFit="1" customWidth="1"/>
    <col min="1284" max="1284" width="11.1796875" style="359" bestFit="1" customWidth="1"/>
    <col min="1285" max="1285" width="12.26953125" style="359" bestFit="1" customWidth="1"/>
    <col min="1286" max="1286" width="15" style="359" bestFit="1" customWidth="1"/>
    <col min="1287" max="1287" width="15.81640625" style="359" customWidth="1"/>
    <col min="1288" max="1531" width="9.1796875" style="359"/>
    <col min="1532" max="1532" width="9.7265625" style="359" customWidth="1"/>
    <col min="1533" max="1533" width="10.26953125" style="359" customWidth="1"/>
    <col min="1534" max="1534" width="44.7265625" style="359" customWidth="1"/>
    <col min="1535" max="1535" width="5.453125" style="359" bestFit="1" customWidth="1"/>
    <col min="1536" max="1536" width="6" style="359" bestFit="1" customWidth="1"/>
    <col min="1537" max="1537" width="12.7265625" style="359" customWidth="1"/>
    <col min="1538" max="1538" width="14.7265625" style="359" customWidth="1"/>
    <col min="1539" max="1539" width="15" style="359" bestFit="1" customWidth="1"/>
    <col min="1540" max="1540" width="11.1796875" style="359" bestFit="1" customWidth="1"/>
    <col min="1541" max="1541" width="12.26953125" style="359" bestFit="1" customWidth="1"/>
    <col min="1542" max="1542" width="15" style="359" bestFit="1" customWidth="1"/>
    <col min="1543" max="1543" width="15.81640625" style="359" customWidth="1"/>
    <col min="1544" max="1787" width="9.1796875" style="359"/>
    <col min="1788" max="1788" width="9.7265625" style="359" customWidth="1"/>
    <col min="1789" max="1789" width="10.26953125" style="359" customWidth="1"/>
    <col min="1790" max="1790" width="44.7265625" style="359" customWidth="1"/>
    <col min="1791" max="1791" width="5.453125" style="359" bestFit="1" customWidth="1"/>
    <col min="1792" max="1792" width="6" style="359" bestFit="1" customWidth="1"/>
    <col min="1793" max="1793" width="12.7265625" style="359" customWidth="1"/>
    <col min="1794" max="1794" width="14.7265625" style="359" customWidth="1"/>
    <col min="1795" max="1795" width="15" style="359" bestFit="1" customWidth="1"/>
    <col min="1796" max="1796" width="11.1796875" style="359" bestFit="1" customWidth="1"/>
    <col min="1797" max="1797" width="12.26953125" style="359" bestFit="1" customWidth="1"/>
    <col min="1798" max="1798" width="15" style="359" bestFit="1" customWidth="1"/>
    <col min="1799" max="1799" width="15.81640625" style="359" customWidth="1"/>
    <col min="1800" max="2043" width="9.1796875" style="359"/>
    <col min="2044" max="2044" width="9.7265625" style="359" customWidth="1"/>
    <col min="2045" max="2045" width="10.26953125" style="359" customWidth="1"/>
    <col min="2046" max="2046" width="44.7265625" style="359" customWidth="1"/>
    <col min="2047" max="2047" width="5.453125" style="359" bestFit="1" customWidth="1"/>
    <col min="2048" max="2048" width="6" style="359" bestFit="1" customWidth="1"/>
    <col min="2049" max="2049" width="12.7265625" style="359" customWidth="1"/>
    <col min="2050" max="2050" width="14.7265625" style="359" customWidth="1"/>
    <col min="2051" max="2051" width="15" style="359" bestFit="1" customWidth="1"/>
    <col min="2052" max="2052" width="11.1796875" style="359" bestFit="1" customWidth="1"/>
    <col min="2053" max="2053" width="12.26953125" style="359" bestFit="1" customWidth="1"/>
    <col min="2054" max="2054" width="15" style="359" bestFit="1" customWidth="1"/>
    <col min="2055" max="2055" width="15.81640625" style="359" customWidth="1"/>
    <col min="2056" max="2299" width="9.1796875" style="359"/>
    <col min="2300" max="2300" width="9.7265625" style="359" customWidth="1"/>
    <col min="2301" max="2301" width="10.26953125" style="359" customWidth="1"/>
    <col min="2302" max="2302" width="44.7265625" style="359" customWidth="1"/>
    <col min="2303" max="2303" width="5.453125" style="359" bestFit="1" customWidth="1"/>
    <col min="2304" max="2304" width="6" style="359" bestFit="1" customWidth="1"/>
    <col min="2305" max="2305" width="12.7265625" style="359" customWidth="1"/>
    <col min="2306" max="2306" width="14.7265625" style="359" customWidth="1"/>
    <col min="2307" max="2307" width="15" style="359" bestFit="1" customWidth="1"/>
    <col min="2308" max="2308" width="11.1796875" style="359" bestFit="1" customWidth="1"/>
    <col min="2309" max="2309" width="12.26953125" style="359" bestFit="1" customWidth="1"/>
    <col min="2310" max="2310" width="15" style="359" bestFit="1" customWidth="1"/>
    <col min="2311" max="2311" width="15.81640625" style="359" customWidth="1"/>
    <col min="2312" max="2555" width="9.1796875" style="359"/>
    <col min="2556" max="2556" width="9.7265625" style="359" customWidth="1"/>
    <col min="2557" max="2557" width="10.26953125" style="359" customWidth="1"/>
    <col min="2558" max="2558" width="44.7265625" style="359" customWidth="1"/>
    <col min="2559" max="2559" width="5.453125" style="359" bestFit="1" customWidth="1"/>
    <col min="2560" max="2560" width="6" style="359" bestFit="1" customWidth="1"/>
    <col min="2561" max="2561" width="12.7265625" style="359" customWidth="1"/>
    <col min="2562" max="2562" width="14.7265625" style="359" customWidth="1"/>
    <col min="2563" max="2563" width="15" style="359" bestFit="1" customWidth="1"/>
    <col min="2564" max="2564" width="11.1796875" style="359" bestFit="1" customWidth="1"/>
    <col min="2565" max="2565" width="12.26953125" style="359" bestFit="1" customWidth="1"/>
    <col min="2566" max="2566" width="15" style="359" bestFit="1" customWidth="1"/>
    <col min="2567" max="2567" width="15.81640625" style="359" customWidth="1"/>
    <col min="2568" max="2811" width="9.1796875" style="359"/>
    <col min="2812" max="2812" width="9.7265625" style="359" customWidth="1"/>
    <col min="2813" max="2813" width="10.26953125" style="359" customWidth="1"/>
    <col min="2814" max="2814" width="44.7265625" style="359" customWidth="1"/>
    <col min="2815" max="2815" width="5.453125" style="359" bestFit="1" customWidth="1"/>
    <col min="2816" max="2816" width="6" style="359" bestFit="1" customWidth="1"/>
    <col min="2817" max="2817" width="12.7265625" style="359" customWidth="1"/>
    <col min="2818" max="2818" width="14.7265625" style="359" customWidth="1"/>
    <col min="2819" max="2819" width="15" style="359" bestFit="1" customWidth="1"/>
    <col min="2820" max="2820" width="11.1796875" style="359" bestFit="1" customWidth="1"/>
    <col min="2821" max="2821" width="12.26953125" style="359" bestFit="1" customWidth="1"/>
    <col min="2822" max="2822" width="15" style="359" bestFit="1" customWidth="1"/>
    <col min="2823" max="2823" width="15.81640625" style="359" customWidth="1"/>
    <col min="2824" max="3067" width="9.1796875" style="359"/>
    <col min="3068" max="3068" width="9.7265625" style="359" customWidth="1"/>
    <col min="3069" max="3069" width="10.26953125" style="359" customWidth="1"/>
    <col min="3070" max="3070" width="44.7265625" style="359" customWidth="1"/>
    <col min="3071" max="3071" width="5.453125" style="359" bestFit="1" customWidth="1"/>
    <col min="3072" max="3072" width="6" style="359" bestFit="1" customWidth="1"/>
    <col min="3073" max="3073" width="12.7265625" style="359" customWidth="1"/>
    <col min="3074" max="3074" width="14.7265625" style="359" customWidth="1"/>
    <col min="3075" max="3075" width="15" style="359" bestFit="1" customWidth="1"/>
    <col min="3076" max="3076" width="11.1796875" style="359" bestFit="1" customWidth="1"/>
    <col min="3077" max="3077" width="12.26953125" style="359" bestFit="1" customWidth="1"/>
    <col min="3078" max="3078" width="15" style="359" bestFit="1" customWidth="1"/>
    <col min="3079" max="3079" width="15.81640625" style="359" customWidth="1"/>
    <col min="3080" max="3323" width="9.1796875" style="359"/>
    <col min="3324" max="3324" width="9.7265625" style="359" customWidth="1"/>
    <col min="3325" max="3325" width="10.26953125" style="359" customWidth="1"/>
    <col min="3326" max="3326" width="44.7265625" style="359" customWidth="1"/>
    <col min="3327" max="3327" width="5.453125" style="359" bestFit="1" customWidth="1"/>
    <col min="3328" max="3328" width="6" style="359" bestFit="1" customWidth="1"/>
    <col min="3329" max="3329" width="12.7265625" style="359" customWidth="1"/>
    <col min="3330" max="3330" width="14.7265625" style="359" customWidth="1"/>
    <col min="3331" max="3331" width="15" style="359" bestFit="1" customWidth="1"/>
    <col min="3332" max="3332" width="11.1796875" style="359" bestFit="1" customWidth="1"/>
    <col min="3333" max="3333" width="12.26953125" style="359" bestFit="1" customWidth="1"/>
    <col min="3334" max="3334" width="15" style="359" bestFit="1" customWidth="1"/>
    <col min="3335" max="3335" width="15.81640625" style="359" customWidth="1"/>
    <col min="3336" max="3579" width="9.1796875" style="359"/>
    <col min="3580" max="3580" width="9.7265625" style="359" customWidth="1"/>
    <col min="3581" max="3581" width="10.26953125" style="359" customWidth="1"/>
    <col min="3582" max="3582" width="44.7265625" style="359" customWidth="1"/>
    <col min="3583" max="3583" width="5.453125" style="359" bestFit="1" customWidth="1"/>
    <col min="3584" max="3584" width="6" style="359" bestFit="1" customWidth="1"/>
    <col min="3585" max="3585" width="12.7265625" style="359" customWidth="1"/>
    <col min="3586" max="3586" width="14.7265625" style="359" customWidth="1"/>
    <col min="3587" max="3587" width="15" style="359" bestFit="1" customWidth="1"/>
    <col min="3588" max="3588" width="11.1796875" style="359" bestFit="1" customWidth="1"/>
    <col min="3589" max="3589" width="12.26953125" style="359" bestFit="1" customWidth="1"/>
    <col min="3590" max="3590" width="15" style="359" bestFit="1" customWidth="1"/>
    <col min="3591" max="3591" width="15.81640625" style="359" customWidth="1"/>
    <col min="3592" max="3835" width="9.1796875" style="359"/>
    <col min="3836" max="3836" width="9.7265625" style="359" customWidth="1"/>
    <col min="3837" max="3837" width="10.26953125" style="359" customWidth="1"/>
    <col min="3838" max="3838" width="44.7265625" style="359" customWidth="1"/>
    <col min="3839" max="3839" width="5.453125" style="359" bestFit="1" customWidth="1"/>
    <col min="3840" max="3840" width="6" style="359" bestFit="1" customWidth="1"/>
    <col min="3841" max="3841" width="12.7265625" style="359" customWidth="1"/>
    <col min="3842" max="3842" width="14.7265625" style="359" customWidth="1"/>
    <col min="3843" max="3843" width="15" style="359" bestFit="1" customWidth="1"/>
    <col min="3844" max="3844" width="11.1796875" style="359" bestFit="1" customWidth="1"/>
    <col min="3845" max="3845" width="12.26953125" style="359" bestFit="1" customWidth="1"/>
    <col min="3846" max="3846" width="15" style="359" bestFit="1" customWidth="1"/>
    <col min="3847" max="3847" width="15.81640625" style="359" customWidth="1"/>
    <col min="3848" max="4091" width="9.1796875" style="359"/>
    <col min="4092" max="4092" width="9.7265625" style="359" customWidth="1"/>
    <col min="4093" max="4093" width="10.26953125" style="359" customWidth="1"/>
    <col min="4094" max="4094" width="44.7265625" style="359" customWidth="1"/>
    <col min="4095" max="4095" width="5.453125" style="359" bestFit="1" customWidth="1"/>
    <col min="4096" max="4096" width="6" style="359" bestFit="1" customWidth="1"/>
    <col min="4097" max="4097" width="12.7265625" style="359" customWidth="1"/>
    <col min="4098" max="4098" width="14.7265625" style="359" customWidth="1"/>
    <col min="4099" max="4099" width="15" style="359" bestFit="1" customWidth="1"/>
    <col min="4100" max="4100" width="11.1796875" style="359" bestFit="1" customWidth="1"/>
    <col min="4101" max="4101" width="12.26953125" style="359" bestFit="1" customWidth="1"/>
    <col min="4102" max="4102" width="15" style="359" bestFit="1" customWidth="1"/>
    <col min="4103" max="4103" width="15.81640625" style="359" customWidth="1"/>
    <col min="4104" max="4347" width="9.1796875" style="359"/>
    <col min="4348" max="4348" width="9.7265625" style="359" customWidth="1"/>
    <col min="4349" max="4349" width="10.26953125" style="359" customWidth="1"/>
    <col min="4350" max="4350" width="44.7265625" style="359" customWidth="1"/>
    <col min="4351" max="4351" width="5.453125" style="359" bestFit="1" customWidth="1"/>
    <col min="4352" max="4352" width="6" style="359" bestFit="1" customWidth="1"/>
    <col min="4353" max="4353" width="12.7265625" style="359" customWidth="1"/>
    <col min="4354" max="4354" width="14.7265625" style="359" customWidth="1"/>
    <col min="4355" max="4355" width="15" style="359" bestFit="1" customWidth="1"/>
    <col min="4356" max="4356" width="11.1796875" style="359" bestFit="1" customWidth="1"/>
    <col min="4357" max="4357" width="12.26953125" style="359" bestFit="1" customWidth="1"/>
    <col min="4358" max="4358" width="15" style="359" bestFit="1" customWidth="1"/>
    <col min="4359" max="4359" width="15.81640625" style="359" customWidth="1"/>
    <col min="4360" max="4603" width="9.1796875" style="359"/>
    <col min="4604" max="4604" width="9.7265625" style="359" customWidth="1"/>
    <col min="4605" max="4605" width="10.26953125" style="359" customWidth="1"/>
    <col min="4606" max="4606" width="44.7265625" style="359" customWidth="1"/>
    <col min="4607" max="4607" width="5.453125" style="359" bestFit="1" customWidth="1"/>
    <col min="4608" max="4608" width="6" style="359" bestFit="1" customWidth="1"/>
    <col min="4609" max="4609" width="12.7265625" style="359" customWidth="1"/>
    <col min="4610" max="4610" width="14.7265625" style="359" customWidth="1"/>
    <col min="4611" max="4611" width="15" style="359" bestFit="1" customWidth="1"/>
    <col min="4612" max="4612" width="11.1796875" style="359" bestFit="1" customWidth="1"/>
    <col min="4613" max="4613" width="12.26953125" style="359" bestFit="1" customWidth="1"/>
    <col min="4614" max="4614" width="15" style="359" bestFit="1" customWidth="1"/>
    <col min="4615" max="4615" width="15.81640625" style="359" customWidth="1"/>
    <col min="4616" max="4859" width="9.1796875" style="359"/>
    <col min="4860" max="4860" width="9.7265625" style="359" customWidth="1"/>
    <col min="4861" max="4861" width="10.26953125" style="359" customWidth="1"/>
    <col min="4862" max="4862" width="44.7265625" style="359" customWidth="1"/>
    <col min="4863" max="4863" width="5.453125" style="359" bestFit="1" customWidth="1"/>
    <col min="4864" max="4864" width="6" style="359" bestFit="1" customWidth="1"/>
    <col min="4865" max="4865" width="12.7265625" style="359" customWidth="1"/>
    <col min="4866" max="4866" width="14.7265625" style="359" customWidth="1"/>
    <col min="4867" max="4867" width="15" style="359" bestFit="1" customWidth="1"/>
    <col min="4868" max="4868" width="11.1796875" style="359" bestFit="1" customWidth="1"/>
    <col min="4869" max="4869" width="12.26953125" style="359" bestFit="1" customWidth="1"/>
    <col min="4870" max="4870" width="15" style="359" bestFit="1" customWidth="1"/>
    <col min="4871" max="4871" width="15.81640625" style="359" customWidth="1"/>
    <col min="4872" max="5115" width="9.1796875" style="359"/>
    <col min="5116" max="5116" width="9.7265625" style="359" customWidth="1"/>
    <col min="5117" max="5117" width="10.26953125" style="359" customWidth="1"/>
    <col min="5118" max="5118" width="44.7265625" style="359" customWidth="1"/>
    <col min="5119" max="5119" width="5.453125" style="359" bestFit="1" customWidth="1"/>
    <col min="5120" max="5120" width="6" style="359" bestFit="1" customWidth="1"/>
    <col min="5121" max="5121" width="12.7265625" style="359" customWidth="1"/>
    <col min="5122" max="5122" width="14.7265625" style="359" customWidth="1"/>
    <col min="5123" max="5123" width="15" style="359" bestFit="1" customWidth="1"/>
    <col min="5124" max="5124" width="11.1796875" style="359" bestFit="1" customWidth="1"/>
    <col min="5125" max="5125" width="12.26953125" style="359" bestFit="1" customWidth="1"/>
    <col min="5126" max="5126" width="15" style="359" bestFit="1" customWidth="1"/>
    <col min="5127" max="5127" width="15.81640625" style="359" customWidth="1"/>
    <col min="5128" max="5371" width="9.1796875" style="359"/>
    <col min="5372" max="5372" width="9.7265625" style="359" customWidth="1"/>
    <col min="5373" max="5373" width="10.26953125" style="359" customWidth="1"/>
    <col min="5374" max="5374" width="44.7265625" style="359" customWidth="1"/>
    <col min="5375" max="5375" width="5.453125" style="359" bestFit="1" customWidth="1"/>
    <col min="5376" max="5376" width="6" style="359" bestFit="1" customWidth="1"/>
    <col min="5377" max="5377" width="12.7265625" style="359" customWidth="1"/>
    <col min="5378" max="5378" width="14.7265625" style="359" customWidth="1"/>
    <col min="5379" max="5379" width="15" style="359" bestFit="1" customWidth="1"/>
    <col min="5380" max="5380" width="11.1796875" style="359" bestFit="1" customWidth="1"/>
    <col min="5381" max="5381" width="12.26953125" style="359" bestFit="1" customWidth="1"/>
    <col min="5382" max="5382" width="15" style="359" bestFit="1" customWidth="1"/>
    <col min="5383" max="5383" width="15.81640625" style="359" customWidth="1"/>
    <col min="5384" max="5627" width="9.1796875" style="359"/>
    <col min="5628" max="5628" width="9.7265625" style="359" customWidth="1"/>
    <col min="5629" max="5629" width="10.26953125" style="359" customWidth="1"/>
    <col min="5630" max="5630" width="44.7265625" style="359" customWidth="1"/>
    <col min="5631" max="5631" width="5.453125" style="359" bestFit="1" customWidth="1"/>
    <col min="5632" max="5632" width="6" style="359" bestFit="1" customWidth="1"/>
    <col min="5633" max="5633" width="12.7265625" style="359" customWidth="1"/>
    <col min="5634" max="5634" width="14.7265625" style="359" customWidth="1"/>
    <col min="5635" max="5635" width="15" style="359" bestFit="1" customWidth="1"/>
    <col min="5636" max="5636" width="11.1796875" style="359" bestFit="1" customWidth="1"/>
    <col min="5637" max="5637" width="12.26953125" style="359" bestFit="1" customWidth="1"/>
    <col min="5638" max="5638" width="15" style="359" bestFit="1" customWidth="1"/>
    <col min="5639" max="5639" width="15.81640625" style="359" customWidth="1"/>
    <col min="5640" max="5883" width="9.1796875" style="359"/>
    <col min="5884" max="5884" width="9.7265625" style="359" customWidth="1"/>
    <col min="5885" max="5885" width="10.26953125" style="359" customWidth="1"/>
    <col min="5886" max="5886" width="44.7265625" style="359" customWidth="1"/>
    <col min="5887" max="5887" width="5.453125" style="359" bestFit="1" customWidth="1"/>
    <col min="5888" max="5888" width="6" style="359" bestFit="1" customWidth="1"/>
    <col min="5889" max="5889" width="12.7265625" style="359" customWidth="1"/>
    <col min="5890" max="5890" width="14.7265625" style="359" customWidth="1"/>
    <col min="5891" max="5891" width="15" style="359" bestFit="1" customWidth="1"/>
    <col min="5892" max="5892" width="11.1796875" style="359" bestFit="1" customWidth="1"/>
    <col min="5893" max="5893" width="12.26953125" style="359" bestFit="1" customWidth="1"/>
    <col min="5894" max="5894" width="15" style="359" bestFit="1" customWidth="1"/>
    <col min="5895" max="5895" width="15.81640625" style="359" customWidth="1"/>
    <col min="5896" max="6139" width="9.1796875" style="359"/>
    <col min="6140" max="6140" width="9.7265625" style="359" customWidth="1"/>
    <col min="6141" max="6141" width="10.26953125" style="359" customWidth="1"/>
    <col min="6142" max="6142" width="44.7265625" style="359" customWidth="1"/>
    <col min="6143" max="6143" width="5.453125" style="359" bestFit="1" customWidth="1"/>
    <col min="6144" max="6144" width="6" style="359" bestFit="1" customWidth="1"/>
    <col min="6145" max="6145" width="12.7265625" style="359" customWidth="1"/>
    <col min="6146" max="6146" width="14.7265625" style="359" customWidth="1"/>
    <col min="6147" max="6147" width="15" style="359" bestFit="1" customWidth="1"/>
    <col min="6148" max="6148" width="11.1796875" style="359" bestFit="1" customWidth="1"/>
    <col min="6149" max="6149" width="12.26953125" style="359" bestFit="1" customWidth="1"/>
    <col min="6150" max="6150" width="15" style="359" bestFit="1" customWidth="1"/>
    <col min="6151" max="6151" width="15.81640625" style="359" customWidth="1"/>
    <col min="6152" max="6395" width="9.1796875" style="359"/>
    <col min="6396" max="6396" width="9.7265625" style="359" customWidth="1"/>
    <col min="6397" max="6397" width="10.26953125" style="359" customWidth="1"/>
    <col min="6398" max="6398" width="44.7265625" style="359" customWidth="1"/>
    <col min="6399" max="6399" width="5.453125" style="359" bestFit="1" customWidth="1"/>
    <col min="6400" max="6400" width="6" style="359" bestFit="1" customWidth="1"/>
    <col min="6401" max="6401" width="12.7265625" style="359" customWidth="1"/>
    <col min="6402" max="6402" width="14.7265625" style="359" customWidth="1"/>
    <col min="6403" max="6403" width="15" style="359" bestFit="1" customWidth="1"/>
    <col min="6404" max="6404" width="11.1796875" style="359" bestFit="1" customWidth="1"/>
    <col min="6405" max="6405" width="12.26953125" style="359" bestFit="1" customWidth="1"/>
    <col min="6406" max="6406" width="15" style="359" bestFit="1" customWidth="1"/>
    <col min="6407" max="6407" width="15.81640625" style="359" customWidth="1"/>
    <col min="6408" max="6651" width="9.1796875" style="359"/>
    <col min="6652" max="6652" width="9.7265625" style="359" customWidth="1"/>
    <col min="6653" max="6653" width="10.26953125" style="359" customWidth="1"/>
    <col min="6654" max="6654" width="44.7265625" style="359" customWidth="1"/>
    <col min="6655" max="6655" width="5.453125" style="359" bestFit="1" customWidth="1"/>
    <col min="6656" max="6656" width="6" style="359" bestFit="1" customWidth="1"/>
    <col min="6657" max="6657" width="12.7265625" style="359" customWidth="1"/>
    <col min="6658" max="6658" width="14.7265625" style="359" customWidth="1"/>
    <col min="6659" max="6659" width="15" style="359" bestFit="1" customWidth="1"/>
    <col min="6660" max="6660" width="11.1796875" style="359" bestFit="1" customWidth="1"/>
    <col min="6661" max="6661" width="12.26953125" style="359" bestFit="1" customWidth="1"/>
    <col min="6662" max="6662" width="15" style="359" bestFit="1" customWidth="1"/>
    <col min="6663" max="6663" width="15.81640625" style="359" customWidth="1"/>
    <col min="6664" max="6907" width="9.1796875" style="359"/>
    <col min="6908" max="6908" width="9.7265625" style="359" customWidth="1"/>
    <col min="6909" max="6909" width="10.26953125" style="359" customWidth="1"/>
    <col min="6910" max="6910" width="44.7265625" style="359" customWidth="1"/>
    <col min="6911" max="6911" width="5.453125" style="359" bestFit="1" customWidth="1"/>
    <col min="6912" max="6912" width="6" style="359" bestFit="1" customWidth="1"/>
    <col min="6913" max="6913" width="12.7265625" style="359" customWidth="1"/>
    <col min="6914" max="6914" width="14.7265625" style="359" customWidth="1"/>
    <col min="6915" max="6915" width="15" style="359" bestFit="1" customWidth="1"/>
    <col min="6916" max="6916" width="11.1796875" style="359" bestFit="1" customWidth="1"/>
    <col min="6917" max="6917" width="12.26953125" style="359" bestFit="1" customWidth="1"/>
    <col min="6918" max="6918" width="15" style="359" bestFit="1" customWidth="1"/>
    <col min="6919" max="6919" width="15.81640625" style="359" customWidth="1"/>
    <col min="6920" max="7163" width="9.1796875" style="359"/>
    <col min="7164" max="7164" width="9.7265625" style="359" customWidth="1"/>
    <col min="7165" max="7165" width="10.26953125" style="359" customWidth="1"/>
    <col min="7166" max="7166" width="44.7265625" style="359" customWidth="1"/>
    <col min="7167" max="7167" width="5.453125" style="359" bestFit="1" customWidth="1"/>
    <col min="7168" max="7168" width="6" style="359" bestFit="1" customWidth="1"/>
    <col min="7169" max="7169" width="12.7265625" style="359" customWidth="1"/>
    <col min="7170" max="7170" width="14.7265625" style="359" customWidth="1"/>
    <col min="7171" max="7171" width="15" style="359" bestFit="1" customWidth="1"/>
    <col min="7172" max="7172" width="11.1796875" style="359" bestFit="1" customWidth="1"/>
    <col min="7173" max="7173" width="12.26953125" style="359" bestFit="1" customWidth="1"/>
    <col min="7174" max="7174" width="15" style="359" bestFit="1" customWidth="1"/>
    <col min="7175" max="7175" width="15.81640625" style="359" customWidth="1"/>
    <col min="7176" max="7419" width="9.1796875" style="359"/>
    <col min="7420" max="7420" width="9.7265625" style="359" customWidth="1"/>
    <col min="7421" max="7421" width="10.26953125" style="359" customWidth="1"/>
    <col min="7422" max="7422" width="44.7265625" style="359" customWidth="1"/>
    <col min="7423" max="7423" width="5.453125" style="359" bestFit="1" customWidth="1"/>
    <col min="7424" max="7424" width="6" style="359" bestFit="1" customWidth="1"/>
    <col min="7425" max="7425" width="12.7265625" style="359" customWidth="1"/>
    <col min="7426" max="7426" width="14.7265625" style="359" customWidth="1"/>
    <col min="7427" max="7427" width="15" style="359" bestFit="1" customWidth="1"/>
    <col min="7428" max="7428" width="11.1796875" style="359" bestFit="1" customWidth="1"/>
    <col min="7429" max="7429" width="12.26953125" style="359" bestFit="1" customWidth="1"/>
    <col min="7430" max="7430" width="15" style="359" bestFit="1" customWidth="1"/>
    <col min="7431" max="7431" width="15.81640625" style="359" customWidth="1"/>
    <col min="7432" max="7675" width="9.1796875" style="359"/>
    <col min="7676" max="7676" width="9.7265625" style="359" customWidth="1"/>
    <col min="7677" max="7677" width="10.26953125" style="359" customWidth="1"/>
    <col min="7678" max="7678" width="44.7265625" style="359" customWidth="1"/>
    <col min="7679" max="7679" width="5.453125" style="359" bestFit="1" customWidth="1"/>
    <col min="7680" max="7680" width="6" style="359" bestFit="1" customWidth="1"/>
    <col min="7681" max="7681" width="12.7265625" style="359" customWidth="1"/>
    <col min="7682" max="7682" width="14.7265625" style="359" customWidth="1"/>
    <col min="7683" max="7683" width="15" style="359" bestFit="1" customWidth="1"/>
    <col min="7684" max="7684" width="11.1796875" style="359" bestFit="1" customWidth="1"/>
    <col min="7685" max="7685" width="12.26953125" style="359" bestFit="1" customWidth="1"/>
    <col min="7686" max="7686" width="15" style="359" bestFit="1" customWidth="1"/>
    <col min="7687" max="7687" width="15.81640625" style="359" customWidth="1"/>
    <col min="7688" max="7931" width="9.1796875" style="359"/>
    <col min="7932" max="7932" width="9.7265625" style="359" customWidth="1"/>
    <col min="7933" max="7933" width="10.26953125" style="359" customWidth="1"/>
    <col min="7934" max="7934" width="44.7265625" style="359" customWidth="1"/>
    <col min="7935" max="7935" width="5.453125" style="359" bestFit="1" customWidth="1"/>
    <col min="7936" max="7936" width="6" style="359" bestFit="1" customWidth="1"/>
    <col min="7937" max="7937" width="12.7265625" style="359" customWidth="1"/>
    <col min="7938" max="7938" width="14.7265625" style="359" customWidth="1"/>
    <col min="7939" max="7939" width="15" style="359" bestFit="1" customWidth="1"/>
    <col min="7940" max="7940" width="11.1796875" style="359" bestFit="1" customWidth="1"/>
    <col min="7941" max="7941" width="12.26953125" style="359" bestFit="1" customWidth="1"/>
    <col min="7942" max="7942" width="15" style="359" bestFit="1" customWidth="1"/>
    <col min="7943" max="7943" width="15.81640625" style="359" customWidth="1"/>
    <col min="7944" max="8187" width="9.1796875" style="359"/>
    <col min="8188" max="8188" width="9.7265625" style="359" customWidth="1"/>
    <col min="8189" max="8189" width="10.26953125" style="359" customWidth="1"/>
    <col min="8190" max="8190" width="44.7265625" style="359" customWidth="1"/>
    <col min="8191" max="8191" width="5.453125" style="359" bestFit="1" customWidth="1"/>
    <col min="8192" max="8192" width="6" style="359" bestFit="1" customWidth="1"/>
    <col min="8193" max="8193" width="12.7265625" style="359" customWidth="1"/>
    <col min="8194" max="8194" width="14.7265625" style="359" customWidth="1"/>
    <col min="8195" max="8195" width="15" style="359" bestFit="1" customWidth="1"/>
    <col min="8196" max="8196" width="11.1796875" style="359" bestFit="1" customWidth="1"/>
    <col min="8197" max="8197" width="12.26953125" style="359" bestFit="1" customWidth="1"/>
    <col min="8198" max="8198" width="15" style="359" bestFit="1" customWidth="1"/>
    <col min="8199" max="8199" width="15.81640625" style="359" customWidth="1"/>
    <col min="8200" max="8443" width="9.1796875" style="359"/>
    <col min="8444" max="8444" width="9.7265625" style="359" customWidth="1"/>
    <col min="8445" max="8445" width="10.26953125" style="359" customWidth="1"/>
    <col min="8446" max="8446" width="44.7265625" style="359" customWidth="1"/>
    <col min="8447" max="8447" width="5.453125" style="359" bestFit="1" customWidth="1"/>
    <col min="8448" max="8448" width="6" style="359" bestFit="1" customWidth="1"/>
    <col min="8449" max="8449" width="12.7265625" style="359" customWidth="1"/>
    <col min="8450" max="8450" width="14.7265625" style="359" customWidth="1"/>
    <col min="8451" max="8451" width="15" style="359" bestFit="1" customWidth="1"/>
    <col min="8452" max="8452" width="11.1796875" style="359" bestFit="1" customWidth="1"/>
    <col min="8453" max="8453" width="12.26953125" style="359" bestFit="1" customWidth="1"/>
    <col min="8454" max="8454" width="15" style="359" bestFit="1" customWidth="1"/>
    <col min="8455" max="8455" width="15.81640625" style="359" customWidth="1"/>
    <col min="8456" max="8699" width="9.1796875" style="359"/>
    <col min="8700" max="8700" width="9.7265625" style="359" customWidth="1"/>
    <col min="8701" max="8701" width="10.26953125" style="359" customWidth="1"/>
    <col min="8702" max="8702" width="44.7265625" style="359" customWidth="1"/>
    <col min="8703" max="8703" width="5.453125" style="359" bestFit="1" customWidth="1"/>
    <col min="8704" max="8704" width="6" style="359" bestFit="1" customWidth="1"/>
    <col min="8705" max="8705" width="12.7265625" style="359" customWidth="1"/>
    <col min="8706" max="8706" width="14.7265625" style="359" customWidth="1"/>
    <col min="8707" max="8707" width="15" style="359" bestFit="1" customWidth="1"/>
    <col min="8708" max="8708" width="11.1796875" style="359" bestFit="1" customWidth="1"/>
    <col min="8709" max="8709" width="12.26953125" style="359" bestFit="1" customWidth="1"/>
    <col min="8710" max="8710" width="15" style="359" bestFit="1" customWidth="1"/>
    <col min="8711" max="8711" width="15.81640625" style="359" customWidth="1"/>
    <col min="8712" max="8955" width="9.1796875" style="359"/>
    <col min="8956" max="8956" width="9.7265625" style="359" customWidth="1"/>
    <col min="8957" max="8957" width="10.26953125" style="359" customWidth="1"/>
    <col min="8958" max="8958" width="44.7265625" style="359" customWidth="1"/>
    <col min="8959" max="8959" width="5.453125" style="359" bestFit="1" customWidth="1"/>
    <col min="8960" max="8960" width="6" style="359" bestFit="1" customWidth="1"/>
    <col min="8961" max="8961" width="12.7265625" style="359" customWidth="1"/>
    <col min="8962" max="8962" width="14.7265625" style="359" customWidth="1"/>
    <col min="8963" max="8963" width="15" style="359" bestFit="1" customWidth="1"/>
    <col min="8964" max="8964" width="11.1796875" style="359" bestFit="1" customWidth="1"/>
    <col min="8965" max="8965" width="12.26953125" style="359" bestFit="1" customWidth="1"/>
    <col min="8966" max="8966" width="15" style="359" bestFit="1" customWidth="1"/>
    <col min="8967" max="8967" width="15.81640625" style="359" customWidth="1"/>
    <col min="8968" max="9211" width="9.1796875" style="359"/>
    <col min="9212" max="9212" width="9.7265625" style="359" customWidth="1"/>
    <col min="9213" max="9213" width="10.26953125" style="359" customWidth="1"/>
    <col min="9214" max="9214" width="44.7265625" style="359" customWidth="1"/>
    <col min="9215" max="9215" width="5.453125" style="359" bestFit="1" customWidth="1"/>
    <col min="9216" max="9216" width="6" style="359" bestFit="1" customWidth="1"/>
    <col min="9217" max="9217" width="12.7265625" style="359" customWidth="1"/>
    <col min="9218" max="9218" width="14.7265625" style="359" customWidth="1"/>
    <col min="9219" max="9219" width="15" style="359" bestFit="1" customWidth="1"/>
    <col min="9220" max="9220" width="11.1796875" style="359" bestFit="1" customWidth="1"/>
    <col min="9221" max="9221" width="12.26953125" style="359" bestFit="1" customWidth="1"/>
    <col min="9222" max="9222" width="15" style="359" bestFit="1" customWidth="1"/>
    <col min="9223" max="9223" width="15.81640625" style="359" customWidth="1"/>
    <col min="9224" max="9467" width="9.1796875" style="359"/>
    <col min="9468" max="9468" width="9.7265625" style="359" customWidth="1"/>
    <col min="9469" max="9469" width="10.26953125" style="359" customWidth="1"/>
    <col min="9470" max="9470" width="44.7265625" style="359" customWidth="1"/>
    <col min="9471" max="9471" width="5.453125" style="359" bestFit="1" customWidth="1"/>
    <col min="9472" max="9472" width="6" style="359" bestFit="1" customWidth="1"/>
    <col min="9473" max="9473" width="12.7265625" style="359" customWidth="1"/>
    <col min="9474" max="9474" width="14.7265625" style="359" customWidth="1"/>
    <col min="9475" max="9475" width="15" style="359" bestFit="1" customWidth="1"/>
    <col min="9476" max="9476" width="11.1796875" style="359" bestFit="1" customWidth="1"/>
    <col min="9477" max="9477" width="12.26953125" style="359" bestFit="1" customWidth="1"/>
    <col min="9478" max="9478" width="15" style="359" bestFit="1" customWidth="1"/>
    <col min="9479" max="9479" width="15.81640625" style="359" customWidth="1"/>
    <col min="9480" max="9723" width="9.1796875" style="359"/>
    <col min="9724" max="9724" width="9.7265625" style="359" customWidth="1"/>
    <col min="9725" max="9725" width="10.26953125" style="359" customWidth="1"/>
    <col min="9726" max="9726" width="44.7265625" style="359" customWidth="1"/>
    <col min="9727" max="9727" width="5.453125" style="359" bestFit="1" customWidth="1"/>
    <col min="9728" max="9728" width="6" style="359" bestFit="1" customWidth="1"/>
    <col min="9729" max="9729" width="12.7265625" style="359" customWidth="1"/>
    <col min="9730" max="9730" width="14.7265625" style="359" customWidth="1"/>
    <col min="9731" max="9731" width="15" style="359" bestFit="1" customWidth="1"/>
    <col min="9732" max="9732" width="11.1796875" style="359" bestFit="1" customWidth="1"/>
    <col min="9733" max="9733" width="12.26953125" style="359" bestFit="1" customWidth="1"/>
    <col min="9734" max="9734" width="15" style="359" bestFit="1" customWidth="1"/>
    <col min="9735" max="9735" width="15.81640625" style="359" customWidth="1"/>
    <col min="9736" max="9979" width="9.1796875" style="359"/>
    <col min="9980" max="9980" width="9.7265625" style="359" customWidth="1"/>
    <col min="9981" max="9981" width="10.26953125" style="359" customWidth="1"/>
    <col min="9982" max="9982" width="44.7265625" style="359" customWidth="1"/>
    <col min="9983" max="9983" width="5.453125" style="359" bestFit="1" customWidth="1"/>
    <col min="9984" max="9984" width="6" style="359" bestFit="1" customWidth="1"/>
    <col min="9985" max="9985" width="12.7265625" style="359" customWidth="1"/>
    <col min="9986" max="9986" width="14.7265625" style="359" customWidth="1"/>
    <col min="9987" max="9987" width="15" style="359" bestFit="1" customWidth="1"/>
    <col min="9988" max="9988" width="11.1796875" style="359" bestFit="1" customWidth="1"/>
    <col min="9989" max="9989" width="12.26953125" style="359" bestFit="1" customWidth="1"/>
    <col min="9990" max="9990" width="15" style="359" bestFit="1" customWidth="1"/>
    <col min="9991" max="9991" width="15.81640625" style="359" customWidth="1"/>
    <col min="9992" max="10235" width="9.1796875" style="359"/>
    <col min="10236" max="10236" width="9.7265625" style="359" customWidth="1"/>
    <col min="10237" max="10237" width="10.26953125" style="359" customWidth="1"/>
    <col min="10238" max="10238" width="44.7265625" style="359" customWidth="1"/>
    <col min="10239" max="10239" width="5.453125" style="359" bestFit="1" customWidth="1"/>
    <col min="10240" max="10240" width="6" style="359" bestFit="1" customWidth="1"/>
    <col min="10241" max="10241" width="12.7265625" style="359" customWidth="1"/>
    <col min="10242" max="10242" width="14.7265625" style="359" customWidth="1"/>
    <col min="10243" max="10243" width="15" style="359" bestFit="1" customWidth="1"/>
    <col min="10244" max="10244" width="11.1796875" style="359" bestFit="1" customWidth="1"/>
    <col min="10245" max="10245" width="12.26953125" style="359" bestFit="1" customWidth="1"/>
    <col min="10246" max="10246" width="15" style="359" bestFit="1" customWidth="1"/>
    <col min="10247" max="10247" width="15.81640625" style="359" customWidth="1"/>
    <col min="10248" max="10491" width="9.1796875" style="359"/>
    <col min="10492" max="10492" width="9.7265625" style="359" customWidth="1"/>
    <col min="10493" max="10493" width="10.26953125" style="359" customWidth="1"/>
    <col min="10494" max="10494" width="44.7265625" style="359" customWidth="1"/>
    <col min="10495" max="10495" width="5.453125" style="359" bestFit="1" customWidth="1"/>
    <col min="10496" max="10496" width="6" style="359" bestFit="1" customWidth="1"/>
    <col min="10497" max="10497" width="12.7265625" style="359" customWidth="1"/>
    <col min="10498" max="10498" width="14.7265625" style="359" customWidth="1"/>
    <col min="10499" max="10499" width="15" style="359" bestFit="1" customWidth="1"/>
    <col min="10500" max="10500" width="11.1796875" style="359" bestFit="1" customWidth="1"/>
    <col min="10501" max="10501" width="12.26953125" style="359" bestFit="1" customWidth="1"/>
    <col min="10502" max="10502" width="15" style="359" bestFit="1" customWidth="1"/>
    <col min="10503" max="10503" width="15.81640625" style="359" customWidth="1"/>
    <col min="10504" max="10747" width="9.1796875" style="359"/>
    <col min="10748" max="10748" width="9.7265625" style="359" customWidth="1"/>
    <col min="10749" max="10749" width="10.26953125" style="359" customWidth="1"/>
    <col min="10750" max="10750" width="44.7265625" style="359" customWidth="1"/>
    <col min="10751" max="10751" width="5.453125" style="359" bestFit="1" customWidth="1"/>
    <col min="10752" max="10752" width="6" style="359" bestFit="1" customWidth="1"/>
    <col min="10753" max="10753" width="12.7265625" style="359" customWidth="1"/>
    <col min="10754" max="10754" width="14.7265625" style="359" customWidth="1"/>
    <col min="10755" max="10755" width="15" style="359" bestFit="1" customWidth="1"/>
    <col min="10756" max="10756" width="11.1796875" style="359" bestFit="1" customWidth="1"/>
    <col min="10757" max="10757" width="12.26953125" style="359" bestFit="1" customWidth="1"/>
    <col min="10758" max="10758" width="15" style="359" bestFit="1" customWidth="1"/>
    <col min="10759" max="10759" width="15.81640625" style="359" customWidth="1"/>
    <col min="10760" max="11003" width="9.1796875" style="359"/>
    <col min="11004" max="11004" width="9.7265625" style="359" customWidth="1"/>
    <col min="11005" max="11005" width="10.26953125" style="359" customWidth="1"/>
    <col min="11006" max="11006" width="44.7265625" style="359" customWidth="1"/>
    <col min="11007" max="11007" width="5.453125" style="359" bestFit="1" customWidth="1"/>
    <col min="11008" max="11008" width="6" style="359" bestFit="1" customWidth="1"/>
    <col min="11009" max="11009" width="12.7265625" style="359" customWidth="1"/>
    <col min="11010" max="11010" width="14.7265625" style="359" customWidth="1"/>
    <col min="11011" max="11011" width="15" style="359" bestFit="1" customWidth="1"/>
    <col min="11012" max="11012" width="11.1796875" style="359" bestFit="1" customWidth="1"/>
    <col min="11013" max="11013" width="12.26953125" style="359" bestFit="1" customWidth="1"/>
    <col min="11014" max="11014" width="15" style="359" bestFit="1" customWidth="1"/>
    <col min="11015" max="11015" width="15.81640625" style="359" customWidth="1"/>
    <col min="11016" max="11259" width="9.1796875" style="359"/>
    <col min="11260" max="11260" width="9.7265625" style="359" customWidth="1"/>
    <col min="11261" max="11261" width="10.26953125" style="359" customWidth="1"/>
    <col min="11262" max="11262" width="44.7265625" style="359" customWidth="1"/>
    <col min="11263" max="11263" width="5.453125" style="359" bestFit="1" customWidth="1"/>
    <col min="11264" max="11264" width="6" style="359" bestFit="1" customWidth="1"/>
    <col min="11265" max="11265" width="12.7265625" style="359" customWidth="1"/>
    <col min="11266" max="11266" width="14.7265625" style="359" customWidth="1"/>
    <col min="11267" max="11267" width="15" style="359" bestFit="1" customWidth="1"/>
    <col min="11268" max="11268" width="11.1796875" style="359" bestFit="1" customWidth="1"/>
    <col min="11269" max="11269" width="12.26953125" style="359" bestFit="1" customWidth="1"/>
    <col min="11270" max="11270" width="15" style="359" bestFit="1" customWidth="1"/>
    <col min="11271" max="11271" width="15.81640625" style="359" customWidth="1"/>
    <col min="11272" max="11515" width="9.1796875" style="359"/>
    <col min="11516" max="11516" width="9.7265625" style="359" customWidth="1"/>
    <col min="11517" max="11517" width="10.26953125" style="359" customWidth="1"/>
    <col min="11518" max="11518" width="44.7265625" style="359" customWidth="1"/>
    <col min="11519" max="11519" width="5.453125" style="359" bestFit="1" customWidth="1"/>
    <col min="11520" max="11520" width="6" style="359" bestFit="1" customWidth="1"/>
    <col min="11521" max="11521" width="12.7265625" style="359" customWidth="1"/>
    <col min="11522" max="11522" width="14.7265625" style="359" customWidth="1"/>
    <col min="11523" max="11523" width="15" style="359" bestFit="1" customWidth="1"/>
    <col min="11524" max="11524" width="11.1796875" style="359" bestFit="1" customWidth="1"/>
    <col min="11525" max="11525" width="12.26953125" style="359" bestFit="1" customWidth="1"/>
    <col min="11526" max="11526" width="15" style="359" bestFit="1" customWidth="1"/>
    <col min="11527" max="11527" width="15.81640625" style="359" customWidth="1"/>
    <col min="11528" max="11771" width="9.1796875" style="359"/>
    <col min="11772" max="11772" width="9.7265625" style="359" customWidth="1"/>
    <col min="11773" max="11773" width="10.26953125" style="359" customWidth="1"/>
    <col min="11774" max="11774" width="44.7265625" style="359" customWidth="1"/>
    <col min="11775" max="11775" width="5.453125" style="359" bestFit="1" customWidth="1"/>
    <col min="11776" max="11776" width="6" style="359" bestFit="1" customWidth="1"/>
    <col min="11777" max="11777" width="12.7265625" style="359" customWidth="1"/>
    <col min="11778" max="11778" width="14.7265625" style="359" customWidth="1"/>
    <col min="11779" max="11779" width="15" style="359" bestFit="1" customWidth="1"/>
    <col min="11780" max="11780" width="11.1796875" style="359" bestFit="1" customWidth="1"/>
    <col min="11781" max="11781" width="12.26953125" style="359" bestFit="1" customWidth="1"/>
    <col min="11782" max="11782" width="15" style="359" bestFit="1" customWidth="1"/>
    <col min="11783" max="11783" width="15.81640625" style="359" customWidth="1"/>
    <col min="11784" max="12027" width="9.1796875" style="359"/>
    <col min="12028" max="12028" width="9.7265625" style="359" customWidth="1"/>
    <col min="12029" max="12029" width="10.26953125" style="359" customWidth="1"/>
    <col min="12030" max="12030" width="44.7265625" style="359" customWidth="1"/>
    <col min="12031" max="12031" width="5.453125" style="359" bestFit="1" customWidth="1"/>
    <col min="12032" max="12032" width="6" style="359" bestFit="1" customWidth="1"/>
    <col min="12033" max="12033" width="12.7265625" style="359" customWidth="1"/>
    <col min="12034" max="12034" width="14.7265625" style="359" customWidth="1"/>
    <col min="12035" max="12035" width="15" style="359" bestFit="1" customWidth="1"/>
    <col min="12036" max="12036" width="11.1796875" style="359" bestFit="1" customWidth="1"/>
    <col min="12037" max="12037" width="12.26953125" style="359" bestFit="1" customWidth="1"/>
    <col min="12038" max="12038" width="15" style="359" bestFit="1" customWidth="1"/>
    <col min="12039" max="12039" width="15.81640625" style="359" customWidth="1"/>
    <col min="12040" max="12283" width="9.1796875" style="359"/>
    <col min="12284" max="12284" width="9.7265625" style="359" customWidth="1"/>
    <col min="12285" max="12285" width="10.26953125" style="359" customWidth="1"/>
    <col min="12286" max="12286" width="44.7265625" style="359" customWidth="1"/>
    <col min="12287" max="12287" width="5.453125" style="359" bestFit="1" customWidth="1"/>
    <col min="12288" max="12288" width="6" style="359" bestFit="1" customWidth="1"/>
    <col min="12289" max="12289" width="12.7265625" style="359" customWidth="1"/>
    <col min="12290" max="12290" width="14.7265625" style="359" customWidth="1"/>
    <col min="12291" max="12291" width="15" style="359" bestFit="1" customWidth="1"/>
    <col min="12292" max="12292" width="11.1796875" style="359" bestFit="1" customWidth="1"/>
    <col min="12293" max="12293" width="12.26953125" style="359" bestFit="1" customWidth="1"/>
    <col min="12294" max="12294" width="15" style="359" bestFit="1" customWidth="1"/>
    <col min="12295" max="12295" width="15.81640625" style="359" customWidth="1"/>
    <col min="12296" max="12539" width="9.1796875" style="359"/>
    <col min="12540" max="12540" width="9.7265625" style="359" customWidth="1"/>
    <col min="12541" max="12541" width="10.26953125" style="359" customWidth="1"/>
    <col min="12542" max="12542" width="44.7265625" style="359" customWidth="1"/>
    <col min="12543" max="12543" width="5.453125" style="359" bestFit="1" customWidth="1"/>
    <col min="12544" max="12544" width="6" style="359" bestFit="1" customWidth="1"/>
    <col min="12545" max="12545" width="12.7265625" style="359" customWidth="1"/>
    <col min="12546" max="12546" width="14.7265625" style="359" customWidth="1"/>
    <col min="12547" max="12547" width="15" style="359" bestFit="1" customWidth="1"/>
    <col min="12548" max="12548" width="11.1796875" style="359" bestFit="1" customWidth="1"/>
    <col min="12549" max="12549" width="12.26953125" style="359" bestFit="1" customWidth="1"/>
    <col min="12550" max="12550" width="15" style="359" bestFit="1" customWidth="1"/>
    <col min="12551" max="12551" width="15.81640625" style="359" customWidth="1"/>
    <col min="12552" max="12795" width="9.1796875" style="359"/>
    <col min="12796" max="12796" width="9.7265625" style="359" customWidth="1"/>
    <col min="12797" max="12797" width="10.26953125" style="359" customWidth="1"/>
    <col min="12798" max="12798" width="44.7265625" style="359" customWidth="1"/>
    <col min="12799" max="12799" width="5.453125" style="359" bestFit="1" customWidth="1"/>
    <col min="12800" max="12800" width="6" style="359" bestFit="1" customWidth="1"/>
    <col min="12801" max="12801" width="12.7265625" style="359" customWidth="1"/>
    <col min="12802" max="12802" width="14.7265625" style="359" customWidth="1"/>
    <col min="12803" max="12803" width="15" style="359" bestFit="1" customWidth="1"/>
    <col min="12804" max="12804" width="11.1796875" style="359" bestFit="1" customWidth="1"/>
    <col min="12805" max="12805" width="12.26953125" style="359" bestFit="1" customWidth="1"/>
    <col min="12806" max="12806" width="15" style="359" bestFit="1" customWidth="1"/>
    <col min="12807" max="12807" width="15.81640625" style="359" customWidth="1"/>
    <col min="12808" max="13051" width="9.1796875" style="359"/>
    <col min="13052" max="13052" width="9.7265625" style="359" customWidth="1"/>
    <col min="13053" max="13053" width="10.26953125" style="359" customWidth="1"/>
    <col min="13054" max="13054" width="44.7265625" style="359" customWidth="1"/>
    <col min="13055" max="13055" width="5.453125" style="359" bestFit="1" customWidth="1"/>
    <col min="13056" max="13056" width="6" style="359" bestFit="1" customWidth="1"/>
    <col min="13057" max="13057" width="12.7265625" style="359" customWidth="1"/>
    <col min="13058" max="13058" width="14.7265625" style="359" customWidth="1"/>
    <col min="13059" max="13059" width="15" style="359" bestFit="1" customWidth="1"/>
    <col min="13060" max="13060" width="11.1796875" style="359" bestFit="1" customWidth="1"/>
    <col min="13061" max="13061" width="12.26953125" style="359" bestFit="1" customWidth="1"/>
    <col min="13062" max="13062" width="15" style="359" bestFit="1" customWidth="1"/>
    <col min="13063" max="13063" width="15.81640625" style="359" customWidth="1"/>
    <col min="13064" max="13307" width="9.1796875" style="359"/>
    <col min="13308" max="13308" width="9.7265625" style="359" customWidth="1"/>
    <col min="13309" max="13309" width="10.26953125" style="359" customWidth="1"/>
    <col min="13310" max="13310" width="44.7265625" style="359" customWidth="1"/>
    <col min="13311" max="13311" width="5.453125" style="359" bestFit="1" customWidth="1"/>
    <col min="13312" max="13312" width="6" style="359" bestFit="1" customWidth="1"/>
    <col min="13313" max="13313" width="12.7265625" style="359" customWidth="1"/>
    <col min="13314" max="13314" width="14.7265625" style="359" customWidth="1"/>
    <col min="13315" max="13315" width="15" style="359" bestFit="1" customWidth="1"/>
    <col min="13316" max="13316" width="11.1796875" style="359" bestFit="1" customWidth="1"/>
    <col min="13317" max="13317" width="12.26953125" style="359" bestFit="1" customWidth="1"/>
    <col min="13318" max="13318" width="15" style="359" bestFit="1" customWidth="1"/>
    <col min="13319" max="13319" width="15.81640625" style="359" customWidth="1"/>
    <col min="13320" max="13563" width="9.1796875" style="359"/>
    <col min="13564" max="13564" width="9.7265625" style="359" customWidth="1"/>
    <col min="13565" max="13565" width="10.26953125" style="359" customWidth="1"/>
    <col min="13566" max="13566" width="44.7265625" style="359" customWidth="1"/>
    <col min="13567" max="13567" width="5.453125" style="359" bestFit="1" customWidth="1"/>
    <col min="13568" max="13568" width="6" style="359" bestFit="1" customWidth="1"/>
    <col min="13569" max="13569" width="12.7265625" style="359" customWidth="1"/>
    <col min="13570" max="13570" width="14.7265625" style="359" customWidth="1"/>
    <col min="13571" max="13571" width="15" style="359" bestFit="1" customWidth="1"/>
    <col min="13572" max="13572" width="11.1796875" style="359" bestFit="1" customWidth="1"/>
    <col min="13573" max="13573" width="12.26953125" style="359" bestFit="1" customWidth="1"/>
    <col min="13574" max="13574" width="15" style="359" bestFit="1" customWidth="1"/>
    <col min="13575" max="13575" width="15.81640625" style="359" customWidth="1"/>
    <col min="13576" max="13819" width="9.1796875" style="359"/>
    <col min="13820" max="13820" width="9.7265625" style="359" customWidth="1"/>
    <col min="13821" max="13821" width="10.26953125" style="359" customWidth="1"/>
    <col min="13822" max="13822" width="44.7265625" style="359" customWidth="1"/>
    <col min="13823" max="13823" width="5.453125" style="359" bestFit="1" customWidth="1"/>
    <col min="13824" max="13824" width="6" style="359" bestFit="1" customWidth="1"/>
    <col min="13825" max="13825" width="12.7265625" style="359" customWidth="1"/>
    <col min="13826" max="13826" width="14.7265625" style="359" customWidth="1"/>
    <col min="13827" max="13827" width="15" style="359" bestFit="1" customWidth="1"/>
    <col min="13828" max="13828" width="11.1796875" style="359" bestFit="1" customWidth="1"/>
    <col min="13829" max="13829" width="12.26953125" style="359" bestFit="1" customWidth="1"/>
    <col min="13830" max="13830" width="15" style="359" bestFit="1" customWidth="1"/>
    <col min="13831" max="13831" width="15.81640625" style="359" customWidth="1"/>
    <col min="13832" max="14075" width="9.1796875" style="359"/>
    <col min="14076" max="14076" width="9.7265625" style="359" customWidth="1"/>
    <col min="14077" max="14077" width="10.26953125" style="359" customWidth="1"/>
    <col min="14078" max="14078" width="44.7265625" style="359" customWidth="1"/>
    <col min="14079" max="14079" width="5.453125" style="359" bestFit="1" customWidth="1"/>
    <col min="14080" max="14080" width="6" style="359" bestFit="1" customWidth="1"/>
    <col min="14081" max="14081" width="12.7265625" style="359" customWidth="1"/>
    <col min="14082" max="14082" width="14.7265625" style="359" customWidth="1"/>
    <col min="14083" max="14083" width="15" style="359" bestFit="1" customWidth="1"/>
    <col min="14084" max="14084" width="11.1796875" style="359" bestFit="1" customWidth="1"/>
    <col min="14085" max="14085" width="12.26953125" style="359" bestFit="1" customWidth="1"/>
    <col min="14086" max="14086" width="15" style="359" bestFit="1" customWidth="1"/>
    <col min="14087" max="14087" width="15.81640625" style="359" customWidth="1"/>
    <col min="14088" max="14331" width="9.1796875" style="359"/>
    <col min="14332" max="14332" width="9.7265625" style="359" customWidth="1"/>
    <col min="14333" max="14333" width="10.26953125" style="359" customWidth="1"/>
    <col min="14334" max="14334" width="44.7265625" style="359" customWidth="1"/>
    <col min="14335" max="14335" width="5.453125" style="359" bestFit="1" customWidth="1"/>
    <col min="14336" max="14336" width="6" style="359" bestFit="1" customWidth="1"/>
    <col min="14337" max="14337" width="12.7265625" style="359" customWidth="1"/>
    <col min="14338" max="14338" width="14.7265625" style="359" customWidth="1"/>
    <col min="14339" max="14339" width="15" style="359" bestFit="1" customWidth="1"/>
    <col min="14340" max="14340" width="11.1796875" style="359" bestFit="1" customWidth="1"/>
    <col min="14341" max="14341" width="12.26953125" style="359" bestFit="1" customWidth="1"/>
    <col min="14342" max="14342" width="15" style="359" bestFit="1" customWidth="1"/>
    <col min="14343" max="14343" width="15.81640625" style="359" customWidth="1"/>
    <col min="14344" max="14587" width="9.1796875" style="359"/>
    <col min="14588" max="14588" width="9.7265625" style="359" customWidth="1"/>
    <col min="14589" max="14589" width="10.26953125" style="359" customWidth="1"/>
    <col min="14590" max="14590" width="44.7265625" style="359" customWidth="1"/>
    <col min="14591" max="14591" width="5.453125" style="359" bestFit="1" customWidth="1"/>
    <col min="14592" max="14592" width="6" style="359" bestFit="1" customWidth="1"/>
    <col min="14593" max="14593" width="12.7265625" style="359" customWidth="1"/>
    <col min="14594" max="14594" width="14.7265625" style="359" customWidth="1"/>
    <col min="14595" max="14595" width="15" style="359" bestFit="1" customWidth="1"/>
    <col min="14596" max="14596" width="11.1796875" style="359" bestFit="1" customWidth="1"/>
    <col min="14597" max="14597" width="12.26953125" style="359" bestFit="1" customWidth="1"/>
    <col min="14598" max="14598" width="15" style="359" bestFit="1" customWidth="1"/>
    <col min="14599" max="14599" width="15.81640625" style="359" customWidth="1"/>
    <col min="14600" max="14843" width="9.1796875" style="359"/>
    <col min="14844" max="14844" width="9.7265625" style="359" customWidth="1"/>
    <col min="14845" max="14845" width="10.26953125" style="359" customWidth="1"/>
    <col min="14846" max="14846" width="44.7265625" style="359" customWidth="1"/>
    <col min="14847" max="14847" width="5.453125" style="359" bestFit="1" customWidth="1"/>
    <col min="14848" max="14848" width="6" style="359" bestFit="1" customWidth="1"/>
    <col min="14849" max="14849" width="12.7265625" style="359" customWidth="1"/>
    <col min="14850" max="14850" width="14.7265625" style="359" customWidth="1"/>
    <col min="14851" max="14851" width="15" style="359" bestFit="1" customWidth="1"/>
    <col min="14852" max="14852" width="11.1796875" style="359" bestFit="1" customWidth="1"/>
    <col min="14853" max="14853" width="12.26953125" style="359" bestFit="1" customWidth="1"/>
    <col min="14854" max="14854" width="15" style="359" bestFit="1" customWidth="1"/>
    <col min="14855" max="14855" width="15.81640625" style="359" customWidth="1"/>
    <col min="14856" max="15099" width="9.1796875" style="359"/>
    <col min="15100" max="15100" width="9.7265625" style="359" customWidth="1"/>
    <col min="15101" max="15101" width="10.26953125" style="359" customWidth="1"/>
    <col min="15102" max="15102" width="44.7265625" style="359" customWidth="1"/>
    <col min="15103" max="15103" width="5.453125" style="359" bestFit="1" customWidth="1"/>
    <col min="15104" max="15104" width="6" style="359" bestFit="1" customWidth="1"/>
    <col min="15105" max="15105" width="12.7265625" style="359" customWidth="1"/>
    <col min="15106" max="15106" width="14.7265625" style="359" customWidth="1"/>
    <col min="15107" max="15107" width="15" style="359" bestFit="1" customWidth="1"/>
    <col min="15108" max="15108" width="11.1796875" style="359" bestFit="1" customWidth="1"/>
    <col min="15109" max="15109" width="12.26953125" style="359" bestFit="1" customWidth="1"/>
    <col min="15110" max="15110" width="15" style="359" bestFit="1" customWidth="1"/>
    <col min="15111" max="15111" width="15.81640625" style="359" customWidth="1"/>
    <col min="15112" max="15355" width="9.1796875" style="359"/>
    <col min="15356" max="15356" width="9.7265625" style="359" customWidth="1"/>
    <col min="15357" max="15357" width="10.26953125" style="359" customWidth="1"/>
    <col min="15358" max="15358" width="44.7265625" style="359" customWidth="1"/>
    <col min="15359" max="15359" width="5.453125" style="359" bestFit="1" customWidth="1"/>
    <col min="15360" max="15360" width="6" style="359" bestFit="1" customWidth="1"/>
    <col min="15361" max="15361" width="12.7265625" style="359" customWidth="1"/>
    <col min="15362" max="15362" width="14.7265625" style="359" customWidth="1"/>
    <col min="15363" max="15363" width="15" style="359" bestFit="1" customWidth="1"/>
    <col min="15364" max="15364" width="11.1796875" style="359" bestFit="1" customWidth="1"/>
    <col min="15365" max="15365" width="12.26953125" style="359" bestFit="1" customWidth="1"/>
    <col min="15366" max="15366" width="15" style="359" bestFit="1" customWidth="1"/>
    <col min="15367" max="15367" width="15.81640625" style="359" customWidth="1"/>
    <col min="15368" max="15611" width="9.1796875" style="359"/>
    <col min="15612" max="15612" width="9.7265625" style="359" customWidth="1"/>
    <col min="15613" max="15613" width="10.26953125" style="359" customWidth="1"/>
    <col min="15614" max="15614" width="44.7265625" style="359" customWidth="1"/>
    <col min="15615" max="15615" width="5.453125" style="359" bestFit="1" customWidth="1"/>
    <col min="15616" max="15616" width="6" style="359" bestFit="1" customWidth="1"/>
    <col min="15617" max="15617" width="12.7265625" style="359" customWidth="1"/>
    <col min="15618" max="15618" width="14.7265625" style="359" customWidth="1"/>
    <col min="15619" max="15619" width="15" style="359" bestFit="1" customWidth="1"/>
    <col min="15620" max="15620" width="11.1796875" style="359" bestFit="1" customWidth="1"/>
    <col min="15621" max="15621" width="12.26953125" style="359" bestFit="1" customWidth="1"/>
    <col min="15622" max="15622" width="15" style="359" bestFit="1" customWidth="1"/>
    <col min="15623" max="15623" width="15.81640625" style="359" customWidth="1"/>
    <col min="15624" max="15867" width="9.1796875" style="359"/>
    <col min="15868" max="15868" width="9.7265625" style="359" customWidth="1"/>
    <col min="15869" max="15869" width="10.26953125" style="359" customWidth="1"/>
    <col min="15870" max="15870" width="44.7265625" style="359" customWidth="1"/>
    <col min="15871" max="15871" width="5.453125" style="359" bestFit="1" customWidth="1"/>
    <col min="15872" max="15872" width="6" style="359" bestFit="1" customWidth="1"/>
    <col min="15873" max="15873" width="12.7265625" style="359" customWidth="1"/>
    <col min="15874" max="15874" width="14.7265625" style="359" customWidth="1"/>
    <col min="15875" max="15875" width="15" style="359" bestFit="1" customWidth="1"/>
    <col min="15876" max="15876" width="11.1796875" style="359" bestFit="1" customWidth="1"/>
    <col min="15877" max="15877" width="12.26953125" style="359" bestFit="1" customWidth="1"/>
    <col min="15878" max="15878" width="15" style="359" bestFit="1" customWidth="1"/>
    <col min="15879" max="15879" width="15.81640625" style="359" customWidth="1"/>
    <col min="15880" max="16123" width="9.1796875" style="359"/>
    <col min="16124" max="16124" width="9.7265625" style="359" customWidth="1"/>
    <col min="16125" max="16125" width="10.26953125" style="359" customWidth="1"/>
    <col min="16126" max="16126" width="44.7265625" style="359" customWidth="1"/>
    <col min="16127" max="16127" width="5.453125" style="359" bestFit="1" customWidth="1"/>
    <col min="16128" max="16128" width="6" style="359" bestFit="1" customWidth="1"/>
    <col min="16129" max="16129" width="12.7265625" style="359" customWidth="1"/>
    <col min="16130" max="16130" width="14.7265625" style="359" customWidth="1"/>
    <col min="16131" max="16131" width="15" style="359" bestFit="1" customWidth="1"/>
    <col min="16132" max="16132" width="11.1796875" style="359" bestFit="1" customWidth="1"/>
    <col min="16133" max="16133" width="12.26953125" style="359" bestFit="1" customWidth="1"/>
    <col min="16134" max="16134" width="15" style="359" bestFit="1" customWidth="1"/>
    <col min="16135" max="16135" width="15.81640625" style="359" customWidth="1"/>
    <col min="16136" max="16384" width="9.1796875" style="359"/>
  </cols>
  <sheetData>
    <row r="1" spans="1:7" ht="13" x14ac:dyDescent="0.25">
      <c r="A1" s="1098" t="s">
        <v>0</v>
      </c>
      <c r="B1" s="1098"/>
      <c r="C1" s="1098"/>
      <c r="D1" s="1098"/>
      <c r="E1" s="1098"/>
      <c r="F1" s="1098"/>
    </row>
    <row r="2" spans="1:7" ht="13" x14ac:dyDescent="0.25">
      <c r="A2" s="1078" t="s">
        <v>1349</v>
      </c>
      <c r="B2" s="1078"/>
      <c r="C2" s="1078"/>
      <c r="D2" s="1078"/>
      <c r="E2" s="1078"/>
      <c r="F2" s="1078"/>
    </row>
    <row r="3" spans="1:7" s="360" customFormat="1" ht="14" x14ac:dyDescent="0.25">
      <c r="A3" s="1088" t="s">
        <v>1214</v>
      </c>
      <c r="B3" s="1088"/>
      <c r="C3" s="1088"/>
      <c r="D3" s="1088"/>
      <c r="E3" s="1088"/>
      <c r="F3" s="1088"/>
    </row>
    <row r="4" spans="1:7" ht="12.75" customHeight="1" x14ac:dyDescent="0.25">
      <c r="A4" s="1105" t="s">
        <v>1321</v>
      </c>
      <c r="B4" s="1105"/>
      <c r="C4" s="156"/>
      <c r="D4" s="358"/>
      <c r="E4" s="361"/>
      <c r="F4" s="362"/>
      <c r="G4" s="363"/>
    </row>
    <row r="5" spans="1:7" ht="13" x14ac:dyDescent="0.25">
      <c r="A5" s="276" t="s">
        <v>249</v>
      </c>
      <c r="B5" s="276" t="s">
        <v>250</v>
      </c>
      <c r="C5" s="276" t="s">
        <v>251</v>
      </c>
      <c r="D5" s="276" t="s">
        <v>252</v>
      </c>
      <c r="E5" s="276" t="s">
        <v>253</v>
      </c>
      <c r="F5" s="364" t="s">
        <v>254</v>
      </c>
    </row>
    <row r="6" spans="1:7" ht="25" x14ac:dyDescent="0.25">
      <c r="A6" s="365"/>
      <c r="B6" s="965" t="s">
        <v>1311</v>
      </c>
      <c r="C6" s="365"/>
      <c r="D6" s="366"/>
      <c r="E6" s="367"/>
      <c r="F6" s="368"/>
    </row>
    <row r="7" spans="1:7" x14ac:dyDescent="0.25">
      <c r="A7" s="996"/>
      <c r="B7" s="1000"/>
      <c r="C7" s="996"/>
      <c r="D7" s="997"/>
      <c r="E7" s="998"/>
      <c r="F7" s="999"/>
    </row>
    <row r="8" spans="1:7" ht="13" x14ac:dyDescent="0.25">
      <c r="A8" s="176"/>
      <c r="B8" s="369" t="s">
        <v>135</v>
      </c>
      <c r="C8" s="176"/>
      <c r="D8" s="370"/>
      <c r="E8" s="371"/>
      <c r="F8" s="372"/>
    </row>
    <row r="9" spans="1:7" ht="13" x14ac:dyDescent="0.25">
      <c r="A9" s="176"/>
      <c r="B9" s="369"/>
      <c r="C9" s="176"/>
      <c r="D9" s="370"/>
      <c r="E9" s="371"/>
      <c r="F9" s="372"/>
    </row>
    <row r="10" spans="1:7" ht="15.65" customHeight="1" x14ac:dyDescent="0.25">
      <c r="A10" s="176"/>
      <c r="B10" s="369" t="s">
        <v>117</v>
      </c>
      <c r="C10" s="176"/>
      <c r="D10" s="370"/>
      <c r="E10" s="371"/>
      <c r="F10" s="372"/>
    </row>
    <row r="11" spans="1:7" ht="12.5" x14ac:dyDescent="0.25">
      <c r="A11" s="176" t="s">
        <v>118</v>
      </c>
      <c r="B11" s="373" t="s">
        <v>812</v>
      </c>
      <c r="C11" s="176" t="s">
        <v>263</v>
      </c>
      <c r="D11" s="374">
        <v>0.1</v>
      </c>
      <c r="E11" s="371"/>
      <c r="F11" s="375">
        <f>D11*E11</f>
        <v>0</v>
      </c>
    </row>
    <row r="12" spans="1:7" ht="13" x14ac:dyDescent="0.25">
      <c r="A12" s="176"/>
      <c r="B12" s="369"/>
      <c r="C12" s="176"/>
      <c r="D12" s="370"/>
      <c r="E12" s="371"/>
      <c r="F12" s="375"/>
    </row>
    <row r="13" spans="1:7" ht="13" x14ac:dyDescent="0.25">
      <c r="A13" s="176"/>
      <c r="B13" s="376" t="s">
        <v>119</v>
      </c>
      <c r="C13" s="176"/>
      <c r="D13" s="287"/>
      <c r="E13" s="371"/>
      <c r="F13" s="375"/>
    </row>
    <row r="14" spans="1:7" ht="12.5" x14ac:dyDescent="0.25">
      <c r="A14" s="176" t="s">
        <v>120</v>
      </c>
      <c r="B14" s="286" t="s">
        <v>121</v>
      </c>
      <c r="C14" s="176" t="s">
        <v>15</v>
      </c>
      <c r="D14" s="287">
        <v>3</v>
      </c>
      <c r="E14" s="371"/>
      <c r="F14" s="375">
        <f>D14*E14</f>
        <v>0</v>
      </c>
    </row>
    <row r="15" spans="1:7" ht="13" x14ac:dyDescent="0.25">
      <c r="A15" s="278"/>
      <c r="B15" s="377"/>
      <c r="C15" s="280"/>
      <c r="D15" s="378"/>
      <c r="E15" s="379"/>
      <c r="F15" s="375"/>
    </row>
    <row r="16" spans="1:7" ht="13" x14ac:dyDescent="0.25">
      <c r="A16" s="157"/>
      <c r="B16" s="376" t="s">
        <v>81</v>
      </c>
      <c r="C16" s="279"/>
      <c r="D16" s="380"/>
      <c r="E16" s="381"/>
      <c r="F16" s="375"/>
    </row>
    <row r="17" spans="1:6" ht="12.5" x14ac:dyDescent="0.25">
      <c r="A17" s="157"/>
      <c r="B17" s="300"/>
      <c r="C17" s="279"/>
      <c r="D17" s="380"/>
      <c r="E17" s="381"/>
      <c r="F17" s="375"/>
    </row>
    <row r="18" spans="1:6" ht="13" x14ac:dyDescent="0.25">
      <c r="A18" s="157"/>
      <c r="B18" s="376" t="s">
        <v>211</v>
      </c>
      <c r="C18" s="279"/>
      <c r="D18" s="380"/>
      <c r="E18" s="381"/>
      <c r="F18" s="375"/>
    </row>
    <row r="19" spans="1:6" ht="13" x14ac:dyDescent="0.25">
      <c r="A19" s="157"/>
      <c r="B19" s="376"/>
      <c r="C19" s="279"/>
      <c r="D19" s="380"/>
      <c r="E19" s="381"/>
      <c r="F19" s="375"/>
    </row>
    <row r="20" spans="1:6" ht="13" x14ac:dyDescent="0.25">
      <c r="A20" s="176"/>
      <c r="B20" s="382" t="s">
        <v>139</v>
      </c>
      <c r="C20" s="176"/>
      <c r="D20" s="370"/>
      <c r="E20" s="371"/>
      <c r="F20" s="375"/>
    </row>
    <row r="21" spans="1:6" ht="12.5" x14ac:dyDescent="0.25">
      <c r="A21" s="176" t="s">
        <v>1076</v>
      </c>
      <c r="B21" s="373" t="s">
        <v>1077</v>
      </c>
      <c r="C21" s="176" t="s">
        <v>38</v>
      </c>
      <c r="D21" s="394">
        <v>56.4</v>
      </c>
      <c r="E21" s="371"/>
      <c r="F21" s="375">
        <f>D21*E21</f>
        <v>0</v>
      </c>
    </row>
    <row r="22" spans="1:6" ht="12.5" x14ac:dyDescent="0.25">
      <c r="A22" s="176"/>
      <c r="B22" s="373"/>
      <c r="C22" s="176"/>
      <c r="D22" s="287"/>
      <c r="E22" s="371"/>
      <c r="F22" s="375"/>
    </row>
    <row r="23" spans="1:6" ht="13" x14ac:dyDescent="0.25">
      <c r="A23" s="157"/>
      <c r="B23" s="383" t="s">
        <v>813</v>
      </c>
      <c r="C23" s="279"/>
      <c r="D23" s="380"/>
      <c r="E23" s="381"/>
      <c r="F23" s="375"/>
    </row>
    <row r="24" spans="1:6" ht="25.5" customHeight="1" x14ac:dyDescent="0.25">
      <c r="A24" s="157" t="s">
        <v>212</v>
      </c>
      <c r="B24" s="286" t="s">
        <v>587</v>
      </c>
      <c r="C24" s="176" t="s">
        <v>38</v>
      </c>
      <c r="D24" s="394">
        <f>D21</f>
        <v>56.4</v>
      </c>
      <c r="E24" s="302"/>
      <c r="F24" s="384">
        <f>D24*E24</f>
        <v>0</v>
      </c>
    </row>
    <row r="25" spans="1:6" ht="25.5" customHeight="1" x14ac:dyDescent="0.25">
      <c r="A25" s="157" t="s">
        <v>82</v>
      </c>
      <c r="B25" s="286" t="s">
        <v>588</v>
      </c>
      <c r="C25" s="176" t="s">
        <v>38</v>
      </c>
      <c r="D25" s="394">
        <f>D24</f>
        <v>56.4</v>
      </c>
      <c r="E25" s="302"/>
      <c r="F25" s="384">
        <f>D25*E25</f>
        <v>0</v>
      </c>
    </row>
    <row r="26" spans="1:6" ht="18" customHeight="1" x14ac:dyDescent="0.25">
      <c r="A26" s="157"/>
      <c r="B26" s="383" t="s">
        <v>814</v>
      </c>
      <c r="C26" s="176"/>
      <c r="D26" s="287"/>
      <c r="E26" s="385"/>
      <c r="F26" s="384"/>
    </row>
    <row r="27" spans="1:6" ht="12.5" x14ac:dyDescent="0.25">
      <c r="A27" s="157" t="s">
        <v>83</v>
      </c>
      <c r="B27" s="286" t="s">
        <v>588</v>
      </c>
      <c r="C27" s="176" t="s">
        <v>38</v>
      </c>
      <c r="D27" s="287">
        <v>6</v>
      </c>
      <c r="E27" s="302"/>
      <c r="F27" s="384">
        <f>D27*E27</f>
        <v>0</v>
      </c>
    </row>
    <row r="28" spans="1:6" ht="13" x14ac:dyDescent="0.25">
      <c r="A28" s="157"/>
      <c r="B28" s="386"/>
      <c r="C28" s="176"/>
      <c r="D28" s="287"/>
      <c r="E28" s="385"/>
      <c r="F28" s="384"/>
    </row>
    <row r="29" spans="1:6" ht="21" customHeight="1" x14ac:dyDescent="0.25">
      <c r="A29" s="157"/>
      <c r="B29" s="386" t="s">
        <v>255</v>
      </c>
      <c r="C29" s="176"/>
      <c r="D29" s="287"/>
      <c r="E29" s="385"/>
      <c r="F29" s="384"/>
    </row>
    <row r="30" spans="1:6" ht="17.25" customHeight="1" x14ac:dyDescent="0.25">
      <c r="A30" s="157"/>
      <c r="B30" s="387" t="s">
        <v>815</v>
      </c>
      <c r="C30" s="176"/>
      <c r="D30" s="287"/>
      <c r="E30" s="385"/>
      <c r="F30" s="384"/>
    </row>
    <row r="31" spans="1:6" ht="12.5" x14ac:dyDescent="0.25">
      <c r="A31" s="157"/>
      <c r="B31" s="388" t="s">
        <v>139</v>
      </c>
      <c r="C31" s="176" t="s">
        <v>38</v>
      </c>
      <c r="D31" s="287">
        <f>D21*0.8</f>
        <v>45.120000000000005</v>
      </c>
      <c r="E31" s="302"/>
      <c r="F31" s="384">
        <f>D31*E31</f>
        <v>0</v>
      </c>
    </row>
    <row r="32" spans="1:6" ht="20.25" customHeight="1" x14ac:dyDescent="0.25">
      <c r="A32" s="157" t="s">
        <v>85</v>
      </c>
      <c r="B32" s="388" t="s">
        <v>816</v>
      </c>
      <c r="C32" s="176" t="s">
        <v>38</v>
      </c>
      <c r="D32" s="287">
        <f>D24*0.4</f>
        <v>22.560000000000002</v>
      </c>
      <c r="E32" s="302"/>
      <c r="F32" s="384">
        <f>D32*E32</f>
        <v>0</v>
      </c>
    </row>
    <row r="33" spans="1:7" ht="20.25" customHeight="1" x14ac:dyDescent="0.25">
      <c r="A33" s="157" t="s">
        <v>437</v>
      </c>
      <c r="B33" s="286" t="s">
        <v>427</v>
      </c>
      <c r="C33" s="176" t="s">
        <v>38</v>
      </c>
      <c r="D33" s="287">
        <v>3</v>
      </c>
      <c r="E33" s="302"/>
      <c r="F33" s="384">
        <f>D33*E33</f>
        <v>0</v>
      </c>
    </row>
    <row r="34" spans="1:7" ht="12.5" x14ac:dyDescent="0.25">
      <c r="A34" s="157"/>
      <c r="B34" s="388"/>
      <c r="C34" s="176"/>
      <c r="D34" s="287"/>
      <c r="E34" s="385"/>
      <c r="F34" s="384"/>
    </row>
    <row r="35" spans="1:7" ht="13" x14ac:dyDescent="0.25">
      <c r="A35" s="157"/>
      <c r="B35" s="389" t="s">
        <v>86</v>
      </c>
      <c r="C35" s="176"/>
      <c r="D35" s="287"/>
      <c r="E35" s="302"/>
      <c r="F35" s="384"/>
    </row>
    <row r="36" spans="1:7" ht="15.75" customHeight="1" x14ac:dyDescent="0.25">
      <c r="A36" s="157" t="s">
        <v>209</v>
      </c>
      <c r="B36" s="286" t="s">
        <v>817</v>
      </c>
      <c r="C36" s="176" t="s">
        <v>38</v>
      </c>
      <c r="D36" s="287">
        <f>D24-D32</f>
        <v>33.839999999999996</v>
      </c>
      <c r="E36" s="302"/>
      <c r="F36" s="384">
        <f>D36*E36</f>
        <v>0</v>
      </c>
    </row>
    <row r="37" spans="1:7" ht="15.75" customHeight="1" x14ac:dyDescent="0.25">
      <c r="A37" s="157" t="s">
        <v>818</v>
      </c>
      <c r="B37" s="286" t="s">
        <v>819</v>
      </c>
      <c r="C37" s="176" t="s">
        <v>38</v>
      </c>
      <c r="D37" s="287">
        <f>D21-D31</f>
        <v>11.279999999999994</v>
      </c>
      <c r="E37" s="302"/>
      <c r="F37" s="384">
        <f>D37*E37</f>
        <v>0</v>
      </c>
    </row>
    <row r="38" spans="1:7" ht="12.5" x14ac:dyDescent="0.25">
      <c r="A38" s="157"/>
      <c r="B38" s="286"/>
      <c r="C38" s="176"/>
      <c r="D38" s="287"/>
      <c r="E38" s="302"/>
      <c r="F38" s="384"/>
    </row>
    <row r="39" spans="1:7" ht="13" x14ac:dyDescent="0.25">
      <c r="A39" s="176"/>
      <c r="B39" s="389" t="s">
        <v>451</v>
      </c>
      <c r="C39" s="176"/>
      <c r="D39" s="370"/>
      <c r="E39" s="371"/>
      <c r="F39" s="372"/>
    </row>
    <row r="40" spans="1:7" ht="12.5" x14ac:dyDescent="0.25">
      <c r="A40" s="176" t="s">
        <v>140</v>
      </c>
      <c r="B40" s="390" t="s">
        <v>820</v>
      </c>
      <c r="C40" s="176" t="s">
        <v>44</v>
      </c>
      <c r="D40" s="370">
        <v>340</v>
      </c>
      <c r="E40" s="371"/>
      <c r="F40" s="384">
        <f>D40*E40</f>
        <v>0</v>
      </c>
    </row>
    <row r="41" spans="1:7" ht="12.5" x14ac:dyDescent="0.25">
      <c r="A41" s="176"/>
      <c r="B41" s="391"/>
      <c r="C41" s="176"/>
      <c r="D41" s="370"/>
      <c r="E41" s="371"/>
      <c r="F41" s="372"/>
    </row>
    <row r="42" spans="1:7" ht="12.5" x14ac:dyDescent="0.25">
      <c r="A42" s="157"/>
      <c r="B42" s="286"/>
      <c r="C42" s="176"/>
      <c r="D42" s="287"/>
      <c r="E42" s="302"/>
      <c r="F42" s="384"/>
    </row>
    <row r="43" spans="1:7" s="393" customFormat="1" ht="13" x14ac:dyDescent="0.25">
      <c r="A43" s="157"/>
      <c r="B43" s="392" t="s">
        <v>88</v>
      </c>
      <c r="C43" s="176"/>
      <c r="D43" s="287"/>
      <c r="E43" s="302"/>
      <c r="F43" s="384"/>
    </row>
    <row r="44" spans="1:7" s="393" customFormat="1" ht="12.5" x14ac:dyDescent="0.25">
      <c r="A44" s="157"/>
      <c r="B44" s="388"/>
      <c r="C44" s="176"/>
      <c r="D44" s="287"/>
      <c r="E44" s="302"/>
      <c r="F44" s="384"/>
    </row>
    <row r="45" spans="1:7" s="393" customFormat="1" ht="13" x14ac:dyDescent="0.25">
      <c r="A45" s="157"/>
      <c r="B45" s="392" t="s">
        <v>89</v>
      </c>
      <c r="C45" s="176"/>
      <c r="D45" s="287"/>
      <c r="E45" s="302"/>
      <c r="F45" s="384"/>
    </row>
    <row r="46" spans="1:7" s="393" customFormat="1" ht="26" x14ac:dyDescent="0.25">
      <c r="A46" s="157"/>
      <c r="B46" s="152" t="s">
        <v>821</v>
      </c>
      <c r="C46" s="176"/>
      <c r="D46" s="287"/>
      <c r="E46" s="302"/>
      <c r="F46" s="384"/>
    </row>
    <row r="47" spans="1:7" s="393" customFormat="1" ht="18" customHeight="1" x14ac:dyDescent="0.25">
      <c r="A47" s="157" t="s">
        <v>787</v>
      </c>
      <c r="B47" s="153" t="s">
        <v>822</v>
      </c>
      <c r="C47" s="176" t="s">
        <v>38</v>
      </c>
      <c r="D47" s="394">
        <v>7.8</v>
      </c>
      <c r="E47" s="302"/>
      <c r="F47" s="384">
        <f>D47*E47</f>
        <v>0</v>
      </c>
      <c r="G47" s="395"/>
    </row>
    <row r="48" spans="1:7" s="393" customFormat="1" ht="18" customHeight="1" x14ac:dyDescent="0.25">
      <c r="A48" s="157" t="s">
        <v>823</v>
      </c>
      <c r="B48" s="153" t="s">
        <v>824</v>
      </c>
      <c r="C48" s="176" t="s">
        <v>38</v>
      </c>
      <c r="D48" s="394">
        <v>52.1</v>
      </c>
      <c r="E48" s="302"/>
      <c r="F48" s="384">
        <f>D48*E48</f>
        <v>0</v>
      </c>
      <c r="G48" s="395"/>
    </row>
    <row r="49" spans="1:7" s="156" customFormat="1" ht="18" customHeight="1" x14ac:dyDescent="0.25">
      <c r="A49" s="154" t="s">
        <v>825</v>
      </c>
      <c r="B49" s="153" t="s">
        <v>826</v>
      </c>
      <c r="C49" s="154" t="s">
        <v>38</v>
      </c>
      <c r="D49" s="396">
        <v>75.3</v>
      </c>
      <c r="E49" s="155"/>
      <c r="F49" s="384">
        <f>D49*E49</f>
        <v>0</v>
      </c>
    </row>
    <row r="50" spans="1:7" s="393" customFormat="1" ht="12.5" x14ac:dyDescent="0.25">
      <c r="A50" s="157"/>
      <c r="B50" s="397"/>
      <c r="C50" s="176"/>
      <c r="D50" s="287"/>
      <c r="E50" s="302"/>
      <c r="F50" s="384"/>
      <c r="G50" s="395"/>
    </row>
    <row r="51" spans="1:7" s="393" customFormat="1" ht="13" x14ac:dyDescent="0.25">
      <c r="A51" s="157"/>
      <c r="B51" s="369" t="s">
        <v>216</v>
      </c>
      <c r="C51" s="176"/>
      <c r="D51" s="287"/>
      <c r="E51" s="302"/>
      <c r="F51" s="384"/>
    </row>
    <row r="52" spans="1:7" s="393" customFormat="1" ht="13" x14ac:dyDescent="0.25">
      <c r="A52" s="157"/>
      <c r="B52" s="389" t="s">
        <v>98</v>
      </c>
      <c r="C52" s="176"/>
      <c r="D52" s="287"/>
      <c r="E52" s="302"/>
      <c r="F52" s="384"/>
    </row>
    <row r="53" spans="1:7" ht="12.5" x14ac:dyDescent="0.25">
      <c r="A53" s="398" t="s">
        <v>246</v>
      </c>
      <c r="B53" s="286" t="s">
        <v>827</v>
      </c>
      <c r="C53" s="176" t="s">
        <v>38</v>
      </c>
      <c r="D53" s="287">
        <f>D47</f>
        <v>7.8</v>
      </c>
      <c r="E53" s="302"/>
      <c r="F53" s="384">
        <f>D53*E53</f>
        <v>0</v>
      </c>
    </row>
    <row r="54" spans="1:7" ht="12.5" x14ac:dyDescent="0.25">
      <c r="A54" s="398"/>
      <c r="B54" s="388"/>
      <c r="C54" s="176"/>
      <c r="D54" s="287"/>
      <c r="E54" s="302"/>
      <c r="F54" s="384"/>
    </row>
    <row r="55" spans="1:7" ht="13" x14ac:dyDescent="0.25">
      <c r="A55" s="398"/>
      <c r="B55" s="392" t="s">
        <v>88</v>
      </c>
      <c r="C55" s="176"/>
      <c r="D55" s="287"/>
      <c r="E55" s="302"/>
      <c r="F55" s="384"/>
    </row>
    <row r="56" spans="1:7" ht="12.5" x14ac:dyDescent="0.25">
      <c r="A56" s="398"/>
      <c r="B56" s="388"/>
      <c r="C56" s="176"/>
      <c r="D56" s="287"/>
      <c r="E56" s="302"/>
      <c r="F56" s="384"/>
    </row>
    <row r="57" spans="1:7" ht="13" x14ac:dyDescent="0.25">
      <c r="A57" s="398"/>
      <c r="B57" s="392" t="s">
        <v>101</v>
      </c>
      <c r="C57" s="176"/>
      <c r="D57" s="287"/>
      <c r="E57" s="302"/>
      <c r="F57" s="384"/>
    </row>
    <row r="58" spans="1:7" ht="13" x14ac:dyDescent="0.25">
      <c r="A58" s="398"/>
      <c r="B58" s="387" t="s">
        <v>828</v>
      </c>
      <c r="C58" s="176"/>
      <c r="D58" s="287"/>
      <c r="E58" s="302"/>
      <c r="F58" s="384"/>
    </row>
    <row r="59" spans="1:7" ht="18" customHeight="1" x14ac:dyDescent="0.25">
      <c r="A59" s="398" t="s">
        <v>789</v>
      </c>
      <c r="B59" s="388" t="s">
        <v>829</v>
      </c>
      <c r="C59" s="176" t="s">
        <v>38</v>
      </c>
      <c r="D59" s="394">
        <f>D47</f>
        <v>7.8</v>
      </c>
      <c r="E59" s="302"/>
      <c r="F59" s="384">
        <f>D59*E59</f>
        <v>0</v>
      </c>
    </row>
    <row r="60" spans="1:7" s="393" customFormat="1" ht="18" customHeight="1" x14ac:dyDescent="0.25">
      <c r="A60" s="398" t="s">
        <v>830</v>
      </c>
      <c r="B60" s="388" t="s">
        <v>831</v>
      </c>
      <c r="C60" s="176" t="s">
        <v>38</v>
      </c>
      <c r="D60" s="394">
        <f>D48</f>
        <v>52.1</v>
      </c>
      <c r="E60" s="302"/>
      <c r="F60" s="384">
        <f>D60*E60</f>
        <v>0</v>
      </c>
    </row>
    <row r="61" spans="1:7" s="393" customFormat="1" ht="12.5" x14ac:dyDescent="0.25">
      <c r="A61" s="398"/>
      <c r="B61" s="388"/>
      <c r="C61" s="176"/>
      <c r="D61" s="287"/>
      <c r="E61" s="302"/>
      <c r="F61" s="384"/>
    </row>
    <row r="62" spans="1:7" s="393" customFormat="1" ht="13" x14ac:dyDescent="0.25">
      <c r="A62" s="398"/>
      <c r="B62" s="387" t="s">
        <v>832</v>
      </c>
      <c r="C62" s="176"/>
      <c r="D62" s="287"/>
      <c r="E62" s="302"/>
      <c r="F62" s="384"/>
    </row>
    <row r="63" spans="1:7" s="393" customFormat="1" ht="17.25" customHeight="1" x14ac:dyDescent="0.25">
      <c r="A63" s="157" t="s">
        <v>790</v>
      </c>
      <c r="B63" s="388" t="s">
        <v>1078</v>
      </c>
      <c r="C63" s="176" t="s">
        <v>38</v>
      </c>
      <c r="D63" s="281">
        <f>D49</f>
        <v>75.3</v>
      </c>
      <c r="E63" s="302"/>
      <c r="F63" s="384">
        <f>D63*E63</f>
        <v>0</v>
      </c>
    </row>
    <row r="64" spans="1:7" s="393" customFormat="1" ht="17.25" customHeight="1" x14ac:dyDescent="0.25">
      <c r="A64" s="157" t="s">
        <v>833</v>
      </c>
      <c r="B64" s="388" t="s">
        <v>834</v>
      </c>
      <c r="C64" s="176" t="s">
        <v>38</v>
      </c>
      <c r="D64" s="287">
        <v>0</v>
      </c>
      <c r="E64" s="302"/>
      <c r="F64" s="384">
        <f>D64*E64</f>
        <v>0</v>
      </c>
    </row>
    <row r="65" spans="1:6" s="393" customFormat="1" ht="17.25" customHeight="1" thickBot="1" x14ac:dyDescent="0.3">
      <c r="A65" s="557"/>
      <c r="B65" s="557"/>
      <c r="C65" s="557"/>
      <c r="D65" s="557"/>
      <c r="E65" s="557"/>
      <c r="F65" s="557"/>
    </row>
    <row r="66" spans="1:6" ht="19.149999999999999" customHeight="1" thickTop="1" x14ac:dyDescent="0.25">
      <c r="A66" s="1106" t="s">
        <v>93</v>
      </c>
      <c r="B66" s="1106"/>
      <c r="C66" s="1106"/>
      <c r="D66" s="1106"/>
      <c r="E66" s="1106"/>
      <c r="F66" s="905">
        <f>SUM(F6:F65)</f>
        <v>0</v>
      </c>
    </row>
    <row r="67" spans="1:6" s="393" customFormat="1" ht="13" x14ac:dyDescent="0.25">
      <c r="A67" s="157"/>
      <c r="B67" s="387" t="s">
        <v>835</v>
      </c>
      <c r="C67" s="176"/>
      <c r="D67" s="287"/>
      <c r="E67" s="302"/>
      <c r="F67" s="384"/>
    </row>
    <row r="68" spans="1:6" s="393" customFormat="1" ht="19.5" customHeight="1" x14ac:dyDescent="0.25">
      <c r="A68" s="157" t="s">
        <v>248</v>
      </c>
      <c r="B68" s="388" t="s">
        <v>836</v>
      </c>
      <c r="C68" s="176" t="s">
        <v>38</v>
      </c>
      <c r="D68" s="287">
        <v>0</v>
      </c>
      <c r="E68" s="302"/>
      <c r="F68" s="384">
        <f>D68*E68</f>
        <v>0</v>
      </c>
    </row>
    <row r="69" spans="1:6" s="393" customFormat="1" ht="19.5" customHeight="1" x14ac:dyDescent="0.25">
      <c r="A69" s="157" t="s">
        <v>837</v>
      </c>
      <c r="B69" s="388" t="s">
        <v>838</v>
      </c>
      <c r="C69" s="176" t="s">
        <v>38</v>
      </c>
      <c r="D69" s="287">
        <v>0</v>
      </c>
      <c r="E69" s="302"/>
      <c r="F69" s="384">
        <f>D69*E69</f>
        <v>0</v>
      </c>
    </row>
    <row r="70" spans="1:6" s="393" customFormat="1" ht="12.5" x14ac:dyDescent="0.25">
      <c r="A70" s="157"/>
      <c r="B70" s="399"/>
      <c r="C70" s="176"/>
      <c r="D70" s="287"/>
      <c r="E70" s="302"/>
      <c r="F70" s="384"/>
    </row>
    <row r="71" spans="1:6" s="393" customFormat="1" ht="12.5" x14ac:dyDescent="0.25">
      <c r="A71" s="157"/>
      <c r="B71" s="388"/>
      <c r="C71" s="176"/>
      <c r="D71" s="287"/>
      <c r="E71" s="302"/>
      <c r="F71" s="384"/>
    </row>
    <row r="72" spans="1:6" s="393" customFormat="1" ht="13" x14ac:dyDescent="0.25">
      <c r="A72" s="157"/>
      <c r="B72" s="392" t="s">
        <v>104</v>
      </c>
      <c r="C72" s="176"/>
      <c r="D72" s="287"/>
      <c r="E72" s="302"/>
      <c r="F72" s="384"/>
    </row>
    <row r="73" spans="1:6" s="393" customFormat="1" ht="13" x14ac:dyDescent="0.25">
      <c r="A73" s="157"/>
      <c r="B73" s="392"/>
      <c r="C73" s="176"/>
      <c r="D73" s="287"/>
      <c r="E73" s="302"/>
      <c r="F73" s="384"/>
    </row>
    <row r="74" spans="1:6" s="393" customFormat="1" ht="13" x14ac:dyDescent="0.25">
      <c r="A74" s="157"/>
      <c r="B74" s="392" t="s">
        <v>105</v>
      </c>
      <c r="C74" s="176"/>
      <c r="D74" s="287"/>
      <c r="E74" s="302"/>
      <c r="F74" s="384"/>
    </row>
    <row r="75" spans="1:6" s="393" customFormat="1" ht="12.5" x14ac:dyDescent="0.25">
      <c r="A75" s="157" t="s">
        <v>839</v>
      </c>
      <c r="B75" s="388" t="s">
        <v>840</v>
      </c>
      <c r="C75" s="176" t="s">
        <v>44</v>
      </c>
      <c r="D75" s="287">
        <v>0</v>
      </c>
      <c r="E75" s="302"/>
      <c r="F75" s="384">
        <f t="shared" ref="F75:F86" si="0">D75*E75</f>
        <v>0</v>
      </c>
    </row>
    <row r="76" spans="1:6" s="393" customFormat="1" ht="12.5" x14ac:dyDescent="0.25">
      <c r="A76" s="157"/>
      <c r="B76" s="388"/>
      <c r="C76" s="176"/>
      <c r="D76" s="287"/>
      <c r="E76" s="302"/>
      <c r="F76" s="384"/>
    </row>
    <row r="77" spans="1:6" s="393" customFormat="1" ht="12.5" x14ac:dyDescent="0.25">
      <c r="A77" s="157" t="s">
        <v>841</v>
      </c>
      <c r="B77" s="388" t="s">
        <v>842</v>
      </c>
      <c r="C77" s="176" t="s">
        <v>44</v>
      </c>
      <c r="D77" s="394">
        <f>20.8+302+13.5</f>
        <v>336.3</v>
      </c>
      <c r="E77" s="302"/>
      <c r="F77" s="384">
        <f>D77*E77</f>
        <v>0</v>
      </c>
    </row>
    <row r="78" spans="1:6" s="393" customFormat="1" ht="13" x14ac:dyDescent="0.25">
      <c r="A78" s="157"/>
      <c r="B78" s="387"/>
      <c r="C78" s="176"/>
      <c r="D78" s="287"/>
      <c r="E78" s="302"/>
      <c r="F78" s="384"/>
    </row>
    <row r="79" spans="1:6" s="393" customFormat="1" ht="13" x14ac:dyDescent="0.25">
      <c r="A79" s="157"/>
      <c r="B79" s="400" t="s">
        <v>843</v>
      </c>
      <c r="C79" s="176"/>
      <c r="D79" s="287"/>
      <c r="E79" s="302"/>
      <c r="F79" s="384"/>
    </row>
    <row r="80" spans="1:6" s="393" customFormat="1" ht="13" x14ac:dyDescent="0.25">
      <c r="A80" s="157"/>
      <c r="B80" s="401" t="s">
        <v>844</v>
      </c>
      <c r="C80" s="176"/>
      <c r="D80" s="287"/>
      <c r="E80" s="302"/>
      <c r="F80" s="384"/>
    </row>
    <row r="81" spans="1:6" s="393" customFormat="1" ht="17.25" customHeight="1" x14ac:dyDescent="0.25">
      <c r="A81" s="157" t="s">
        <v>845</v>
      </c>
      <c r="B81" s="388" t="s">
        <v>1079</v>
      </c>
      <c r="C81" s="176" t="s">
        <v>106</v>
      </c>
      <c r="D81" s="287">
        <v>0</v>
      </c>
      <c r="E81" s="302"/>
      <c r="F81" s="384">
        <f t="shared" si="0"/>
        <v>0</v>
      </c>
    </row>
    <row r="82" spans="1:6" s="393" customFormat="1" ht="17.25" customHeight="1" x14ac:dyDescent="0.25">
      <c r="A82" s="157" t="s">
        <v>846</v>
      </c>
      <c r="B82" s="388" t="s">
        <v>1080</v>
      </c>
      <c r="C82" s="176" t="s">
        <v>106</v>
      </c>
      <c r="D82" s="287">
        <v>0</v>
      </c>
      <c r="E82" s="302"/>
      <c r="F82" s="384">
        <f t="shared" si="0"/>
        <v>0</v>
      </c>
    </row>
    <row r="83" spans="1:6" s="393" customFormat="1" ht="17.25" customHeight="1" x14ac:dyDescent="0.25">
      <c r="A83" s="157" t="s">
        <v>847</v>
      </c>
      <c r="B83" s="388" t="s">
        <v>1081</v>
      </c>
      <c r="C83" s="176" t="s">
        <v>106</v>
      </c>
      <c r="D83" s="287">
        <v>0</v>
      </c>
      <c r="E83" s="302"/>
      <c r="F83" s="384">
        <f t="shared" si="0"/>
        <v>0</v>
      </c>
    </row>
    <row r="84" spans="1:6" s="393" customFormat="1" ht="12.5" x14ac:dyDescent="0.25">
      <c r="A84" s="157"/>
      <c r="B84" s="388"/>
      <c r="C84" s="176"/>
      <c r="D84" s="287"/>
      <c r="E84" s="302"/>
      <c r="F84" s="384"/>
    </row>
    <row r="85" spans="1:6" s="393" customFormat="1" ht="13" x14ac:dyDescent="0.25">
      <c r="A85" s="157"/>
      <c r="B85" s="387" t="s">
        <v>848</v>
      </c>
      <c r="C85" s="176"/>
      <c r="D85" s="287"/>
      <c r="E85" s="302"/>
      <c r="F85" s="384"/>
    </row>
    <row r="86" spans="1:6" s="393" customFormat="1" ht="12.5" x14ac:dyDescent="0.25">
      <c r="A86" s="157" t="s">
        <v>849</v>
      </c>
      <c r="B86" s="388" t="s">
        <v>1093</v>
      </c>
      <c r="C86" s="176" t="s">
        <v>106</v>
      </c>
      <c r="D86" s="287">
        <v>99</v>
      </c>
      <c r="E86" s="302"/>
      <c r="F86" s="384">
        <f t="shared" si="0"/>
        <v>0</v>
      </c>
    </row>
    <row r="87" spans="1:6" s="393" customFormat="1" ht="13" x14ac:dyDescent="0.25">
      <c r="A87" s="157"/>
      <c r="B87" s="387"/>
      <c r="C87" s="176"/>
      <c r="D87" s="287"/>
      <c r="E87" s="302"/>
      <c r="F87" s="384"/>
    </row>
    <row r="88" spans="1:6" s="393" customFormat="1" ht="13" x14ac:dyDescent="0.25">
      <c r="A88" s="157"/>
      <c r="B88" s="369" t="s">
        <v>109</v>
      </c>
      <c r="C88" s="176"/>
      <c r="D88" s="287"/>
      <c r="E88" s="385"/>
      <c r="F88" s="384"/>
    </row>
    <row r="89" spans="1:6" ht="25" x14ac:dyDescent="0.25">
      <c r="A89" s="157" t="s">
        <v>850</v>
      </c>
      <c r="B89" s="158" t="s">
        <v>851</v>
      </c>
      <c r="C89" s="176" t="s">
        <v>36</v>
      </c>
      <c r="D89" s="402">
        <f>ROUNDUP((D47+D48+D49)*0.05,2)</f>
        <v>6.76</v>
      </c>
      <c r="E89" s="302"/>
      <c r="F89" s="384">
        <f>D89*E89</f>
        <v>0</v>
      </c>
    </row>
    <row r="90" spans="1:6" ht="12.5" x14ac:dyDescent="0.25">
      <c r="A90" s="157"/>
      <c r="B90" s="397"/>
      <c r="C90" s="176"/>
      <c r="D90" s="287"/>
      <c r="E90" s="302"/>
      <c r="F90" s="384"/>
    </row>
    <row r="91" spans="1:6" s="156" customFormat="1" ht="13.15" customHeight="1" x14ac:dyDescent="0.25">
      <c r="A91" s="154"/>
      <c r="B91" s="159" t="s">
        <v>111</v>
      </c>
      <c r="C91" s="154"/>
      <c r="D91" s="160"/>
      <c r="E91" s="155"/>
      <c r="F91" s="403"/>
    </row>
    <row r="92" spans="1:6" s="156" customFormat="1" ht="18" customHeight="1" x14ac:dyDescent="0.25">
      <c r="A92" s="154" t="s">
        <v>852</v>
      </c>
      <c r="B92" s="166" t="s">
        <v>853</v>
      </c>
      <c r="C92" s="154" t="s">
        <v>44</v>
      </c>
      <c r="D92" s="160">
        <v>0</v>
      </c>
      <c r="E92" s="155"/>
      <c r="F92" s="403">
        <f>D92*E92</f>
        <v>0</v>
      </c>
    </row>
    <row r="93" spans="1:6" s="156" customFormat="1" ht="18" customHeight="1" x14ac:dyDescent="0.25">
      <c r="A93" s="154" t="s">
        <v>112</v>
      </c>
      <c r="B93" s="153" t="s">
        <v>854</v>
      </c>
      <c r="C93" s="154" t="s">
        <v>106</v>
      </c>
      <c r="D93" s="160">
        <v>0</v>
      </c>
      <c r="E93" s="155"/>
      <c r="F93" s="403">
        <f>D93*E93</f>
        <v>0</v>
      </c>
    </row>
    <row r="94" spans="1:6" s="156" customFormat="1" ht="13.15" customHeight="1" x14ac:dyDescent="0.25">
      <c r="A94" s="154"/>
      <c r="B94" s="161"/>
      <c r="C94" s="154"/>
      <c r="D94" s="160"/>
      <c r="E94" s="155"/>
      <c r="F94" s="403"/>
    </row>
    <row r="95" spans="1:6" s="156" customFormat="1" ht="13.15" customHeight="1" x14ac:dyDescent="0.25">
      <c r="A95" s="154"/>
      <c r="B95" s="162" t="s">
        <v>188</v>
      </c>
      <c r="C95" s="154"/>
      <c r="D95" s="160"/>
      <c r="E95" s="155"/>
      <c r="F95" s="403"/>
    </row>
    <row r="96" spans="1:6" s="156" customFormat="1" ht="13.15" customHeight="1" x14ac:dyDescent="0.25">
      <c r="A96" s="154"/>
      <c r="B96" s="163" t="s">
        <v>618</v>
      </c>
      <c r="C96" s="154"/>
      <c r="D96" s="160"/>
      <c r="E96" s="155"/>
      <c r="F96" s="403"/>
    </row>
    <row r="97" spans="1:6" s="156" customFormat="1" ht="18.75" customHeight="1" x14ac:dyDescent="0.25">
      <c r="A97" s="154" t="s">
        <v>189</v>
      </c>
      <c r="B97" s="164" t="s">
        <v>1082</v>
      </c>
      <c r="C97" s="154" t="s">
        <v>44</v>
      </c>
      <c r="D97" s="160">
        <v>104</v>
      </c>
      <c r="E97" s="155"/>
      <c r="F97" s="403">
        <f>D97*E97</f>
        <v>0</v>
      </c>
    </row>
    <row r="98" spans="1:6" s="169" customFormat="1" ht="18.75" customHeight="1" x14ac:dyDescent="0.25">
      <c r="A98" s="165" t="s">
        <v>855</v>
      </c>
      <c r="B98" s="166" t="s">
        <v>856</v>
      </c>
      <c r="C98" s="165" t="s">
        <v>44</v>
      </c>
      <c r="D98" s="229">
        <v>0</v>
      </c>
      <c r="E98" s="262"/>
      <c r="F98" s="403">
        <f>D98*E98</f>
        <v>0</v>
      </c>
    </row>
    <row r="99" spans="1:6" s="169" customFormat="1" ht="12.5" x14ac:dyDescent="0.25">
      <c r="A99" s="157"/>
      <c r="B99" s="397"/>
      <c r="C99" s="176"/>
      <c r="D99" s="287"/>
      <c r="E99" s="302"/>
      <c r="F99" s="384"/>
    </row>
    <row r="100" spans="1:6" s="393" customFormat="1" ht="13" x14ac:dyDescent="0.25">
      <c r="A100" s="176"/>
      <c r="B100" s="392" t="s">
        <v>256</v>
      </c>
      <c r="C100" s="176"/>
      <c r="D100" s="370"/>
      <c r="E100" s="371"/>
      <c r="F100" s="372"/>
    </row>
    <row r="101" spans="1:6" s="156" customFormat="1" ht="13.15" customHeight="1" x14ac:dyDescent="0.25">
      <c r="A101" s="154"/>
      <c r="B101" s="153"/>
      <c r="C101" s="154"/>
      <c r="D101" s="170"/>
      <c r="E101" s="155"/>
      <c r="F101" s="403"/>
    </row>
    <row r="102" spans="1:6" s="156" customFormat="1" ht="26" x14ac:dyDescent="0.25">
      <c r="A102" s="154"/>
      <c r="B102" s="171" t="s">
        <v>857</v>
      </c>
      <c r="C102" s="154"/>
      <c r="D102" s="170"/>
      <c r="E102" s="155"/>
      <c r="F102" s="403"/>
    </row>
    <row r="103" spans="1:6" s="156" customFormat="1" ht="13" x14ac:dyDescent="0.25">
      <c r="A103" s="154"/>
      <c r="B103" s="152" t="s">
        <v>858</v>
      </c>
      <c r="C103" s="154"/>
      <c r="D103" s="247"/>
      <c r="E103" s="155"/>
      <c r="F103" s="403"/>
    </row>
    <row r="104" spans="1:6" s="156" customFormat="1" ht="12.5" x14ac:dyDescent="0.25">
      <c r="A104" s="154" t="s">
        <v>859</v>
      </c>
      <c r="B104" s="153" t="s">
        <v>281</v>
      </c>
      <c r="C104" s="154" t="s">
        <v>106</v>
      </c>
      <c r="D104" s="247">
        <v>30</v>
      </c>
      <c r="E104" s="155"/>
      <c r="F104" s="384">
        <f t="shared" ref="F104:F107" si="1">D104*E104</f>
        <v>0</v>
      </c>
    </row>
    <row r="105" spans="1:6" s="156" customFormat="1" ht="12.5" x14ac:dyDescent="0.25">
      <c r="A105" s="154"/>
      <c r="B105" s="153"/>
      <c r="C105" s="154"/>
      <c r="D105" s="170"/>
      <c r="E105" s="155"/>
      <c r="F105" s="384"/>
    </row>
    <row r="106" spans="1:6" s="156" customFormat="1" ht="13" x14ac:dyDescent="0.25">
      <c r="A106" s="154"/>
      <c r="B106" s="152" t="s">
        <v>861</v>
      </c>
      <c r="C106" s="154"/>
      <c r="D106" s="170"/>
      <c r="E106" s="155"/>
      <c r="F106" s="384"/>
    </row>
    <row r="107" spans="1:6" s="156" customFormat="1" ht="13.15" customHeight="1" x14ac:dyDescent="0.25">
      <c r="A107" s="154" t="s">
        <v>1094</v>
      </c>
      <c r="B107" s="153" t="s">
        <v>281</v>
      </c>
      <c r="C107" s="154" t="s">
        <v>106</v>
      </c>
      <c r="D107" s="247">
        <v>0</v>
      </c>
      <c r="E107" s="155"/>
      <c r="F107" s="384">
        <f t="shared" si="1"/>
        <v>0</v>
      </c>
    </row>
    <row r="108" spans="1:6" s="156" customFormat="1" ht="13.15" customHeight="1" x14ac:dyDescent="0.25">
      <c r="A108" s="154"/>
      <c r="B108" s="153"/>
      <c r="C108" s="154"/>
      <c r="D108" s="247"/>
      <c r="E108" s="155"/>
      <c r="F108" s="403"/>
    </row>
    <row r="109" spans="1:6" s="393" customFormat="1" ht="39" x14ac:dyDescent="0.25">
      <c r="A109" s="282"/>
      <c r="B109" s="386" t="s">
        <v>862</v>
      </c>
      <c r="C109" s="176"/>
      <c r="D109" s="287"/>
      <c r="E109" s="371"/>
      <c r="F109" s="372"/>
    </row>
    <row r="110" spans="1:6" s="393" customFormat="1" ht="12.5" x14ac:dyDescent="0.25">
      <c r="A110" s="175" t="s">
        <v>271</v>
      </c>
      <c r="B110" s="286" t="s">
        <v>1092</v>
      </c>
      <c r="C110" s="176" t="s">
        <v>106</v>
      </c>
      <c r="D110" s="287">
        <v>20</v>
      </c>
      <c r="E110" s="371"/>
      <c r="F110" s="384">
        <f>D110*E110</f>
        <v>0</v>
      </c>
    </row>
    <row r="111" spans="1:6" s="393" customFormat="1" ht="13" x14ac:dyDescent="0.25">
      <c r="A111" s="176"/>
      <c r="B111" s="376"/>
      <c r="C111" s="176"/>
      <c r="D111" s="287"/>
      <c r="E111" s="155"/>
      <c r="F111" s="372"/>
    </row>
    <row r="112" spans="1:6" s="393" customFormat="1" ht="12.5" x14ac:dyDescent="0.25">
      <c r="A112" s="175"/>
      <c r="B112" s="388"/>
      <c r="C112" s="176"/>
      <c r="D112" s="370"/>
      <c r="E112" s="371"/>
      <c r="F112" s="372"/>
    </row>
    <row r="113" spans="1:6" s="393" customFormat="1" ht="13" x14ac:dyDescent="0.25">
      <c r="A113" s="175"/>
      <c r="B113" s="369" t="s">
        <v>866</v>
      </c>
      <c r="C113" s="176"/>
      <c r="D113" s="370"/>
      <c r="E113" s="371"/>
      <c r="F113" s="372"/>
    </row>
    <row r="114" spans="1:6" s="393" customFormat="1" ht="12.5" x14ac:dyDescent="0.25">
      <c r="A114" s="175"/>
      <c r="B114" s="388"/>
      <c r="C114" s="176"/>
      <c r="D114" s="370"/>
      <c r="E114" s="371"/>
      <c r="F114" s="372"/>
    </row>
    <row r="115" spans="1:6" ht="26" x14ac:dyDescent="0.25">
      <c r="A115" s="175"/>
      <c r="B115" s="171" t="s">
        <v>857</v>
      </c>
      <c r="C115" s="176"/>
      <c r="D115" s="287"/>
      <c r="E115" s="371"/>
      <c r="F115" s="372"/>
    </row>
    <row r="116" spans="1:6" s="266" customFormat="1" ht="15" x14ac:dyDescent="0.25">
      <c r="A116" s="404"/>
      <c r="B116" s="405" t="s">
        <v>867</v>
      </c>
      <c r="C116" s="404"/>
      <c r="D116" s="404"/>
      <c r="E116" s="406"/>
      <c r="F116" s="407"/>
    </row>
    <row r="117" spans="1:6" s="266" customFormat="1" ht="12.5" x14ac:dyDescent="0.25">
      <c r="A117" s="404" t="s">
        <v>161</v>
      </c>
      <c r="B117" s="408" t="s">
        <v>875</v>
      </c>
      <c r="C117" s="404" t="s">
        <v>15</v>
      </c>
      <c r="D117" s="404">
        <v>1</v>
      </c>
      <c r="E117" s="409"/>
      <c r="F117" s="410">
        <f t="shared" ref="F117:F118" si="2">D117*E117</f>
        <v>0</v>
      </c>
    </row>
    <row r="118" spans="1:6" s="266" customFormat="1" ht="12.5" x14ac:dyDescent="0.25">
      <c r="A118" s="404" t="s">
        <v>163</v>
      </c>
      <c r="B118" s="408" t="s">
        <v>281</v>
      </c>
      <c r="C118" s="404" t="s">
        <v>15</v>
      </c>
      <c r="D118" s="404">
        <v>1</v>
      </c>
      <c r="E118" s="409"/>
      <c r="F118" s="410">
        <f t="shared" si="2"/>
        <v>0</v>
      </c>
    </row>
    <row r="119" spans="1:6" s="266" customFormat="1" ht="12.5" x14ac:dyDescent="0.25">
      <c r="A119" s="404" t="s">
        <v>148</v>
      </c>
      <c r="B119" s="408" t="s">
        <v>282</v>
      </c>
      <c r="C119" s="404" t="s">
        <v>15</v>
      </c>
      <c r="D119" s="404">
        <v>1</v>
      </c>
      <c r="E119" s="409"/>
      <c r="F119" s="410">
        <f t="shared" ref="F119:F122" si="3">D119*E119</f>
        <v>0</v>
      </c>
    </row>
    <row r="120" spans="1:6" s="266" customFormat="1" ht="12.5" x14ac:dyDescent="0.25">
      <c r="A120" s="404" t="s">
        <v>150</v>
      </c>
      <c r="B120" s="408" t="s">
        <v>1256</v>
      </c>
      <c r="C120" s="404" t="s">
        <v>15</v>
      </c>
      <c r="D120" s="404">
        <v>1</v>
      </c>
      <c r="E120" s="409"/>
      <c r="F120" s="410">
        <f t="shared" si="3"/>
        <v>0</v>
      </c>
    </row>
    <row r="121" spans="1:6" s="266" customFormat="1" ht="12.5" x14ac:dyDescent="0.25">
      <c r="A121" s="404" t="s">
        <v>172</v>
      </c>
      <c r="B121" s="408" t="s">
        <v>1083</v>
      </c>
      <c r="C121" s="404" t="s">
        <v>15</v>
      </c>
      <c r="D121" s="404">
        <v>1</v>
      </c>
      <c r="E121" s="409"/>
      <c r="F121" s="410">
        <f t="shared" si="3"/>
        <v>0</v>
      </c>
    </row>
    <row r="122" spans="1:6" s="266" customFormat="1" ht="12.5" x14ac:dyDescent="0.25">
      <c r="A122" s="404" t="s">
        <v>205</v>
      </c>
      <c r="B122" s="408" t="s">
        <v>868</v>
      </c>
      <c r="C122" s="404" t="s">
        <v>15</v>
      </c>
      <c r="D122" s="404">
        <v>1</v>
      </c>
      <c r="E122" s="409"/>
      <c r="F122" s="410">
        <f t="shared" si="3"/>
        <v>0</v>
      </c>
    </row>
    <row r="123" spans="1:6" s="266" customFormat="1" ht="12.5" x14ac:dyDescent="0.25">
      <c r="A123" s="404" t="s">
        <v>152</v>
      </c>
      <c r="B123" s="408" t="s">
        <v>1097</v>
      </c>
      <c r="C123" s="404" t="s">
        <v>15</v>
      </c>
      <c r="D123" s="404">
        <v>1</v>
      </c>
      <c r="E123" s="409"/>
      <c r="F123" s="410">
        <f t="shared" ref="F123:F124" si="4">D123*E123</f>
        <v>0</v>
      </c>
    </row>
    <row r="124" spans="1:6" s="266" customFormat="1" ht="12.5" x14ac:dyDescent="0.25">
      <c r="A124" s="404" t="s">
        <v>1257</v>
      </c>
      <c r="B124" s="408" t="s">
        <v>1258</v>
      </c>
      <c r="C124" s="404" t="s">
        <v>15</v>
      </c>
      <c r="D124" s="404">
        <v>1</v>
      </c>
      <c r="E124" s="409"/>
      <c r="F124" s="410">
        <f t="shared" si="4"/>
        <v>0</v>
      </c>
    </row>
    <row r="125" spans="1:6" ht="12.5" x14ac:dyDescent="0.25">
      <c r="A125" s="176"/>
      <c r="B125" s="286"/>
      <c r="C125" s="176"/>
      <c r="D125" s="287"/>
      <c r="E125" s="371"/>
      <c r="F125" s="372"/>
    </row>
    <row r="126" spans="1:6" s="266" customFormat="1" ht="13" x14ac:dyDescent="0.25">
      <c r="A126" s="404"/>
      <c r="B126" s="405" t="s">
        <v>869</v>
      </c>
      <c r="C126" s="404"/>
      <c r="D126" s="404"/>
      <c r="E126" s="409"/>
      <c r="F126" s="410"/>
    </row>
    <row r="127" spans="1:6" s="266" customFormat="1" ht="12.5" x14ac:dyDescent="0.25">
      <c r="A127" s="404" t="s">
        <v>278</v>
      </c>
      <c r="B127" s="408" t="s">
        <v>1259</v>
      </c>
      <c r="C127" s="404" t="s">
        <v>15</v>
      </c>
      <c r="D127" s="404">
        <v>1</v>
      </c>
      <c r="E127" s="409"/>
      <c r="F127" s="410">
        <f>D127*E127</f>
        <v>0</v>
      </c>
    </row>
    <row r="128" spans="1:6" s="266" customFormat="1" ht="13" thickBot="1" x14ac:dyDescent="0.3">
      <c r="A128" s="470"/>
      <c r="B128" s="301"/>
      <c r="C128" s="470"/>
      <c r="D128" s="470"/>
      <c r="E128" s="487"/>
      <c r="F128" s="909"/>
    </row>
    <row r="129" spans="1:6" s="156" customFormat="1" ht="18.75" customHeight="1" thickTop="1" x14ac:dyDescent="0.25">
      <c r="A129" s="1103" t="s">
        <v>93</v>
      </c>
      <c r="B129" s="1103"/>
      <c r="C129" s="1103"/>
      <c r="D129" s="1103"/>
      <c r="E129" s="1103"/>
      <c r="F129" s="905">
        <f>SUM(F67:F128)</f>
        <v>0</v>
      </c>
    </row>
    <row r="130" spans="1:6" s="266" customFormat="1" ht="13" x14ac:dyDescent="0.25">
      <c r="A130" s="404"/>
      <c r="B130" s="405" t="s">
        <v>178</v>
      </c>
      <c r="C130" s="404"/>
      <c r="D130" s="404"/>
      <c r="E130" s="409"/>
      <c r="F130" s="410"/>
    </row>
    <row r="131" spans="1:6" s="266" customFormat="1" ht="12.5" x14ac:dyDescent="0.25">
      <c r="A131" s="404" t="s">
        <v>280</v>
      </c>
      <c r="B131" s="408" t="s">
        <v>870</v>
      </c>
      <c r="C131" s="404" t="s">
        <v>15</v>
      </c>
      <c r="D131" s="404">
        <v>0</v>
      </c>
      <c r="E131" s="409"/>
      <c r="F131" s="410">
        <f>D131*E131</f>
        <v>0</v>
      </c>
    </row>
    <row r="132" spans="1:6" s="266" customFormat="1" ht="12.5" x14ac:dyDescent="0.25">
      <c r="A132" s="404"/>
      <c r="B132" s="408"/>
      <c r="C132" s="404"/>
      <c r="D132" s="404"/>
      <c r="E132" s="409"/>
      <c r="F132" s="410"/>
    </row>
    <row r="133" spans="1:6" s="266" customFormat="1" ht="26" x14ac:dyDescent="0.25">
      <c r="A133" s="404"/>
      <c r="B133" s="405" t="s">
        <v>1240</v>
      </c>
      <c r="C133" s="404"/>
      <c r="D133" s="404"/>
      <c r="E133" s="409"/>
      <c r="F133" s="410"/>
    </row>
    <row r="134" spans="1:6" s="266" customFormat="1" ht="12.5" x14ac:dyDescent="0.25">
      <c r="A134" s="404" t="s">
        <v>1260</v>
      </c>
      <c r="B134" s="408" t="s">
        <v>162</v>
      </c>
      <c r="C134" s="404" t="s">
        <v>15</v>
      </c>
      <c r="D134" s="404">
        <v>4</v>
      </c>
      <c r="E134" s="409"/>
      <c r="F134" s="410">
        <f>D134*E134</f>
        <v>0</v>
      </c>
    </row>
    <row r="135" spans="1:6" s="266" customFormat="1" ht="12.5" x14ac:dyDescent="0.25">
      <c r="A135" s="404" t="s">
        <v>1241</v>
      </c>
      <c r="B135" s="408" t="s">
        <v>147</v>
      </c>
      <c r="C135" s="404" t="s">
        <v>15</v>
      </c>
      <c r="D135" s="404">
        <v>8</v>
      </c>
      <c r="E135" s="409"/>
      <c r="F135" s="410">
        <f>D135*E135</f>
        <v>0</v>
      </c>
    </row>
    <row r="136" spans="1:6" s="266" customFormat="1" ht="12.5" x14ac:dyDescent="0.25">
      <c r="A136" s="404"/>
      <c r="B136" s="408" t="s">
        <v>149</v>
      </c>
      <c r="C136" s="404" t="s">
        <v>15</v>
      </c>
      <c r="D136" s="404">
        <v>4</v>
      </c>
      <c r="E136" s="409"/>
      <c r="F136" s="410">
        <f>D136*E136</f>
        <v>0</v>
      </c>
    </row>
    <row r="137" spans="1:6" s="266" customFormat="1" ht="12.5" x14ac:dyDescent="0.25">
      <c r="A137" s="404"/>
      <c r="B137" s="408"/>
      <c r="C137" s="404"/>
      <c r="D137" s="404"/>
      <c r="E137" s="409"/>
      <c r="F137" s="410"/>
    </row>
    <row r="138" spans="1:6" s="266" customFormat="1" ht="13" x14ac:dyDescent="0.25">
      <c r="A138" s="404"/>
      <c r="B138" s="405" t="s">
        <v>871</v>
      </c>
      <c r="C138" s="404"/>
      <c r="D138" s="404"/>
      <c r="E138" s="409"/>
      <c r="F138" s="410"/>
    </row>
    <row r="139" spans="1:6" s="266" customFormat="1" ht="18.75" customHeight="1" x14ac:dyDescent="0.25">
      <c r="A139" s="404" t="s">
        <v>164</v>
      </c>
      <c r="B139" s="408" t="s">
        <v>1261</v>
      </c>
      <c r="C139" s="404" t="s">
        <v>15</v>
      </c>
      <c r="D139" s="404">
        <v>1</v>
      </c>
      <c r="E139" s="409"/>
      <c r="F139" s="410">
        <f>D139*E139</f>
        <v>0</v>
      </c>
    </row>
    <row r="140" spans="1:6" s="266" customFormat="1" ht="18.75" customHeight="1" x14ac:dyDescent="0.25">
      <c r="A140" s="404" t="s">
        <v>165</v>
      </c>
      <c r="B140" s="408" t="s">
        <v>873</v>
      </c>
      <c r="C140" s="404" t="s">
        <v>15</v>
      </c>
      <c r="D140" s="404">
        <v>1</v>
      </c>
      <c r="E140" s="409"/>
      <c r="F140" s="410">
        <f>D140*E140</f>
        <v>0</v>
      </c>
    </row>
    <row r="141" spans="1:6" s="266" customFormat="1" ht="12.5" x14ac:dyDescent="0.25">
      <c r="A141" s="404"/>
      <c r="B141" s="408"/>
      <c r="C141" s="404"/>
      <c r="D141" s="404"/>
      <c r="E141" s="409"/>
      <c r="F141" s="410"/>
    </row>
    <row r="142" spans="1:6" ht="13" x14ac:dyDescent="0.25">
      <c r="A142" s="411"/>
      <c r="B142" s="412" t="s">
        <v>874</v>
      </c>
      <c r="C142" s="413"/>
      <c r="D142" s="414"/>
      <c r="E142" s="415"/>
      <c r="F142" s="416"/>
    </row>
    <row r="143" spans="1:6" ht="18" customHeight="1" x14ac:dyDescent="0.25">
      <c r="A143" s="413" t="s">
        <v>173</v>
      </c>
      <c r="B143" s="408" t="s">
        <v>875</v>
      </c>
      <c r="C143" s="404" t="s">
        <v>15</v>
      </c>
      <c r="D143" s="404">
        <v>1</v>
      </c>
      <c r="E143" s="409"/>
      <c r="F143" s="410">
        <f>D143*E143</f>
        <v>0</v>
      </c>
    </row>
    <row r="144" spans="1:6" ht="18" customHeight="1" x14ac:dyDescent="0.25">
      <c r="A144" s="413" t="s">
        <v>799</v>
      </c>
      <c r="B144" s="408" t="s">
        <v>281</v>
      </c>
      <c r="C144" s="404" t="s">
        <v>15</v>
      </c>
      <c r="D144" s="404">
        <v>2</v>
      </c>
      <c r="E144" s="409"/>
      <c r="F144" s="410">
        <f>D144*E144</f>
        <v>0</v>
      </c>
    </row>
    <row r="145" spans="1:7" ht="18" customHeight="1" x14ac:dyDescent="0.25">
      <c r="A145" s="413" t="s">
        <v>156</v>
      </c>
      <c r="B145" s="408" t="s">
        <v>282</v>
      </c>
      <c r="C145" s="404" t="s">
        <v>15</v>
      </c>
      <c r="D145" s="404">
        <v>1</v>
      </c>
      <c r="E145" s="409"/>
      <c r="F145" s="410">
        <f>D145*E145</f>
        <v>0</v>
      </c>
    </row>
    <row r="146" spans="1:7" ht="18" customHeight="1" x14ac:dyDescent="0.25">
      <c r="A146" s="413" t="s">
        <v>156</v>
      </c>
      <c r="B146" s="408" t="s">
        <v>1256</v>
      </c>
      <c r="C146" s="404" t="s">
        <v>15</v>
      </c>
      <c r="D146" s="404">
        <v>1</v>
      </c>
      <c r="E146" s="409"/>
      <c r="F146" s="410">
        <f>D146*E146</f>
        <v>0</v>
      </c>
    </row>
    <row r="147" spans="1:7" ht="12.5" x14ac:dyDescent="0.25">
      <c r="A147" s="413"/>
      <c r="B147" s="408"/>
      <c r="C147" s="404"/>
      <c r="D147" s="404"/>
      <c r="E147" s="409"/>
      <c r="F147" s="410"/>
    </row>
    <row r="148" spans="1:7" ht="13" x14ac:dyDescent="0.25">
      <c r="A148" s="176"/>
      <c r="B148" s="369" t="s">
        <v>866</v>
      </c>
      <c r="C148" s="176"/>
      <c r="D148" s="370"/>
      <c r="E148" s="371"/>
      <c r="F148" s="372"/>
    </row>
    <row r="149" spans="1:7" ht="12.5" x14ac:dyDescent="0.25">
      <c r="A149" s="176"/>
      <c r="B149" s="397"/>
      <c r="C149" s="176"/>
      <c r="D149" s="370"/>
      <c r="E149" s="371"/>
      <c r="F149" s="372"/>
    </row>
    <row r="150" spans="1:7" ht="26" x14ac:dyDescent="0.25">
      <c r="A150" s="404"/>
      <c r="B150" s="405" t="s">
        <v>876</v>
      </c>
      <c r="C150" s="404"/>
      <c r="D150" s="404"/>
      <c r="E150" s="409"/>
      <c r="F150" s="410"/>
    </row>
    <row r="151" spans="1:7" ht="16.5" customHeight="1" x14ac:dyDescent="0.25">
      <c r="A151" s="404" t="s">
        <v>114</v>
      </c>
      <c r="B151" s="408" t="s">
        <v>1253</v>
      </c>
      <c r="C151" s="404" t="s">
        <v>15</v>
      </c>
      <c r="D151" s="404">
        <v>2</v>
      </c>
      <c r="E151" s="409"/>
      <c r="F151" s="410">
        <f>D151*E151</f>
        <v>0</v>
      </c>
      <c r="G151" s="1102"/>
    </row>
    <row r="152" spans="1:7" ht="16.5" customHeight="1" x14ac:dyDescent="0.25">
      <c r="A152" s="404" t="s">
        <v>166</v>
      </c>
      <c r="B152" s="408" t="s">
        <v>1254</v>
      </c>
      <c r="C152" s="404" t="s">
        <v>15</v>
      </c>
      <c r="D152" s="404">
        <v>1</v>
      </c>
      <c r="E152" s="409"/>
      <c r="F152" s="410">
        <f t="shared" ref="F152:F156" si="5">D152*E152</f>
        <v>0</v>
      </c>
      <c r="G152" s="1102"/>
    </row>
    <row r="153" spans="1:7" ht="16.5" customHeight="1" x14ac:dyDescent="0.25">
      <c r="A153" s="404" t="s">
        <v>174</v>
      </c>
      <c r="B153" s="408" t="s">
        <v>1255</v>
      </c>
      <c r="C153" s="404" t="s">
        <v>15</v>
      </c>
      <c r="D153" s="404">
        <v>1</v>
      </c>
      <c r="E153" s="409"/>
      <c r="F153" s="410">
        <f t="shared" si="5"/>
        <v>0</v>
      </c>
      <c r="G153" s="970"/>
    </row>
    <row r="154" spans="1:7" ht="16.5" customHeight="1" x14ac:dyDescent="0.25">
      <c r="A154" s="404" t="s">
        <v>1268</v>
      </c>
      <c r="B154" s="408" t="s">
        <v>1243</v>
      </c>
      <c r="C154" s="404" t="s">
        <v>15</v>
      </c>
      <c r="D154" s="404">
        <v>1</v>
      </c>
      <c r="E154" s="409"/>
      <c r="F154" s="410">
        <f t="shared" si="5"/>
        <v>0</v>
      </c>
      <c r="G154" s="970"/>
    </row>
    <row r="155" spans="1:7" ht="16.5" customHeight="1" x14ac:dyDescent="0.25">
      <c r="A155" s="404" t="s">
        <v>1269</v>
      </c>
      <c r="B155" s="408" t="s">
        <v>1244</v>
      </c>
      <c r="C155" s="404" t="s">
        <v>15</v>
      </c>
      <c r="D155" s="404">
        <v>1</v>
      </c>
      <c r="E155" s="409"/>
      <c r="F155" s="410">
        <f t="shared" si="5"/>
        <v>0</v>
      </c>
      <c r="G155" s="970"/>
    </row>
    <row r="156" spans="1:7" ht="16.5" customHeight="1" x14ac:dyDescent="0.25">
      <c r="A156" s="404" t="s">
        <v>1270</v>
      </c>
      <c r="B156" s="408" t="s">
        <v>1245</v>
      </c>
      <c r="C156" s="404" t="s">
        <v>15</v>
      </c>
      <c r="D156" s="404">
        <v>1</v>
      </c>
      <c r="E156" s="409"/>
      <c r="F156" s="410">
        <f t="shared" si="5"/>
        <v>0</v>
      </c>
      <c r="G156" s="970"/>
    </row>
    <row r="157" spans="1:7" ht="16.5" customHeight="1" x14ac:dyDescent="0.25">
      <c r="A157" s="404" t="s">
        <v>1271</v>
      </c>
      <c r="B157" s="408" t="s">
        <v>1262</v>
      </c>
      <c r="C157" s="404" t="s">
        <v>15</v>
      </c>
      <c r="D157" s="404">
        <v>1</v>
      </c>
      <c r="E157" s="409"/>
      <c r="F157" s="410">
        <f t="shared" ref="F157:F162" si="6">D157*E157</f>
        <v>0</v>
      </c>
      <c r="G157" s="970"/>
    </row>
    <row r="158" spans="1:7" ht="16.5" customHeight="1" x14ac:dyDescent="0.25">
      <c r="A158" s="404" t="s">
        <v>1272</v>
      </c>
      <c r="B158" s="408" t="s">
        <v>1263</v>
      </c>
      <c r="C158" s="404" t="s">
        <v>15</v>
      </c>
      <c r="D158" s="404">
        <v>1</v>
      </c>
      <c r="E158" s="409"/>
      <c r="F158" s="410">
        <f t="shared" si="6"/>
        <v>0</v>
      </c>
      <c r="G158" s="970"/>
    </row>
    <row r="159" spans="1:7" ht="16.5" customHeight="1" x14ac:dyDescent="0.25">
      <c r="A159" s="404" t="s">
        <v>1273</v>
      </c>
      <c r="B159" s="408" t="s">
        <v>1264</v>
      </c>
      <c r="C159" s="404" t="s">
        <v>15</v>
      </c>
      <c r="D159" s="404">
        <v>1</v>
      </c>
      <c r="E159" s="409"/>
      <c r="F159" s="410">
        <f t="shared" si="6"/>
        <v>0</v>
      </c>
      <c r="G159" s="970"/>
    </row>
    <row r="160" spans="1:7" ht="16.5" customHeight="1" x14ac:dyDescent="0.25">
      <c r="A160" s="404" t="s">
        <v>1274</v>
      </c>
      <c r="B160" s="408" t="s">
        <v>1265</v>
      </c>
      <c r="C160" s="404" t="s">
        <v>15</v>
      </c>
      <c r="D160" s="404">
        <v>1</v>
      </c>
      <c r="E160" s="409"/>
      <c r="F160" s="410">
        <f t="shared" si="6"/>
        <v>0</v>
      </c>
      <c r="G160" s="970"/>
    </row>
    <row r="161" spans="1:11" ht="16.5" customHeight="1" x14ac:dyDescent="0.25">
      <c r="A161" s="404" t="s">
        <v>1275</v>
      </c>
      <c r="B161" s="408" t="s">
        <v>1266</v>
      </c>
      <c r="C161" s="404" t="s">
        <v>15</v>
      </c>
      <c r="D161" s="404">
        <v>1</v>
      </c>
      <c r="E161" s="409"/>
      <c r="F161" s="410">
        <f t="shared" si="6"/>
        <v>0</v>
      </c>
      <c r="G161" s="970"/>
    </row>
    <row r="162" spans="1:11" ht="16.5" customHeight="1" x14ac:dyDescent="0.25">
      <c r="A162" s="404" t="s">
        <v>1276</v>
      </c>
      <c r="B162" s="408" t="s">
        <v>1267</v>
      </c>
      <c r="C162" s="404" t="s">
        <v>15</v>
      </c>
      <c r="D162" s="404">
        <v>1</v>
      </c>
      <c r="E162" s="409"/>
      <c r="F162" s="410">
        <f t="shared" si="6"/>
        <v>0</v>
      </c>
      <c r="G162" s="970"/>
    </row>
    <row r="163" spans="1:11" ht="12.5" x14ac:dyDescent="0.25">
      <c r="A163" s="404"/>
      <c r="B163" s="408"/>
      <c r="C163" s="404"/>
      <c r="D163" s="404"/>
      <c r="E163" s="409"/>
      <c r="F163" s="410"/>
    </row>
    <row r="164" spans="1:11" ht="13" x14ac:dyDescent="0.25">
      <c r="A164" s="413"/>
      <c r="B164" s="971" t="s">
        <v>1246</v>
      </c>
      <c r="C164" s="404"/>
      <c r="D164" s="404"/>
      <c r="E164" s="409"/>
      <c r="F164" s="410"/>
    </row>
    <row r="165" spans="1:11" ht="25" x14ac:dyDescent="0.25">
      <c r="A165" s="413"/>
      <c r="B165" s="768" t="s">
        <v>1247</v>
      </c>
      <c r="C165" s="404"/>
      <c r="D165" s="404"/>
      <c r="E165" s="409"/>
      <c r="F165" s="410"/>
    </row>
    <row r="166" spans="1:11" ht="12.5" x14ac:dyDescent="0.25">
      <c r="A166" s="413" t="s">
        <v>1248</v>
      </c>
      <c r="B166" s="408" t="s">
        <v>147</v>
      </c>
      <c r="C166" s="404" t="s">
        <v>15</v>
      </c>
      <c r="D166" s="404">
        <v>1</v>
      </c>
      <c r="E166" s="409"/>
      <c r="F166" s="410">
        <f t="shared" ref="F166" si="7">D166*E166</f>
        <v>0</v>
      </c>
    </row>
    <row r="167" spans="1:11" ht="12.5" x14ac:dyDescent="0.25">
      <c r="A167" s="404"/>
      <c r="B167" s="408"/>
      <c r="C167" s="404"/>
      <c r="D167" s="404"/>
      <c r="E167" s="409"/>
      <c r="F167" s="410"/>
    </row>
    <row r="168" spans="1:11" ht="26" x14ac:dyDescent="0.25">
      <c r="A168" s="404"/>
      <c r="B168" s="172" t="s">
        <v>877</v>
      </c>
      <c r="C168" s="404"/>
      <c r="D168" s="404"/>
      <c r="E168" s="409"/>
      <c r="F168" s="410"/>
    </row>
    <row r="169" spans="1:11" ht="12.5" x14ac:dyDescent="0.25">
      <c r="A169" s="404" t="s">
        <v>168</v>
      </c>
      <c r="B169" s="408" t="s">
        <v>875</v>
      </c>
      <c r="C169" s="404" t="s">
        <v>15</v>
      </c>
      <c r="D169" s="404">
        <v>1</v>
      </c>
      <c r="E169" s="409"/>
      <c r="F169" s="410">
        <f t="shared" ref="F169:F172" si="8">D169*E169</f>
        <v>0</v>
      </c>
      <c r="G169" s="266"/>
      <c r="H169" s="417"/>
      <c r="I169" s="393"/>
      <c r="J169" s="393"/>
      <c r="K169" s="393"/>
    </row>
    <row r="170" spans="1:11" ht="12.5" x14ac:dyDescent="0.25">
      <c r="A170" s="404" t="s">
        <v>169</v>
      </c>
      <c r="B170" s="408" t="s">
        <v>281</v>
      </c>
      <c r="C170" s="404" t="s">
        <v>15</v>
      </c>
      <c r="D170" s="404">
        <v>1</v>
      </c>
      <c r="E170" s="409"/>
      <c r="F170" s="410">
        <f t="shared" si="8"/>
        <v>0</v>
      </c>
      <c r="G170" s="266"/>
      <c r="H170" s="417"/>
      <c r="I170" s="393"/>
      <c r="J170" s="393"/>
      <c r="K170" s="393"/>
    </row>
    <row r="171" spans="1:11" ht="12.5" x14ac:dyDescent="0.25">
      <c r="A171" s="404" t="s">
        <v>1277</v>
      </c>
      <c r="B171" s="408" t="s">
        <v>282</v>
      </c>
      <c r="C171" s="404" t="s">
        <v>15</v>
      </c>
      <c r="D171" s="404">
        <v>1</v>
      </c>
      <c r="E171" s="409"/>
      <c r="F171" s="410">
        <f t="shared" si="8"/>
        <v>0</v>
      </c>
      <c r="G171" s="266"/>
      <c r="H171" s="417"/>
      <c r="I171" s="393"/>
      <c r="J171" s="393"/>
      <c r="K171" s="393"/>
    </row>
    <row r="172" spans="1:11" ht="12.5" x14ac:dyDescent="0.25">
      <c r="A172" s="404"/>
      <c r="B172" s="408"/>
      <c r="C172" s="404"/>
      <c r="D172" s="404"/>
      <c r="E172" s="409"/>
      <c r="F172" s="410">
        <f t="shared" si="8"/>
        <v>0</v>
      </c>
    </row>
    <row r="173" spans="1:11" ht="13" x14ac:dyDescent="0.25">
      <c r="A173" s="176"/>
      <c r="B173" s="376" t="s">
        <v>878</v>
      </c>
      <c r="C173" s="176"/>
      <c r="D173" s="287"/>
      <c r="E173" s="371"/>
      <c r="F173" s="372"/>
    </row>
    <row r="174" spans="1:11" ht="26" x14ac:dyDescent="0.25">
      <c r="A174" s="175"/>
      <c r="B174" s="383" t="s">
        <v>879</v>
      </c>
      <c r="C174" s="176"/>
      <c r="D174" s="287"/>
      <c r="E174" s="371"/>
      <c r="F174" s="372"/>
    </row>
    <row r="175" spans="1:11" ht="12.5" x14ac:dyDescent="0.25">
      <c r="A175" s="175" t="s">
        <v>182</v>
      </c>
      <c r="B175" s="388" t="s">
        <v>875</v>
      </c>
      <c r="C175" s="176" t="s">
        <v>15</v>
      </c>
      <c r="D175" s="370">
        <v>1</v>
      </c>
      <c r="E175" s="371"/>
      <c r="F175" s="384">
        <f>D175*E175</f>
        <v>0</v>
      </c>
    </row>
    <row r="176" spans="1:11" s="393" customFormat="1" ht="12.5" x14ac:dyDescent="0.25">
      <c r="A176" s="175" t="s">
        <v>880</v>
      </c>
      <c r="B176" s="388" t="s">
        <v>281</v>
      </c>
      <c r="C176" s="176" t="s">
        <v>15</v>
      </c>
      <c r="D176" s="370">
        <v>1</v>
      </c>
      <c r="E176" s="371"/>
      <c r="F176" s="384">
        <f>D176*E176</f>
        <v>0</v>
      </c>
    </row>
    <row r="177" spans="1:11" ht="12.5" x14ac:dyDescent="0.25">
      <c r="A177" s="404"/>
      <c r="B177" s="408"/>
      <c r="C177" s="404"/>
      <c r="D177" s="404"/>
      <c r="E177" s="409"/>
      <c r="F177" s="410"/>
    </row>
    <row r="178" spans="1:11" ht="13" x14ac:dyDescent="0.25">
      <c r="A178" s="977"/>
      <c r="B178" s="972" t="s">
        <v>1249</v>
      </c>
      <c r="C178" s="973"/>
      <c r="D178" s="974"/>
      <c r="E178" s="975"/>
      <c r="F178" s="976"/>
    </row>
    <row r="179" spans="1:11" ht="13" x14ac:dyDescent="0.25">
      <c r="A179" s="411"/>
      <c r="B179" s="972" t="s">
        <v>1250</v>
      </c>
      <c r="C179" s="413"/>
      <c r="D179" s="414"/>
      <c r="E179" s="415"/>
      <c r="F179" s="416"/>
    </row>
    <row r="180" spans="1:11" ht="12.5" x14ac:dyDescent="0.25">
      <c r="A180" s="404" t="s">
        <v>288</v>
      </c>
      <c r="B180" s="408" t="s">
        <v>147</v>
      </c>
      <c r="C180" s="404" t="s">
        <v>15</v>
      </c>
      <c r="D180" s="404">
        <v>1</v>
      </c>
      <c r="E180" s="409"/>
      <c r="F180" s="384">
        <f>D180*E180</f>
        <v>0</v>
      </c>
    </row>
    <row r="181" spans="1:11" ht="12.5" x14ac:dyDescent="0.25">
      <c r="A181" s="404"/>
      <c r="B181" s="408"/>
      <c r="C181" s="404"/>
      <c r="D181" s="404"/>
      <c r="E181" s="409"/>
      <c r="F181" s="410"/>
    </row>
    <row r="182" spans="1:11" ht="13" x14ac:dyDescent="0.25">
      <c r="A182" s="176"/>
      <c r="B182" s="392" t="s">
        <v>257</v>
      </c>
      <c r="C182" s="176"/>
      <c r="D182" s="370"/>
      <c r="E182" s="371"/>
      <c r="F182" s="372"/>
    </row>
    <row r="183" spans="1:11" ht="12.5" x14ac:dyDescent="0.25">
      <c r="A183" s="176"/>
      <c r="B183" s="397"/>
      <c r="C183" s="176"/>
      <c r="D183" s="370"/>
      <c r="E183" s="371"/>
      <c r="F183" s="372"/>
    </row>
    <row r="184" spans="1:11" ht="13" x14ac:dyDescent="0.25">
      <c r="A184" s="176"/>
      <c r="B184" s="369" t="s">
        <v>881</v>
      </c>
      <c r="C184" s="176"/>
      <c r="D184" s="370"/>
      <c r="E184" s="371"/>
      <c r="F184" s="372"/>
    </row>
    <row r="185" spans="1:11" ht="13" x14ac:dyDescent="0.25">
      <c r="A185" s="176"/>
      <c r="B185" s="382" t="s">
        <v>882</v>
      </c>
      <c r="C185" s="176"/>
      <c r="D185" s="370"/>
      <c r="E185" s="371"/>
      <c r="F185" s="372"/>
    </row>
    <row r="186" spans="1:11" ht="12.5" x14ac:dyDescent="0.25">
      <c r="A186" s="175" t="s">
        <v>158</v>
      </c>
      <c r="B186" s="286" t="s">
        <v>883</v>
      </c>
      <c r="C186" s="176" t="s">
        <v>15</v>
      </c>
      <c r="D186" s="287">
        <v>2</v>
      </c>
      <c r="E186" s="419"/>
      <c r="F186" s="410">
        <f>D186*E186</f>
        <v>0</v>
      </c>
      <c r="G186" s="266"/>
      <c r="H186" s="420"/>
      <c r="I186" s="266"/>
      <c r="J186" s="266"/>
      <c r="K186" s="266"/>
    </row>
    <row r="187" spans="1:11" ht="12.5" x14ac:dyDescent="0.25">
      <c r="A187" s="175"/>
      <c r="B187" s="286"/>
      <c r="C187" s="176"/>
      <c r="D187" s="287"/>
      <c r="E187" s="419"/>
      <c r="F187" s="372"/>
      <c r="G187" s="266"/>
      <c r="H187" s="420"/>
      <c r="I187" s="266"/>
      <c r="J187" s="266"/>
      <c r="K187" s="266"/>
    </row>
    <row r="188" spans="1:11" ht="12.5" x14ac:dyDescent="0.25">
      <c r="A188" s="175" t="s">
        <v>884</v>
      </c>
      <c r="B188" s="286" t="s">
        <v>885</v>
      </c>
      <c r="C188" s="176" t="s">
        <v>15</v>
      </c>
      <c r="D188" s="287">
        <v>1</v>
      </c>
      <c r="E188" s="419"/>
      <c r="F188" s="410">
        <f>D188*E188</f>
        <v>0</v>
      </c>
      <c r="G188" s="266"/>
      <c r="H188" s="420"/>
      <c r="I188" s="266"/>
      <c r="J188" s="266"/>
      <c r="K188" s="266"/>
    </row>
    <row r="189" spans="1:11" ht="12.5" x14ac:dyDescent="0.25">
      <c r="A189" s="175"/>
      <c r="B189" s="286"/>
      <c r="C189" s="176"/>
      <c r="D189" s="287"/>
      <c r="E189" s="419"/>
      <c r="F189" s="372"/>
      <c r="G189" s="266"/>
      <c r="H189" s="420"/>
      <c r="I189" s="266"/>
      <c r="J189" s="266"/>
      <c r="K189" s="266"/>
    </row>
    <row r="190" spans="1:11" ht="25" x14ac:dyDescent="0.25">
      <c r="A190" s="175" t="s">
        <v>791</v>
      </c>
      <c r="B190" s="421" t="s">
        <v>886</v>
      </c>
      <c r="C190" s="176" t="s">
        <v>15</v>
      </c>
      <c r="D190" s="287">
        <v>1</v>
      </c>
      <c r="E190" s="422"/>
      <c r="F190" s="410">
        <f>D190*E190</f>
        <v>0</v>
      </c>
    </row>
    <row r="191" spans="1:11" ht="12.5" x14ac:dyDescent="0.25">
      <c r="A191" s="175"/>
      <c r="B191" s="286"/>
      <c r="C191" s="176"/>
      <c r="D191" s="287"/>
      <c r="E191" s="419"/>
      <c r="F191" s="372"/>
      <c r="G191" s="266"/>
      <c r="H191" s="420"/>
      <c r="I191" s="266"/>
      <c r="J191" s="266"/>
      <c r="K191" s="266"/>
    </row>
    <row r="192" spans="1:11" ht="27" x14ac:dyDescent="0.25">
      <c r="A192" s="175" t="s">
        <v>887</v>
      </c>
      <c r="B192" s="286" t="s">
        <v>888</v>
      </c>
      <c r="C192" s="176" t="s">
        <v>106</v>
      </c>
      <c r="D192" s="287">
        <v>30</v>
      </c>
      <c r="E192" s="419"/>
      <c r="F192" s="410">
        <f>D192*E192</f>
        <v>0</v>
      </c>
      <c r="G192" s="266"/>
      <c r="H192" s="420"/>
      <c r="I192" s="266"/>
      <c r="J192" s="266"/>
      <c r="K192" s="266"/>
    </row>
    <row r="193" spans="1:6" ht="12.5" x14ac:dyDescent="0.25">
      <c r="A193" s="404"/>
      <c r="B193" s="408"/>
      <c r="C193" s="404"/>
      <c r="D193" s="404"/>
      <c r="E193" s="409"/>
      <c r="F193" s="410"/>
    </row>
    <row r="194" spans="1:6" ht="13" thickBot="1" x14ac:dyDescent="0.3">
      <c r="A194" s="909"/>
      <c r="B194" s="909"/>
      <c r="C194" s="909"/>
      <c r="D194" s="909"/>
      <c r="E194" s="909"/>
      <c r="F194" s="909"/>
    </row>
    <row r="195" spans="1:6" ht="17.25" customHeight="1" thickTop="1" x14ac:dyDescent="0.25">
      <c r="A195" s="1103" t="s">
        <v>93</v>
      </c>
      <c r="B195" s="1103"/>
      <c r="C195" s="1103"/>
      <c r="D195" s="1103"/>
      <c r="E195" s="1103"/>
      <c r="F195" s="905">
        <f>SUM(F130:F194)</f>
        <v>0</v>
      </c>
    </row>
    <row r="196" spans="1:6" ht="17.25" customHeight="1" x14ac:dyDescent="0.25">
      <c r="A196" s="979"/>
      <c r="B196" s="979"/>
      <c r="C196" s="979"/>
      <c r="D196" s="979"/>
      <c r="E196" s="979"/>
      <c r="F196" s="978"/>
    </row>
    <row r="197" spans="1:6" ht="17.25" customHeight="1" x14ac:dyDescent="0.25">
      <c r="A197" s="176"/>
      <c r="B197" s="376" t="s">
        <v>889</v>
      </c>
      <c r="C197" s="176"/>
      <c r="D197" s="287"/>
      <c r="E197" s="371"/>
      <c r="F197" s="372"/>
    </row>
    <row r="198" spans="1:6" ht="17.25" customHeight="1" x14ac:dyDescent="0.25">
      <c r="A198" s="176"/>
      <c r="B198" s="376"/>
      <c r="C198" s="176"/>
      <c r="D198" s="287"/>
      <c r="E198" s="371"/>
      <c r="F198" s="372"/>
    </row>
    <row r="199" spans="1:6" ht="62.5" customHeight="1" x14ac:dyDescent="0.25">
      <c r="A199" s="176"/>
      <c r="B199" s="277" t="s">
        <v>890</v>
      </c>
      <c r="C199" s="176"/>
      <c r="D199" s="287"/>
      <c r="E199" s="371"/>
      <c r="F199" s="372"/>
    </row>
    <row r="200" spans="1:6" ht="17.25" customHeight="1" x14ac:dyDescent="0.25">
      <c r="A200" s="176"/>
      <c r="B200" s="277"/>
      <c r="C200" s="176"/>
      <c r="D200" s="287"/>
      <c r="E200" s="371"/>
      <c r="F200" s="423"/>
    </row>
    <row r="201" spans="1:6" ht="27" x14ac:dyDescent="0.25">
      <c r="A201" s="176" t="s">
        <v>1085</v>
      </c>
      <c r="B201" s="148" t="s">
        <v>1096</v>
      </c>
      <c r="C201" s="149" t="s">
        <v>15</v>
      </c>
      <c r="D201" s="150">
        <v>1</v>
      </c>
      <c r="E201" s="151"/>
      <c r="F201" s="174">
        <f>D201*E201</f>
        <v>0</v>
      </c>
    </row>
    <row r="202" spans="1:6" ht="17.25" customHeight="1" x14ac:dyDescent="0.25">
      <c r="A202" s="176"/>
      <c r="B202" s="300"/>
      <c r="C202" s="176"/>
      <c r="D202" s="287"/>
      <c r="E202" s="371"/>
      <c r="F202" s="424"/>
    </row>
    <row r="203" spans="1:6" ht="17.25" customHeight="1" x14ac:dyDescent="0.25">
      <c r="A203" s="176"/>
      <c r="B203" s="369" t="s">
        <v>482</v>
      </c>
      <c r="C203" s="176"/>
      <c r="D203" s="370"/>
      <c r="E203" s="371"/>
      <c r="F203" s="372"/>
    </row>
    <row r="204" spans="1:6" ht="17.25" customHeight="1" x14ac:dyDescent="0.25">
      <c r="A204" s="176"/>
      <c r="B204" s="397"/>
      <c r="C204" s="176"/>
      <c r="D204" s="370"/>
      <c r="E204" s="371"/>
      <c r="F204" s="372"/>
    </row>
    <row r="205" spans="1:6" ht="17.25" customHeight="1" x14ac:dyDescent="0.25">
      <c r="A205" s="176"/>
      <c r="B205" s="369" t="s">
        <v>891</v>
      </c>
      <c r="C205" s="176"/>
      <c r="D205" s="370"/>
      <c r="E205" s="371"/>
      <c r="F205" s="372"/>
    </row>
    <row r="206" spans="1:6" ht="26" x14ac:dyDescent="0.25">
      <c r="A206" s="176"/>
      <c r="B206" s="383" t="s">
        <v>892</v>
      </c>
      <c r="C206" s="176"/>
      <c r="D206" s="425"/>
      <c r="E206" s="371"/>
      <c r="F206" s="372"/>
    </row>
    <row r="207" spans="1:6" ht="17.25" customHeight="1" x14ac:dyDescent="0.25">
      <c r="A207" s="176" t="s">
        <v>485</v>
      </c>
      <c r="B207" s="300" t="s">
        <v>486</v>
      </c>
      <c r="C207" s="176" t="s">
        <v>44</v>
      </c>
      <c r="D207" s="287">
        <v>120</v>
      </c>
      <c r="E207" s="371"/>
      <c r="F207" s="410">
        <f>D207*E207</f>
        <v>0</v>
      </c>
    </row>
    <row r="208" spans="1:6" ht="17.25" customHeight="1" x14ac:dyDescent="0.25">
      <c r="A208" s="176"/>
      <c r="B208" s="300"/>
      <c r="C208" s="176"/>
      <c r="D208" s="425"/>
      <c r="E208" s="371"/>
      <c r="F208" s="372"/>
    </row>
    <row r="209" spans="1:6" ht="37.5" x14ac:dyDescent="0.25">
      <c r="A209" s="176"/>
      <c r="B209" s="147" t="s">
        <v>487</v>
      </c>
      <c r="C209" s="176"/>
      <c r="D209" s="425"/>
      <c r="E209" s="371"/>
      <c r="F209" s="372"/>
    </row>
    <row r="210" spans="1:6" ht="17.25" customHeight="1" x14ac:dyDescent="0.25">
      <c r="A210" s="176" t="s">
        <v>488</v>
      </c>
      <c r="B210" s="300" t="s">
        <v>893</v>
      </c>
      <c r="C210" s="176" t="s">
        <v>322</v>
      </c>
      <c r="D210" s="287">
        <v>45</v>
      </c>
      <c r="E210" s="371"/>
      <c r="F210" s="410">
        <f>D210*E210</f>
        <v>0</v>
      </c>
    </row>
    <row r="211" spans="1:6" ht="17.25" customHeight="1" x14ac:dyDescent="0.25">
      <c r="A211" s="979"/>
      <c r="B211" s="979"/>
      <c r="C211" s="979"/>
      <c r="D211" s="979"/>
      <c r="E211" s="979"/>
      <c r="F211" s="978"/>
    </row>
    <row r="212" spans="1:6" ht="13" x14ac:dyDescent="0.25">
      <c r="A212" s="143"/>
      <c r="B212" s="146" t="s">
        <v>497</v>
      </c>
      <c r="C212" s="143"/>
      <c r="D212" s="426"/>
      <c r="E212" s="144"/>
      <c r="F212" s="145"/>
    </row>
    <row r="213" spans="1:6" ht="12.5" x14ac:dyDescent="0.25">
      <c r="A213" s="143"/>
      <c r="B213" s="148"/>
      <c r="C213" s="143"/>
      <c r="D213" s="426"/>
      <c r="E213" s="144"/>
      <c r="F213" s="145"/>
    </row>
    <row r="214" spans="1:6" ht="25" x14ac:dyDescent="0.25">
      <c r="A214" s="143" t="s">
        <v>1086</v>
      </c>
      <c r="B214" s="147" t="s">
        <v>1087</v>
      </c>
      <c r="C214" s="143" t="s">
        <v>44</v>
      </c>
      <c r="D214" s="427">
        <v>20</v>
      </c>
      <c r="E214" s="144"/>
      <c r="F214" s="145">
        <f>D214*E214</f>
        <v>0</v>
      </c>
    </row>
    <row r="215" spans="1:6" ht="13" x14ac:dyDescent="0.25">
      <c r="A215" s="175"/>
      <c r="B215" s="386"/>
      <c r="C215" s="176"/>
      <c r="D215" s="287"/>
      <c r="E215" s="371"/>
      <c r="F215" s="372"/>
    </row>
    <row r="216" spans="1:6" ht="13" x14ac:dyDescent="0.25">
      <c r="A216" s="176"/>
      <c r="B216" s="386" t="s">
        <v>116</v>
      </c>
      <c r="C216" s="176"/>
      <c r="D216" s="287"/>
      <c r="E216" s="371"/>
      <c r="F216" s="372"/>
    </row>
    <row r="217" spans="1:6" ht="12.5" x14ac:dyDescent="0.25">
      <c r="A217" s="176"/>
      <c r="B217" s="388"/>
      <c r="C217" s="176"/>
      <c r="D217" s="287"/>
      <c r="E217" s="371"/>
      <c r="F217" s="372"/>
    </row>
    <row r="218" spans="1:6" ht="13" x14ac:dyDescent="0.25">
      <c r="A218" s="176"/>
      <c r="B218" s="376" t="s">
        <v>524</v>
      </c>
      <c r="C218" s="176"/>
      <c r="D218" s="287"/>
      <c r="E218" s="371"/>
      <c r="F218" s="372"/>
    </row>
    <row r="219" spans="1:6" ht="37.5" x14ac:dyDescent="0.25">
      <c r="A219" s="176" t="s">
        <v>525</v>
      </c>
      <c r="B219" s="286" t="s">
        <v>894</v>
      </c>
      <c r="C219" s="176" t="s">
        <v>106</v>
      </c>
      <c r="D219" s="287">
        <v>90</v>
      </c>
      <c r="E219" s="371"/>
      <c r="F219" s="410">
        <f>D219*E219</f>
        <v>0</v>
      </c>
    </row>
    <row r="220" spans="1:6" ht="12.5" x14ac:dyDescent="0.25">
      <c r="A220" s="176"/>
      <c r="B220" s="388"/>
      <c r="C220" s="176"/>
      <c r="D220" s="287"/>
      <c r="E220" s="371"/>
      <c r="F220" s="372"/>
    </row>
    <row r="221" spans="1:6" ht="13" x14ac:dyDescent="0.25">
      <c r="A221" s="176"/>
      <c r="B221" s="369" t="s">
        <v>159</v>
      </c>
      <c r="C221" s="176"/>
      <c r="D221" s="370"/>
      <c r="E221" s="371"/>
      <c r="F221" s="372"/>
    </row>
    <row r="222" spans="1:6" s="393" customFormat="1" ht="37.5" x14ac:dyDescent="0.25">
      <c r="A222" s="175" t="s">
        <v>527</v>
      </c>
      <c r="B222" s="390" t="s">
        <v>895</v>
      </c>
      <c r="C222" s="176" t="s">
        <v>15</v>
      </c>
      <c r="D222" s="287">
        <v>1</v>
      </c>
      <c r="E222" s="371"/>
      <c r="F222" s="410">
        <f>D222*E222</f>
        <v>0</v>
      </c>
    </row>
    <row r="223" spans="1:6" s="393" customFormat="1" ht="12.5" x14ac:dyDescent="0.25">
      <c r="A223" s="547"/>
      <c r="B223" s="558"/>
      <c r="C223" s="549"/>
      <c r="D223" s="550"/>
      <c r="E223" s="551"/>
      <c r="F223" s="424"/>
    </row>
    <row r="224" spans="1:6" s="393" customFormat="1" ht="12.5" x14ac:dyDescent="0.25">
      <c r="A224" s="547"/>
      <c r="B224" s="558"/>
      <c r="C224" s="549"/>
      <c r="D224" s="550"/>
      <c r="E224" s="551"/>
      <c r="F224" s="424"/>
    </row>
    <row r="225" spans="1:6" s="393" customFormat="1" ht="12.5" x14ac:dyDescent="0.25">
      <c r="A225" s="547"/>
      <c r="B225" s="558"/>
      <c r="C225" s="549"/>
      <c r="D225" s="550"/>
      <c r="E225" s="551"/>
      <c r="F225" s="424"/>
    </row>
    <row r="226" spans="1:6" s="393" customFormat="1" ht="12.5" x14ac:dyDescent="0.25">
      <c r="A226" s="547"/>
      <c r="B226" s="558"/>
      <c r="C226" s="549"/>
      <c r="D226" s="550"/>
      <c r="E226" s="551"/>
      <c r="F226" s="424"/>
    </row>
    <row r="227" spans="1:6" s="393" customFormat="1" ht="12.5" x14ac:dyDescent="0.25">
      <c r="A227" s="547"/>
      <c r="B227" s="558"/>
      <c r="C227" s="549"/>
      <c r="D227" s="550"/>
      <c r="E227" s="551"/>
      <c r="F227" s="424"/>
    </row>
    <row r="228" spans="1:6" s="393" customFormat="1" ht="12.5" x14ac:dyDescent="0.25">
      <c r="A228" s="547"/>
      <c r="B228" s="558"/>
      <c r="C228" s="549"/>
      <c r="D228" s="550"/>
      <c r="E228" s="551"/>
      <c r="F228" s="424"/>
    </row>
    <row r="229" spans="1:6" s="393" customFormat="1" ht="12.5" x14ac:dyDescent="0.25">
      <c r="A229" s="547"/>
      <c r="B229" s="558"/>
      <c r="C229" s="549"/>
      <c r="D229" s="550"/>
      <c r="E229" s="551"/>
      <c r="F229" s="424"/>
    </row>
    <row r="230" spans="1:6" s="393" customFormat="1" ht="12.5" x14ac:dyDescent="0.25">
      <c r="A230" s="547"/>
      <c r="B230" s="558"/>
      <c r="C230" s="549"/>
      <c r="D230" s="550"/>
      <c r="E230" s="551"/>
      <c r="F230" s="424"/>
    </row>
    <row r="231" spans="1:6" s="393" customFormat="1" ht="12.5" x14ac:dyDescent="0.25">
      <c r="A231" s="547"/>
      <c r="B231" s="558"/>
      <c r="C231" s="549"/>
      <c r="D231" s="550"/>
      <c r="E231" s="551"/>
      <c r="F231" s="424"/>
    </row>
    <row r="232" spans="1:6" s="393" customFormat="1" ht="12.5" x14ac:dyDescent="0.25">
      <c r="A232" s="547"/>
      <c r="B232" s="558"/>
      <c r="C232" s="549"/>
      <c r="D232" s="550"/>
      <c r="E232" s="551"/>
      <c r="F232" s="424"/>
    </row>
    <row r="233" spans="1:6" s="393" customFormat="1" ht="12.5" x14ac:dyDescent="0.25">
      <c r="A233" s="547"/>
      <c r="B233" s="558"/>
      <c r="C233" s="549"/>
      <c r="D233" s="550"/>
      <c r="E233" s="551"/>
      <c r="F233" s="424"/>
    </row>
    <row r="234" spans="1:6" s="393" customFormat="1" ht="12.5" x14ac:dyDescent="0.25">
      <c r="A234" s="547"/>
      <c r="B234" s="558"/>
      <c r="C234" s="549"/>
      <c r="D234" s="550"/>
      <c r="E234" s="551"/>
      <c r="F234" s="424"/>
    </row>
    <row r="235" spans="1:6" s="393" customFormat="1" ht="12.5" x14ac:dyDescent="0.25">
      <c r="A235" s="547"/>
      <c r="B235" s="558"/>
      <c r="C235" s="549"/>
      <c r="D235" s="550"/>
      <c r="E235" s="551"/>
      <c r="F235" s="424"/>
    </row>
    <row r="236" spans="1:6" s="393" customFormat="1" ht="12.5" x14ac:dyDescent="0.25">
      <c r="A236" s="547"/>
      <c r="B236" s="558"/>
      <c r="C236" s="549"/>
      <c r="D236" s="550"/>
      <c r="E236" s="551"/>
      <c r="F236" s="424"/>
    </row>
    <row r="237" spans="1:6" s="393" customFormat="1" ht="12.5" x14ac:dyDescent="0.25">
      <c r="A237" s="547"/>
      <c r="B237" s="558"/>
      <c r="C237" s="549"/>
      <c r="D237" s="550"/>
      <c r="E237" s="551"/>
      <c r="F237" s="424"/>
    </row>
    <row r="238" spans="1:6" s="393" customFormat="1" ht="12.5" x14ac:dyDescent="0.25">
      <c r="A238" s="547"/>
      <c r="B238" s="558"/>
      <c r="C238" s="549"/>
      <c r="D238" s="550"/>
      <c r="E238" s="551"/>
      <c r="F238" s="424"/>
    </row>
    <row r="239" spans="1:6" s="393" customFormat="1" ht="12.5" x14ac:dyDescent="0.25">
      <c r="A239" s="547"/>
      <c r="B239" s="558"/>
      <c r="C239" s="549"/>
      <c r="D239" s="550"/>
      <c r="E239" s="551"/>
      <c r="F239" s="424"/>
    </row>
    <row r="240" spans="1:6" s="393" customFormat="1" ht="12.5" x14ac:dyDescent="0.25">
      <c r="A240" s="547"/>
      <c r="B240" s="558"/>
      <c r="C240" s="549"/>
      <c r="D240" s="550"/>
      <c r="E240" s="551"/>
      <c r="F240" s="424"/>
    </row>
    <row r="241" spans="1:6" s="393" customFormat="1" ht="12.5" x14ac:dyDescent="0.25">
      <c r="A241" s="547"/>
      <c r="B241" s="558"/>
      <c r="C241" s="549"/>
      <c r="D241" s="550"/>
      <c r="E241" s="551"/>
      <c r="F241" s="424"/>
    </row>
    <row r="242" spans="1:6" s="393" customFormat="1" ht="12.5" x14ac:dyDescent="0.25">
      <c r="A242" s="547"/>
      <c r="B242" s="558"/>
      <c r="C242" s="549"/>
      <c r="D242" s="550"/>
      <c r="E242" s="551"/>
      <c r="F242" s="424"/>
    </row>
    <row r="243" spans="1:6" s="393" customFormat="1" ht="12.5" x14ac:dyDescent="0.25">
      <c r="A243" s="547"/>
      <c r="B243" s="558"/>
      <c r="C243" s="549"/>
      <c r="D243" s="550"/>
      <c r="E243" s="551"/>
      <c r="F243" s="424"/>
    </row>
    <row r="244" spans="1:6" s="393" customFormat="1" ht="12.5" x14ac:dyDescent="0.25">
      <c r="A244" s="547"/>
      <c r="B244" s="558"/>
      <c r="C244" s="549"/>
      <c r="D244" s="550"/>
      <c r="E244" s="551"/>
      <c r="F244" s="424"/>
    </row>
    <row r="245" spans="1:6" s="393" customFormat="1" ht="12.5" x14ac:dyDescent="0.25">
      <c r="A245" s="547"/>
      <c r="B245" s="558"/>
      <c r="C245" s="549"/>
      <c r="D245" s="550"/>
      <c r="E245" s="551"/>
      <c r="F245" s="424"/>
    </row>
    <row r="246" spans="1:6" s="393" customFormat="1" ht="12.5" x14ac:dyDescent="0.25">
      <c r="A246" s="547"/>
      <c r="B246" s="558"/>
      <c r="C246" s="549"/>
      <c r="D246" s="550"/>
      <c r="E246" s="551"/>
      <c r="F246" s="424"/>
    </row>
    <row r="247" spans="1:6" s="393" customFormat="1" ht="12.5" x14ac:dyDescent="0.25">
      <c r="A247" s="547"/>
      <c r="B247" s="558"/>
      <c r="C247" s="549"/>
      <c r="D247" s="550"/>
      <c r="E247" s="551"/>
      <c r="F247" s="424"/>
    </row>
    <row r="248" spans="1:6" s="393" customFormat="1" ht="12.5" x14ac:dyDescent="0.25">
      <c r="A248" s="547"/>
      <c r="B248" s="558"/>
      <c r="C248" s="549"/>
      <c r="D248" s="550"/>
      <c r="E248" s="551"/>
      <c r="F248" s="424"/>
    </row>
    <row r="249" spans="1:6" s="393" customFormat="1" ht="12.5" x14ac:dyDescent="0.25">
      <c r="A249" s="547"/>
      <c r="B249" s="558"/>
      <c r="C249" s="549"/>
      <c r="D249" s="550"/>
      <c r="E249" s="551"/>
      <c r="F249" s="424"/>
    </row>
    <row r="250" spans="1:6" s="393" customFormat="1" ht="12.5" x14ac:dyDescent="0.25">
      <c r="A250" s="547"/>
      <c r="B250" s="558"/>
      <c r="C250" s="549"/>
      <c r="D250" s="550"/>
      <c r="E250" s="551"/>
      <c r="F250" s="424"/>
    </row>
    <row r="251" spans="1:6" s="393" customFormat="1" ht="12.5" x14ac:dyDescent="0.25">
      <c r="A251" s="547"/>
      <c r="B251" s="558"/>
      <c r="C251" s="549"/>
      <c r="D251" s="550"/>
      <c r="E251" s="551"/>
      <c r="F251" s="424"/>
    </row>
    <row r="252" spans="1:6" s="393" customFormat="1" ht="12.5" x14ac:dyDescent="0.25">
      <c r="A252" s="547"/>
      <c r="B252" s="558"/>
      <c r="C252" s="549"/>
      <c r="D252" s="550"/>
      <c r="E252" s="551"/>
      <c r="F252" s="424"/>
    </row>
    <row r="253" spans="1:6" s="393" customFormat="1" ht="12.5" x14ac:dyDescent="0.25">
      <c r="A253" s="547"/>
      <c r="B253" s="558"/>
      <c r="C253" s="549"/>
      <c r="D253" s="550"/>
      <c r="E253" s="551"/>
      <c r="F253" s="424"/>
    </row>
    <row r="254" spans="1:6" s="393" customFormat="1" ht="12.5" x14ac:dyDescent="0.25">
      <c r="A254" s="547"/>
      <c r="B254" s="558"/>
      <c r="C254" s="549"/>
      <c r="D254" s="550"/>
      <c r="E254" s="551"/>
      <c r="F254" s="424"/>
    </row>
    <row r="255" spans="1:6" s="393" customFormat="1" ht="12.5" x14ac:dyDescent="0.25">
      <c r="A255" s="547"/>
      <c r="B255" s="558"/>
      <c r="C255" s="549"/>
      <c r="D255" s="550"/>
      <c r="E255" s="551"/>
      <c r="F255" s="424"/>
    </row>
    <row r="256" spans="1:6" s="393" customFormat="1" ht="12.5" x14ac:dyDescent="0.25">
      <c r="A256" s="547"/>
      <c r="B256" s="558"/>
      <c r="C256" s="549"/>
      <c r="D256" s="550"/>
      <c r="E256" s="551"/>
      <c r="F256" s="424"/>
    </row>
    <row r="257" spans="1:252" s="393" customFormat="1" ht="12.5" x14ac:dyDescent="0.25">
      <c r="A257" s="547"/>
      <c r="B257" s="558"/>
      <c r="C257" s="549"/>
      <c r="D257" s="550"/>
      <c r="E257" s="551"/>
      <c r="F257" s="424"/>
    </row>
    <row r="258" spans="1:252" s="393" customFormat="1" ht="12.5" x14ac:dyDescent="0.25">
      <c r="A258" s="547"/>
      <c r="B258" s="558"/>
      <c r="C258" s="549"/>
      <c r="D258" s="550"/>
      <c r="E258" s="551"/>
      <c r="F258" s="424"/>
    </row>
    <row r="259" spans="1:252" s="393" customFormat="1" ht="12.5" x14ac:dyDescent="0.25">
      <c r="A259" s="547"/>
      <c r="B259" s="558"/>
      <c r="C259" s="549"/>
      <c r="D259" s="550"/>
      <c r="E259" s="551"/>
      <c r="F259" s="424"/>
    </row>
    <row r="260" spans="1:252" s="393" customFormat="1" ht="12.5" x14ac:dyDescent="0.25">
      <c r="A260" s="547"/>
      <c r="B260" s="558"/>
      <c r="C260" s="549"/>
      <c r="D260" s="550"/>
      <c r="E260" s="551"/>
      <c r="F260" s="424"/>
    </row>
    <row r="261" spans="1:252" s="393" customFormat="1" ht="12.5" x14ac:dyDescent="0.25">
      <c r="A261" s="547"/>
      <c r="B261" s="558"/>
      <c r="C261" s="549"/>
      <c r="D261" s="550"/>
      <c r="E261" s="551"/>
      <c r="F261" s="424"/>
    </row>
    <row r="262" spans="1:252" s="393" customFormat="1" ht="13" thickBot="1" x14ac:dyDescent="0.3">
      <c r="A262" s="176"/>
      <c r="B262" s="388"/>
      <c r="C262" s="176"/>
      <c r="D262" s="287"/>
      <c r="E262" s="371"/>
      <c r="F262" s="372"/>
    </row>
    <row r="263" spans="1:252" ht="19.149999999999999" customHeight="1" thickTop="1" x14ac:dyDescent="0.25">
      <c r="A263" s="1106" t="s">
        <v>93</v>
      </c>
      <c r="B263" s="1106"/>
      <c r="C263" s="1106"/>
      <c r="D263" s="1106"/>
      <c r="E263" s="1106"/>
      <c r="F263" s="905">
        <f>SUM(F198:F262)</f>
        <v>0</v>
      </c>
    </row>
    <row r="264" spans="1:252" ht="12.5" x14ac:dyDescent="0.25">
      <c r="A264" s="428"/>
      <c r="B264" s="429"/>
      <c r="C264" s="430"/>
      <c r="D264" s="431"/>
      <c r="E264" s="432"/>
      <c r="F264" s="433"/>
    </row>
    <row r="265" spans="1:252" ht="13" x14ac:dyDescent="0.25">
      <c r="A265" s="176"/>
      <c r="B265" s="434" t="s">
        <v>24</v>
      </c>
      <c r="C265" s="279"/>
      <c r="D265" s="380"/>
      <c r="E265" s="381"/>
      <c r="F265" s="384"/>
    </row>
    <row r="266" spans="1:252" ht="12.5" x14ac:dyDescent="0.25">
      <c r="A266" s="176"/>
      <c r="B266" s="286"/>
      <c r="C266" s="279"/>
      <c r="D266" s="380"/>
      <c r="E266" s="381"/>
      <c r="F266" s="384"/>
    </row>
    <row r="267" spans="1:252" s="156" customFormat="1" ht="13" x14ac:dyDescent="0.25">
      <c r="A267" s="154"/>
      <c r="B267" s="178"/>
      <c r="C267" s="154"/>
      <c r="D267" s="177"/>
      <c r="E267" s="155"/>
      <c r="F267" s="403"/>
      <c r="G267" s="266"/>
      <c r="H267" s="266"/>
      <c r="I267" s="266"/>
      <c r="J267" s="266"/>
      <c r="K267" s="266"/>
      <c r="L267" s="266"/>
      <c r="M267" s="266"/>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c r="CF267" s="266"/>
      <c r="CG267" s="266"/>
      <c r="CH267" s="266"/>
      <c r="CI267" s="266"/>
      <c r="CJ267" s="266"/>
      <c r="CK267" s="266"/>
      <c r="CL267" s="266"/>
      <c r="CM267" s="266"/>
      <c r="CN267" s="266"/>
      <c r="CO267" s="266"/>
      <c r="CP267" s="266"/>
      <c r="CQ267" s="266"/>
      <c r="CR267" s="266"/>
      <c r="CS267" s="266"/>
      <c r="CT267" s="266"/>
      <c r="CU267" s="266"/>
      <c r="CV267" s="266"/>
      <c r="CW267" s="266"/>
      <c r="CX267" s="266"/>
      <c r="CY267" s="266"/>
      <c r="CZ267" s="266"/>
      <c r="DA267" s="266"/>
      <c r="DB267" s="266"/>
      <c r="DC267" s="266"/>
      <c r="DD267" s="266"/>
      <c r="DE267" s="266"/>
      <c r="DF267" s="266"/>
      <c r="DG267" s="266"/>
      <c r="DH267" s="266"/>
      <c r="DI267" s="266"/>
      <c r="DJ267" s="266"/>
      <c r="DK267" s="266"/>
      <c r="DL267" s="266"/>
      <c r="DM267" s="266"/>
      <c r="DN267" s="266"/>
      <c r="DO267" s="266"/>
      <c r="DP267" s="266"/>
      <c r="DQ267" s="266"/>
      <c r="DR267" s="266"/>
      <c r="DS267" s="266"/>
      <c r="DT267" s="266"/>
      <c r="DU267" s="266"/>
      <c r="DV267" s="266"/>
      <c r="DW267" s="266"/>
      <c r="DX267" s="266"/>
      <c r="DY267" s="266"/>
      <c r="DZ267" s="266"/>
      <c r="EA267" s="266"/>
      <c r="EB267" s="266"/>
      <c r="EC267" s="266"/>
      <c r="ED267" s="266"/>
      <c r="EE267" s="266"/>
      <c r="EF267" s="266"/>
      <c r="EG267" s="266"/>
      <c r="EH267" s="266"/>
      <c r="EI267" s="266"/>
      <c r="EJ267" s="266"/>
      <c r="EK267" s="266"/>
      <c r="EL267" s="266"/>
      <c r="EM267" s="266"/>
      <c r="EN267" s="266"/>
      <c r="EO267" s="266"/>
      <c r="EP267" s="266"/>
      <c r="EQ267" s="266"/>
      <c r="ER267" s="266"/>
      <c r="ES267" s="266"/>
      <c r="ET267" s="266"/>
      <c r="EU267" s="266"/>
      <c r="EV267" s="266"/>
      <c r="EW267" s="266"/>
      <c r="EX267" s="266"/>
      <c r="EY267" s="266"/>
      <c r="EZ267" s="266"/>
      <c r="FA267" s="266"/>
      <c r="FB267" s="266"/>
      <c r="FC267" s="266"/>
      <c r="FD267" s="266"/>
      <c r="FE267" s="266"/>
      <c r="FF267" s="266"/>
      <c r="FG267" s="266"/>
      <c r="FH267" s="266"/>
      <c r="FI267" s="266"/>
      <c r="FJ267" s="266"/>
      <c r="FK267" s="266"/>
      <c r="FL267" s="266"/>
      <c r="FM267" s="266"/>
      <c r="FN267" s="266"/>
      <c r="FO267" s="266"/>
      <c r="FP267" s="266"/>
      <c r="FQ267" s="266"/>
      <c r="FR267" s="266"/>
      <c r="FS267" s="266"/>
      <c r="FT267" s="266"/>
      <c r="FU267" s="266"/>
      <c r="FV267" s="266"/>
      <c r="FW267" s="266"/>
      <c r="FX267" s="266"/>
      <c r="FY267" s="266"/>
      <c r="FZ267" s="266"/>
      <c r="GA267" s="266"/>
      <c r="GB267" s="266"/>
      <c r="GC267" s="266"/>
      <c r="GD267" s="266"/>
      <c r="GE267" s="266"/>
      <c r="GF267" s="266"/>
      <c r="GG267" s="266"/>
      <c r="GH267" s="266"/>
      <c r="GI267" s="266"/>
      <c r="GJ267" s="266"/>
      <c r="GK267" s="266"/>
      <c r="GL267" s="266"/>
      <c r="GM267" s="266"/>
      <c r="GN267" s="266"/>
      <c r="GO267" s="266"/>
      <c r="GP267" s="266"/>
      <c r="GQ267" s="266"/>
      <c r="GR267" s="266"/>
      <c r="GS267" s="266"/>
      <c r="GT267" s="266"/>
      <c r="GU267" s="266"/>
      <c r="GV267" s="266"/>
      <c r="GW267" s="266"/>
      <c r="GX267" s="266"/>
      <c r="GY267" s="266"/>
      <c r="GZ267" s="266"/>
      <c r="HA267" s="266"/>
      <c r="HB267" s="266"/>
      <c r="HC267" s="266"/>
      <c r="HD267" s="266"/>
      <c r="HE267" s="266"/>
      <c r="HF267" s="266"/>
      <c r="HG267" s="266"/>
      <c r="HH267" s="266"/>
      <c r="HI267" s="266"/>
      <c r="HJ267" s="266"/>
      <c r="HK267" s="266"/>
      <c r="HL267" s="266"/>
      <c r="HM267" s="266"/>
      <c r="HN267" s="266"/>
      <c r="HO267" s="266"/>
      <c r="HP267" s="266"/>
      <c r="HQ267" s="266"/>
      <c r="HR267" s="266"/>
      <c r="HS267" s="266"/>
      <c r="HT267" s="266"/>
      <c r="HU267" s="266"/>
      <c r="HV267" s="266"/>
      <c r="HW267" s="266"/>
      <c r="HX267" s="266"/>
      <c r="HY267" s="266"/>
      <c r="HZ267" s="266"/>
      <c r="IA267" s="266"/>
      <c r="IB267" s="266"/>
      <c r="IC267" s="266"/>
      <c r="ID267" s="266"/>
      <c r="IE267" s="266"/>
      <c r="IF267" s="266"/>
      <c r="IG267" s="266"/>
      <c r="IH267" s="266"/>
      <c r="II267" s="266"/>
      <c r="IJ267" s="266"/>
      <c r="IK267" s="266"/>
      <c r="IL267" s="266"/>
      <c r="IM267" s="266"/>
      <c r="IN267" s="266"/>
      <c r="IO267" s="266"/>
      <c r="IP267" s="266"/>
      <c r="IQ267" s="266"/>
      <c r="IR267" s="266"/>
    </row>
    <row r="268" spans="1:252" s="156" customFormat="1" ht="13" x14ac:dyDescent="0.25">
      <c r="A268" s="154"/>
      <c r="B268" s="178"/>
      <c r="C268" s="154"/>
      <c r="D268" s="177"/>
      <c r="E268" s="155"/>
      <c r="F268" s="403"/>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c r="CF268" s="266"/>
      <c r="CG268" s="266"/>
      <c r="CH268" s="266"/>
      <c r="CI268" s="266"/>
      <c r="CJ268" s="266"/>
      <c r="CK268" s="266"/>
      <c r="CL268" s="266"/>
      <c r="CM268" s="266"/>
      <c r="CN268" s="266"/>
      <c r="CO268" s="266"/>
      <c r="CP268" s="266"/>
      <c r="CQ268" s="266"/>
      <c r="CR268" s="266"/>
      <c r="CS268" s="266"/>
      <c r="CT268" s="266"/>
      <c r="CU268" s="266"/>
      <c r="CV268" s="266"/>
      <c r="CW268" s="266"/>
      <c r="CX268" s="266"/>
      <c r="CY268" s="266"/>
      <c r="CZ268" s="266"/>
      <c r="DA268" s="266"/>
      <c r="DB268" s="266"/>
      <c r="DC268" s="266"/>
      <c r="DD268" s="266"/>
      <c r="DE268" s="266"/>
      <c r="DF268" s="266"/>
      <c r="DG268" s="266"/>
      <c r="DH268" s="266"/>
      <c r="DI268" s="266"/>
      <c r="DJ268" s="266"/>
      <c r="DK268" s="266"/>
      <c r="DL268" s="266"/>
      <c r="DM268" s="266"/>
      <c r="DN268" s="266"/>
      <c r="DO268" s="266"/>
      <c r="DP268" s="266"/>
      <c r="DQ268" s="266"/>
      <c r="DR268" s="266"/>
      <c r="DS268" s="266"/>
      <c r="DT268" s="266"/>
      <c r="DU268" s="266"/>
      <c r="DV268" s="266"/>
      <c r="DW268" s="266"/>
      <c r="DX268" s="266"/>
      <c r="DY268" s="266"/>
      <c r="DZ268" s="266"/>
      <c r="EA268" s="266"/>
      <c r="EB268" s="266"/>
      <c r="EC268" s="266"/>
      <c r="ED268" s="266"/>
      <c r="EE268" s="266"/>
      <c r="EF268" s="266"/>
      <c r="EG268" s="266"/>
      <c r="EH268" s="266"/>
      <c r="EI268" s="266"/>
      <c r="EJ268" s="266"/>
      <c r="EK268" s="266"/>
      <c r="EL268" s="266"/>
      <c r="EM268" s="266"/>
      <c r="EN268" s="266"/>
      <c r="EO268" s="266"/>
      <c r="EP268" s="266"/>
      <c r="EQ268" s="266"/>
      <c r="ER268" s="266"/>
      <c r="ES268" s="266"/>
      <c r="ET268" s="266"/>
      <c r="EU268" s="266"/>
      <c r="EV268" s="266"/>
      <c r="EW268" s="266"/>
      <c r="EX268" s="266"/>
      <c r="EY268" s="266"/>
      <c r="EZ268" s="266"/>
      <c r="FA268" s="266"/>
      <c r="FB268" s="266"/>
      <c r="FC268" s="266"/>
      <c r="FD268" s="266"/>
      <c r="FE268" s="266"/>
      <c r="FF268" s="266"/>
      <c r="FG268" s="266"/>
      <c r="FH268" s="266"/>
      <c r="FI268" s="266"/>
      <c r="FJ268" s="266"/>
      <c r="FK268" s="266"/>
      <c r="FL268" s="266"/>
      <c r="FM268" s="266"/>
      <c r="FN268" s="266"/>
      <c r="FO268" s="266"/>
      <c r="FP268" s="266"/>
      <c r="FQ268" s="266"/>
      <c r="FR268" s="266"/>
      <c r="FS268" s="266"/>
      <c r="FT268" s="266"/>
      <c r="FU268" s="266"/>
      <c r="FV268" s="266"/>
      <c r="FW268" s="266"/>
      <c r="FX268" s="266"/>
      <c r="FY268" s="266"/>
      <c r="FZ268" s="266"/>
      <c r="GA268" s="266"/>
      <c r="GB268" s="266"/>
      <c r="GC268" s="266"/>
      <c r="GD268" s="266"/>
      <c r="GE268" s="266"/>
      <c r="GF268" s="266"/>
      <c r="GG268" s="266"/>
      <c r="GH268" s="266"/>
      <c r="GI268" s="266"/>
      <c r="GJ268" s="266"/>
      <c r="GK268" s="266"/>
      <c r="GL268" s="266"/>
      <c r="GM268" s="266"/>
      <c r="GN268" s="266"/>
      <c r="GO268" s="266"/>
      <c r="GP268" s="266"/>
      <c r="GQ268" s="266"/>
      <c r="GR268" s="266"/>
      <c r="GS268" s="266"/>
      <c r="GT268" s="266"/>
      <c r="GU268" s="266"/>
      <c r="GV268" s="266"/>
      <c r="GW268" s="266"/>
      <c r="GX268" s="266"/>
      <c r="GY268" s="266"/>
      <c r="GZ268" s="266"/>
      <c r="HA268" s="266"/>
      <c r="HB268" s="266"/>
      <c r="HC268" s="266"/>
      <c r="HD268" s="266"/>
      <c r="HE268" s="266"/>
      <c r="HF268" s="266"/>
      <c r="HG268" s="266"/>
      <c r="HH268" s="266"/>
      <c r="HI268" s="266"/>
      <c r="HJ268" s="266"/>
      <c r="HK268" s="266"/>
      <c r="HL268" s="266"/>
      <c r="HM268" s="266"/>
      <c r="HN268" s="266"/>
      <c r="HO268" s="266"/>
      <c r="HP268" s="266"/>
      <c r="HQ268" s="266"/>
      <c r="HR268" s="266"/>
      <c r="HS268" s="266"/>
      <c r="HT268" s="266"/>
      <c r="HU268" s="266"/>
      <c r="HV268" s="266"/>
      <c r="HW268" s="266"/>
      <c r="HX268" s="266"/>
      <c r="HY268" s="266"/>
      <c r="HZ268" s="266"/>
      <c r="IA268" s="266"/>
      <c r="IB268" s="266"/>
      <c r="IC268" s="266"/>
      <c r="ID268" s="266"/>
      <c r="IE268" s="266"/>
      <c r="IF268" s="266"/>
      <c r="IG268" s="266"/>
      <c r="IH268" s="266"/>
      <c r="II268" s="266"/>
      <c r="IJ268" s="266"/>
      <c r="IK268" s="266"/>
      <c r="IL268" s="266"/>
      <c r="IM268" s="266"/>
      <c r="IN268" s="266"/>
      <c r="IO268" s="266"/>
      <c r="IP268" s="266"/>
      <c r="IQ268" s="266"/>
      <c r="IR268" s="266"/>
    </row>
    <row r="269" spans="1:252" s="156" customFormat="1" ht="13" x14ac:dyDescent="0.25">
      <c r="A269" s="154"/>
      <c r="B269" s="178"/>
      <c r="C269" s="154"/>
      <c r="D269" s="177"/>
      <c r="E269" s="155"/>
      <c r="F269" s="403"/>
      <c r="G269" s="266"/>
      <c r="H269" s="266"/>
      <c r="I269" s="266"/>
      <c r="J269" s="266"/>
      <c r="K269" s="266"/>
      <c r="L269" s="266"/>
      <c r="M269" s="266"/>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c r="CF269" s="266"/>
      <c r="CG269" s="266"/>
      <c r="CH269" s="266"/>
      <c r="CI269" s="266"/>
      <c r="CJ269" s="266"/>
      <c r="CK269" s="266"/>
      <c r="CL269" s="266"/>
      <c r="CM269" s="266"/>
      <c r="CN269" s="266"/>
      <c r="CO269" s="266"/>
      <c r="CP269" s="266"/>
      <c r="CQ269" s="266"/>
      <c r="CR269" s="266"/>
      <c r="CS269" s="266"/>
      <c r="CT269" s="266"/>
      <c r="CU269" s="266"/>
      <c r="CV269" s="266"/>
      <c r="CW269" s="266"/>
      <c r="CX269" s="266"/>
      <c r="CY269" s="266"/>
      <c r="CZ269" s="266"/>
      <c r="DA269" s="266"/>
      <c r="DB269" s="266"/>
      <c r="DC269" s="266"/>
      <c r="DD269" s="266"/>
      <c r="DE269" s="266"/>
      <c r="DF269" s="266"/>
      <c r="DG269" s="266"/>
      <c r="DH269" s="266"/>
      <c r="DI269" s="266"/>
      <c r="DJ269" s="266"/>
      <c r="DK269" s="266"/>
      <c r="DL269" s="266"/>
      <c r="DM269" s="266"/>
      <c r="DN269" s="266"/>
      <c r="DO269" s="266"/>
      <c r="DP269" s="266"/>
      <c r="DQ269" s="266"/>
      <c r="DR269" s="266"/>
      <c r="DS269" s="266"/>
      <c r="DT269" s="266"/>
      <c r="DU269" s="266"/>
      <c r="DV269" s="266"/>
      <c r="DW269" s="266"/>
      <c r="DX269" s="266"/>
      <c r="DY269" s="266"/>
      <c r="DZ269" s="266"/>
      <c r="EA269" s="266"/>
      <c r="EB269" s="266"/>
      <c r="EC269" s="266"/>
      <c r="ED269" s="266"/>
      <c r="EE269" s="266"/>
      <c r="EF269" s="266"/>
      <c r="EG269" s="266"/>
      <c r="EH269" s="266"/>
      <c r="EI269" s="266"/>
      <c r="EJ269" s="266"/>
      <c r="EK269" s="266"/>
      <c r="EL269" s="266"/>
      <c r="EM269" s="266"/>
      <c r="EN269" s="266"/>
      <c r="EO269" s="266"/>
      <c r="EP269" s="266"/>
      <c r="EQ269" s="266"/>
      <c r="ER269" s="266"/>
      <c r="ES269" s="266"/>
      <c r="ET269" s="266"/>
      <c r="EU269" s="266"/>
      <c r="EV269" s="266"/>
      <c r="EW269" s="266"/>
      <c r="EX269" s="266"/>
      <c r="EY269" s="266"/>
      <c r="EZ269" s="266"/>
      <c r="FA269" s="266"/>
      <c r="FB269" s="266"/>
      <c r="FC269" s="266"/>
      <c r="FD269" s="266"/>
      <c r="FE269" s="266"/>
      <c r="FF269" s="266"/>
      <c r="FG269" s="266"/>
      <c r="FH269" s="266"/>
      <c r="FI269" s="266"/>
      <c r="FJ269" s="266"/>
      <c r="FK269" s="266"/>
      <c r="FL269" s="266"/>
      <c r="FM269" s="266"/>
      <c r="FN269" s="266"/>
      <c r="FO269" s="266"/>
      <c r="FP269" s="266"/>
      <c r="FQ269" s="266"/>
      <c r="FR269" s="266"/>
      <c r="FS269" s="266"/>
      <c r="FT269" s="266"/>
      <c r="FU269" s="266"/>
      <c r="FV269" s="266"/>
      <c r="FW269" s="266"/>
      <c r="FX269" s="266"/>
      <c r="FY269" s="266"/>
      <c r="FZ269" s="266"/>
      <c r="GA269" s="266"/>
      <c r="GB269" s="266"/>
      <c r="GC269" s="266"/>
      <c r="GD269" s="266"/>
      <c r="GE269" s="266"/>
      <c r="GF269" s="266"/>
      <c r="GG269" s="266"/>
      <c r="GH269" s="266"/>
      <c r="GI269" s="266"/>
      <c r="GJ269" s="266"/>
      <c r="GK269" s="266"/>
      <c r="GL269" s="266"/>
      <c r="GM269" s="266"/>
      <c r="GN269" s="266"/>
      <c r="GO269" s="266"/>
      <c r="GP269" s="266"/>
      <c r="GQ269" s="266"/>
      <c r="GR269" s="266"/>
      <c r="GS269" s="266"/>
      <c r="GT269" s="266"/>
      <c r="GU269" s="266"/>
      <c r="GV269" s="266"/>
      <c r="GW269" s="266"/>
      <c r="GX269" s="266"/>
      <c r="GY269" s="266"/>
      <c r="GZ269" s="266"/>
      <c r="HA269" s="266"/>
      <c r="HB269" s="266"/>
      <c r="HC269" s="266"/>
      <c r="HD269" s="266"/>
      <c r="HE269" s="266"/>
      <c r="HF269" s="266"/>
      <c r="HG269" s="266"/>
      <c r="HH269" s="266"/>
      <c r="HI269" s="266"/>
      <c r="HJ269" s="266"/>
      <c r="HK269" s="266"/>
      <c r="HL269" s="266"/>
      <c r="HM269" s="266"/>
      <c r="HN269" s="266"/>
      <c r="HO269" s="266"/>
      <c r="HP269" s="266"/>
      <c r="HQ269" s="266"/>
      <c r="HR269" s="266"/>
      <c r="HS269" s="266"/>
      <c r="HT269" s="266"/>
      <c r="HU269" s="266"/>
      <c r="HV269" s="266"/>
      <c r="HW269" s="266"/>
      <c r="HX269" s="266"/>
      <c r="HY269" s="266"/>
      <c r="HZ269" s="266"/>
      <c r="IA269" s="266"/>
      <c r="IB269" s="266"/>
      <c r="IC269" s="266"/>
      <c r="ID269" s="266"/>
      <c r="IE269" s="266"/>
      <c r="IF269" s="266"/>
      <c r="IG269" s="266"/>
      <c r="IH269" s="266"/>
      <c r="II269" s="266"/>
      <c r="IJ269" s="266"/>
      <c r="IK269" s="266"/>
      <c r="IL269" s="266"/>
      <c r="IM269" s="266"/>
      <c r="IN269" s="266"/>
      <c r="IO269" s="266"/>
      <c r="IP269" s="266"/>
      <c r="IQ269" s="266"/>
      <c r="IR269" s="266"/>
    </row>
    <row r="270" spans="1:252" s="156" customFormat="1" ht="13" x14ac:dyDescent="0.25">
      <c r="A270" s="154"/>
      <c r="B270" s="178" t="s">
        <v>261</v>
      </c>
      <c r="C270" s="154"/>
      <c r="D270" s="177"/>
      <c r="E270" s="155"/>
      <c r="F270" s="403"/>
    </row>
    <row r="271" spans="1:252" s="156" customFormat="1" ht="13" x14ac:dyDescent="0.25">
      <c r="A271" s="154"/>
      <c r="B271" s="178"/>
      <c r="C271" s="154"/>
      <c r="D271" s="177"/>
      <c r="E271" s="155"/>
      <c r="F271" s="435"/>
    </row>
    <row r="272" spans="1:252" s="156" customFormat="1" ht="13" x14ac:dyDescent="0.25">
      <c r="A272" s="154"/>
      <c r="B272" s="178"/>
      <c r="C272" s="154"/>
      <c r="D272" s="177"/>
      <c r="E272" s="155"/>
      <c r="F272" s="403"/>
    </row>
    <row r="273" spans="1:6" ht="12.5" x14ac:dyDescent="0.25">
      <c r="A273" s="176"/>
      <c r="B273" s="436" t="s">
        <v>1088</v>
      </c>
      <c r="C273" s="279"/>
      <c r="D273" s="380"/>
      <c r="E273" s="381"/>
      <c r="F273" s="403">
        <f>+F66</f>
        <v>0</v>
      </c>
    </row>
    <row r="274" spans="1:6" ht="12.5" x14ac:dyDescent="0.25">
      <c r="A274" s="176"/>
      <c r="B274" s="436"/>
      <c r="C274" s="279"/>
      <c r="D274" s="380"/>
      <c r="E274" s="381"/>
      <c r="F274" s="384"/>
    </row>
    <row r="275" spans="1:6" ht="12.5" x14ac:dyDescent="0.25">
      <c r="A275" s="176"/>
      <c r="B275" s="436" t="s">
        <v>1089</v>
      </c>
      <c r="C275" s="279"/>
      <c r="D275" s="380"/>
      <c r="E275" s="381"/>
      <c r="F275" s="384">
        <f>+F129</f>
        <v>0</v>
      </c>
    </row>
    <row r="276" spans="1:6" ht="12.5" x14ac:dyDescent="0.25">
      <c r="A276" s="176"/>
      <c r="B276" s="436"/>
      <c r="C276" s="279"/>
      <c r="D276" s="380"/>
      <c r="E276" s="381"/>
      <c r="F276" s="437"/>
    </row>
    <row r="277" spans="1:6" ht="12.5" x14ac:dyDescent="0.25">
      <c r="A277" s="176"/>
      <c r="B277" s="436" t="s">
        <v>1090</v>
      </c>
      <c r="C277" s="279"/>
      <c r="D277" s="380"/>
      <c r="E277" s="381"/>
      <c r="F277" s="437">
        <f>+F195</f>
        <v>0</v>
      </c>
    </row>
    <row r="278" spans="1:6" ht="12.5" x14ac:dyDescent="0.25">
      <c r="A278" s="176"/>
      <c r="B278" s="436"/>
      <c r="C278" s="279"/>
      <c r="D278" s="380"/>
      <c r="E278" s="381"/>
      <c r="F278" s="384"/>
    </row>
    <row r="279" spans="1:6" ht="12.5" x14ac:dyDescent="0.25">
      <c r="A279" s="176"/>
      <c r="B279" s="436" t="s">
        <v>1091</v>
      </c>
      <c r="C279" s="279"/>
      <c r="D279" s="380"/>
      <c r="E279" s="381"/>
      <c r="F279" s="384">
        <f>+F263</f>
        <v>0</v>
      </c>
    </row>
    <row r="280" spans="1:6" ht="12.5" x14ac:dyDescent="0.25">
      <c r="A280" s="176"/>
      <c r="B280" s="421"/>
      <c r="C280" s="279"/>
      <c r="D280" s="380"/>
      <c r="E280" s="381"/>
      <c r="F280" s="384"/>
    </row>
    <row r="281" spans="1:6" ht="12.5" x14ac:dyDescent="0.25">
      <c r="A281" s="176"/>
      <c r="B281" s="436"/>
      <c r="C281" s="279"/>
      <c r="D281" s="380"/>
      <c r="E281" s="381"/>
      <c r="F281" s="384"/>
    </row>
    <row r="282" spans="1:6" ht="12.5" x14ac:dyDescent="0.25">
      <c r="A282" s="176"/>
      <c r="B282" s="421"/>
      <c r="C282" s="279"/>
      <c r="D282" s="380"/>
      <c r="E282" s="381"/>
      <c r="F282" s="375"/>
    </row>
    <row r="283" spans="1:6" ht="12.5" x14ac:dyDescent="0.25">
      <c r="A283" s="176"/>
      <c r="B283" s="436"/>
      <c r="C283" s="279"/>
      <c r="D283" s="380"/>
      <c r="E283" s="381"/>
      <c r="F283" s="375"/>
    </row>
    <row r="284" spans="1:6" ht="12.5" x14ac:dyDescent="0.25">
      <c r="A284" s="176"/>
      <c r="B284" s="421"/>
      <c r="C284" s="279"/>
      <c r="D284" s="380"/>
      <c r="E284" s="381"/>
      <c r="F284" s="375"/>
    </row>
    <row r="285" spans="1:6" ht="12.5" x14ac:dyDescent="0.25">
      <c r="A285" s="176"/>
      <c r="B285" s="421"/>
      <c r="C285" s="279"/>
      <c r="D285" s="380"/>
      <c r="E285" s="381"/>
      <c r="F285" s="375"/>
    </row>
    <row r="286" spans="1:6" ht="12.5" x14ac:dyDescent="0.25">
      <c r="A286" s="176"/>
      <c r="B286" s="421"/>
      <c r="C286" s="279"/>
      <c r="D286" s="380"/>
      <c r="E286" s="381"/>
      <c r="F286" s="375"/>
    </row>
    <row r="287" spans="1:6" ht="12.5" x14ac:dyDescent="0.25">
      <c r="A287" s="176"/>
      <c r="B287" s="421"/>
      <c r="C287" s="279"/>
      <c r="D287" s="380"/>
      <c r="E287" s="381"/>
      <c r="F287" s="375"/>
    </row>
    <row r="288" spans="1:6" ht="12.5" x14ac:dyDescent="0.25">
      <c r="A288" s="176"/>
      <c r="B288" s="421"/>
      <c r="C288" s="279"/>
      <c r="D288" s="380"/>
      <c r="E288" s="381"/>
      <c r="F288" s="375"/>
    </row>
    <row r="289" spans="1:6" ht="12.5" x14ac:dyDescent="0.25">
      <c r="A289" s="176"/>
      <c r="B289" s="421"/>
      <c r="C289" s="279"/>
      <c r="D289" s="380"/>
      <c r="E289" s="381"/>
      <c r="F289" s="375"/>
    </row>
    <row r="290" spans="1:6" ht="12.5" x14ac:dyDescent="0.25">
      <c r="A290" s="176"/>
      <c r="B290" s="421"/>
      <c r="C290" s="279"/>
      <c r="D290" s="380"/>
      <c r="E290" s="381"/>
      <c r="F290" s="375"/>
    </row>
    <row r="291" spans="1:6" ht="12.5" x14ac:dyDescent="0.25">
      <c r="A291" s="176"/>
      <c r="B291" s="421"/>
      <c r="C291" s="279"/>
      <c r="D291" s="380"/>
      <c r="E291" s="381"/>
      <c r="F291" s="375"/>
    </row>
    <row r="292" spans="1:6" ht="12.5" x14ac:dyDescent="0.25">
      <c r="A292" s="176"/>
      <c r="B292" s="421"/>
      <c r="C292" s="279"/>
      <c r="D292" s="380"/>
      <c r="E292" s="381"/>
      <c r="F292" s="375"/>
    </row>
    <row r="293" spans="1:6" ht="12.5" x14ac:dyDescent="0.25">
      <c r="A293" s="176"/>
      <c r="B293" s="421"/>
      <c r="C293" s="279"/>
      <c r="D293" s="380"/>
      <c r="E293" s="381"/>
      <c r="F293" s="375"/>
    </row>
    <row r="294" spans="1:6" ht="12.5" x14ac:dyDescent="0.25">
      <c r="A294" s="176"/>
      <c r="B294" s="421"/>
      <c r="C294" s="279"/>
      <c r="D294" s="380"/>
      <c r="E294" s="381"/>
      <c r="F294" s="375"/>
    </row>
    <row r="295" spans="1:6" ht="12.5" x14ac:dyDescent="0.25">
      <c r="A295" s="176"/>
      <c r="B295" s="421"/>
      <c r="C295" s="279"/>
      <c r="D295" s="380"/>
      <c r="E295" s="381"/>
      <c r="F295" s="375"/>
    </row>
    <row r="296" spans="1:6" ht="12.5" x14ac:dyDescent="0.25">
      <c r="A296" s="176"/>
      <c r="B296" s="421"/>
      <c r="C296" s="279"/>
      <c r="D296" s="380"/>
      <c r="E296" s="381"/>
      <c r="F296" s="375"/>
    </row>
    <row r="297" spans="1:6" ht="12.5" x14ac:dyDescent="0.25">
      <c r="A297" s="176"/>
      <c r="B297" s="421"/>
      <c r="C297" s="279"/>
      <c r="D297" s="380"/>
      <c r="E297" s="381"/>
      <c r="F297" s="375"/>
    </row>
    <row r="298" spans="1:6" ht="12.5" x14ac:dyDescent="0.25">
      <c r="A298" s="176"/>
      <c r="B298" s="421"/>
      <c r="C298" s="279"/>
      <c r="D298" s="380"/>
      <c r="E298" s="381"/>
      <c r="F298" s="375"/>
    </row>
    <row r="299" spans="1:6" ht="12.5" x14ac:dyDescent="0.25">
      <c r="A299" s="176"/>
      <c r="B299" s="421"/>
      <c r="C299" s="279"/>
      <c r="D299" s="380"/>
      <c r="E299" s="381"/>
      <c r="F299" s="375"/>
    </row>
    <row r="300" spans="1:6" ht="12.5" x14ac:dyDescent="0.25">
      <c r="A300" s="176"/>
      <c r="B300" s="421"/>
      <c r="C300" s="279"/>
      <c r="D300" s="380"/>
      <c r="E300" s="381"/>
      <c r="F300" s="375"/>
    </row>
    <row r="301" spans="1:6" ht="12.5" x14ac:dyDescent="0.25">
      <c r="A301" s="176"/>
      <c r="B301" s="421"/>
      <c r="C301" s="279"/>
      <c r="D301" s="380"/>
      <c r="E301" s="381"/>
      <c r="F301" s="375"/>
    </row>
    <row r="302" spans="1:6" ht="12.5" x14ac:dyDescent="0.25">
      <c r="A302" s="176"/>
      <c r="B302" s="421"/>
      <c r="C302" s="279"/>
      <c r="D302" s="380"/>
      <c r="E302" s="381"/>
      <c r="F302" s="375"/>
    </row>
    <row r="303" spans="1:6" ht="12.5" x14ac:dyDescent="0.25">
      <c r="A303" s="176"/>
      <c r="B303" s="421"/>
      <c r="C303" s="279"/>
      <c r="D303" s="380"/>
      <c r="E303" s="381"/>
      <c r="F303" s="375"/>
    </row>
    <row r="304" spans="1:6" ht="12.5" x14ac:dyDescent="0.25">
      <c r="A304" s="176"/>
      <c r="B304" s="421"/>
      <c r="C304" s="279"/>
      <c r="D304" s="380"/>
      <c r="E304" s="381"/>
      <c r="F304" s="375"/>
    </row>
    <row r="305" spans="1:6" ht="12.5" x14ac:dyDescent="0.25">
      <c r="A305" s="176"/>
      <c r="B305" s="421"/>
      <c r="C305" s="279"/>
      <c r="D305" s="380"/>
      <c r="E305" s="381"/>
      <c r="F305" s="375"/>
    </row>
    <row r="306" spans="1:6" ht="12.5" x14ac:dyDescent="0.25">
      <c r="A306" s="176"/>
      <c r="B306" s="421"/>
      <c r="C306" s="279"/>
      <c r="D306" s="380"/>
      <c r="E306" s="381"/>
      <c r="F306" s="375"/>
    </row>
    <row r="307" spans="1:6" ht="12.5" x14ac:dyDescent="0.25">
      <c r="A307" s="176"/>
      <c r="B307" s="421"/>
      <c r="C307" s="279"/>
      <c r="D307" s="380"/>
      <c r="E307" s="381"/>
      <c r="F307" s="375"/>
    </row>
    <row r="308" spans="1:6" ht="12.5" x14ac:dyDescent="0.25">
      <c r="A308" s="176"/>
      <c r="B308" s="421"/>
      <c r="C308" s="279"/>
      <c r="D308" s="380"/>
      <c r="E308" s="381"/>
      <c r="F308" s="375"/>
    </row>
    <row r="309" spans="1:6" ht="12.5" x14ac:dyDescent="0.25">
      <c r="A309" s="176"/>
      <c r="B309" s="421"/>
      <c r="C309" s="279"/>
      <c r="D309" s="380"/>
      <c r="E309" s="381"/>
      <c r="F309" s="375"/>
    </row>
    <row r="310" spans="1:6" ht="12.5" x14ac:dyDescent="0.25">
      <c r="A310" s="176"/>
      <c r="B310" s="421"/>
      <c r="C310" s="279"/>
      <c r="D310" s="380"/>
      <c r="E310" s="381"/>
      <c r="F310" s="375"/>
    </row>
    <row r="311" spans="1:6" ht="12.5" x14ac:dyDescent="0.25">
      <c r="A311" s="176"/>
      <c r="B311" s="421"/>
      <c r="C311" s="279"/>
      <c r="D311" s="380"/>
      <c r="E311" s="381"/>
      <c r="F311" s="375"/>
    </row>
    <row r="312" spans="1:6" ht="12.5" x14ac:dyDescent="0.25">
      <c r="A312" s="176"/>
      <c r="B312" s="421"/>
      <c r="C312" s="279"/>
      <c r="D312" s="380"/>
      <c r="E312" s="381"/>
      <c r="F312" s="375"/>
    </row>
    <row r="313" spans="1:6" ht="12.5" x14ac:dyDescent="0.25">
      <c r="A313" s="176"/>
      <c r="B313" s="421"/>
      <c r="C313" s="279"/>
      <c r="D313" s="380"/>
      <c r="E313" s="381"/>
      <c r="F313" s="375"/>
    </row>
    <row r="314" spans="1:6" ht="12.5" x14ac:dyDescent="0.25">
      <c r="A314" s="176"/>
      <c r="B314" s="421"/>
      <c r="C314" s="279"/>
      <c r="D314" s="380"/>
      <c r="E314" s="381"/>
      <c r="F314" s="375"/>
    </row>
    <row r="315" spans="1:6" ht="12.5" x14ac:dyDescent="0.25">
      <c r="A315" s="176"/>
      <c r="B315" s="421"/>
      <c r="C315" s="279"/>
      <c r="D315" s="380"/>
      <c r="E315" s="381"/>
      <c r="F315" s="375"/>
    </row>
    <row r="316" spans="1:6" ht="12.5" x14ac:dyDescent="0.25">
      <c r="A316" s="176"/>
      <c r="B316" s="421"/>
      <c r="C316" s="279"/>
      <c r="D316" s="380"/>
      <c r="E316" s="381"/>
      <c r="F316" s="375"/>
    </row>
    <row r="317" spans="1:6" ht="12.5" x14ac:dyDescent="0.25">
      <c r="A317" s="549"/>
      <c r="B317" s="548"/>
      <c r="C317" s="552"/>
      <c r="D317" s="553"/>
      <c r="E317" s="554"/>
      <c r="F317" s="555"/>
    </row>
    <row r="318" spans="1:6" ht="12.5" x14ac:dyDescent="0.25">
      <c r="A318" s="549"/>
      <c r="B318" s="548"/>
      <c r="C318" s="552"/>
      <c r="D318" s="553"/>
      <c r="E318" s="554"/>
      <c r="F318" s="555"/>
    </row>
    <row r="319" spans="1:6" ht="12.5" x14ac:dyDescent="0.25">
      <c r="A319" s="549"/>
      <c r="B319" s="548"/>
      <c r="C319" s="552"/>
      <c r="D319" s="553"/>
      <c r="E319" s="554"/>
      <c r="F319" s="555"/>
    </row>
    <row r="320" spans="1:6" ht="12.5" x14ac:dyDescent="0.25">
      <c r="A320" s="549"/>
      <c r="B320" s="548"/>
      <c r="C320" s="552"/>
      <c r="D320" s="553"/>
      <c r="E320" s="554"/>
      <c r="F320" s="555"/>
    </row>
    <row r="321" spans="1:6" ht="12.5" x14ac:dyDescent="0.25">
      <c r="A321" s="549"/>
      <c r="B321" s="548"/>
      <c r="C321" s="552"/>
      <c r="D321" s="553"/>
      <c r="E321" s="554"/>
      <c r="F321" s="555"/>
    </row>
    <row r="322" spans="1:6" ht="12.5" x14ac:dyDescent="0.25">
      <c r="A322" s="549"/>
      <c r="B322" s="548"/>
      <c r="C322" s="552"/>
      <c r="D322" s="553"/>
      <c r="E322" s="554"/>
      <c r="F322" s="555"/>
    </row>
    <row r="323" spans="1:6" ht="12.5" x14ac:dyDescent="0.25">
      <c r="A323" s="549"/>
      <c r="B323" s="548"/>
      <c r="C323" s="552"/>
      <c r="D323" s="553"/>
      <c r="E323" s="554"/>
      <c r="F323" s="555"/>
    </row>
    <row r="324" spans="1:6" ht="12.5" x14ac:dyDescent="0.25">
      <c r="A324" s="549"/>
      <c r="B324" s="548"/>
      <c r="C324" s="552"/>
      <c r="D324" s="553"/>
      <c r="E324" s="554"/>
      <c r="F324" s="555"/>
    </row>
    <row r="325" spans="1:6" ht="12.5" x14ac:dyDescent="0.25">
      <c r="A325" s="549"/>
      <c r="B325" s="548"/>
      <c r="C325" s="552"/>
      <c r="D325" s="553"/>
      <c r="E325" s="554"/>
      <c r="F325" s="555"/>
    </row>
    <row r="326" spans="1:6" ht="12.5" x14ac:dyDescent="0.25">
      <c r="A326" s="549"/>
      <c r="B326" s="548"/>
      <c r="C326" s="552"/>
      <c r="D326" s="553"/>
      <c r="E326" s="554"/>
      <c r="F326" s="555"/>
    </row>
    <row r="327" spans="1:6" ht="12.5" x14ac:dyDescent="0.25">
      <c r="A327" s="549"/>
      <c r="B327" s="548"/>
      <c r="C327" s="552"/>
      <c r="D327" s="553"/>
      <c r="E327" s="554"/>
      <c r="F327" s="555"/>
    </row>
    <row r="328" spans="1:6" ht="12.5" x14ac:dyDescent="0.25">
      <c r="A328" s="549"/>
      <c r="B328" s="548"/>
      <c r="C328" s="552"/>
      <c r="D328" s="553"/>
      <c r="E328" s="554"/>
      <c r="F328" s="555"/>
    </row>
    <row r="329" spans="1:6" ht="12.5" x14ac:dyDescent="0.25">
      <c r="A329" s="549"/>
      <c r="B329" s="548"/>
      <c r="C329" s="552"/>
      <c r="D329" s="553"/>
      <c r="E329" s="554"/>
      <c r="F329" s="555"/>
    </row>
    <row r="330" spans="1:6" ht="12.5" x14ac:dyDescent="0.25">
      <c r="A330" s="549"/>
      <c r="B330" s="548"/>
      <c r="C330" s="552"/>
      <c r="D330" s="553"/>
      <c r="E330" s="554"/>
      <c r="F330" s="555"/>
    </row>
    <row r="331" spans="1:6" ht="12.5" x14ac:dyDescent="0.25">
      <c r="A331" s="549"/>
      <c r="B331" s="548"/>
      <c r="C331" s="552"/>
      <c r="D331" s="553"/>
      <c r="E331" s="554"/>
      <c r="F331" s="555"/>
    </row>
    <row r="332" spans="1:6" ht="12.5" x14ac:dyDescent="0.25">
      <c r="A332" s="176"/>
      <c r="B332" s="421"/>
      <c r="C332" s="279"/>
      <c r="D332" s="380"/>
      <c r="E332" s="381"/>
      <c r="F332" s="375"/>
    </row>
    <row r="333" spans="1:6" ht="12.5" x14ac:dyDescent="0.25">
      <c r="A333" s="176"/>
      <c r="B333" s="421"/>
      <c r="C333" s="279"/>
      <c r="D333" s="380"/>
      <c r="E333" s="381"/>
      <c r="F333" s="375"/>
    </row>
    <row r="334" spans="1:6" ht="13" thickBot="1" x14ac:dyDescent="0.3">
      <c r="A334" s="176"/>
      <c r="B334" s="421"/>
      <c r="C334" s="279"/>
      <c r="D334" s="380"/>
      <c r="E334" s="381"/>
      <c r="F334" s="375"/>
    </row>
    <row r="335" spans="1:6" ht="19.899999999999999" customHeight="1" thickTop="1" x14ac:dyDescent="0.25">
      <c r="A335" s="1104" t="s">
        <v>204</v>
      </c>
      <c r="B335" s="1104"/>
      <c r="C335" s="1104"/>
      <c r="D335" s="1104"/>
      <c r="E335" s="1104"/>
      <c r="F335" s="908">
        <f>SUM(F272:F283)</f>
        <v>0</v>
      </c>
    </row>
    <row r="336" spans="1:6" x14ac:dyDescent="0.25">
      <c r="C336" s="440"/>
      <c r="E336" s="442"/>
      <c r="F336" s="443"/>
    </row>
    <row r="337" spans="3:6" x14ac:dyDescent="0.25">
      <c r="C337" s="440"/>
      <c r="E337" s="442"/>
      <c r="F337" s="443"/>
    </row>
    <row r="338" spans="3:6" x14ac:dyDescent="0.25">
      <c r="C338" s="440"/>
      <c r="E338" s="442"/>
      <c r="F338" s="443"/>
    </row>
    <row r="339" spans="3:6" x14ac:dyDescent="0.25">
      <c r="E339" s="442"/>
      <c r="F339" s="443"/>
    </row>
    <row r="340" spans="3:6" x14ac:dyDescent="0.25">
      <c r="E340" s="442"/>
      <c r="F340" s="443"/>
    </row>
    <row r="341" spans="3:6" x14ac:dyDescent="0.25">
      <c r="E341" s="442"/>
      <c r="F341" s="443"/>
    </row>
    <row r="342" spans="3:6" x14ac:dyDescent="0.25">
      <c r="E342" s="442"/>
      <c r="F342" s="443"/>
    </row>
    <row r="343" spans="3:6" x14ac:dyDescent="0.25">
      <c r="E343" s="442"/>
      <c r="F343" s="443"/>
    </row>
    <row r="344" spans="3:6" x14ac:dyDescent="0.25">
      <c r="E344" s="442"/>
      <c r="F344" s="443"/>
    </row>
    <row r="345" spans="3:6" x14ac:dyDescent="0.25">
      <c r="E345" s="442"/>
      <c r="F345" s="443"/>
    </row>
    <row r="346" spans="3:6" x14ac:dyDescent="0.25">
      <c r="E346" s="442"/>
      <c r="F346" s="443"/>
    </row>
    <row r="347" spans="3:6" x14ac:dyDescent="0.25">
      <c r="E347" s="442"/>
      <c r="F347" s="443"/>
    </row>
    <row r="348" spans="3:6" x14ac:dyDescent="0.25">
      <c r="E348" s="442"/>
      <c r="F348" s="443"/>
    </row>
    <row r="349" spans="3:6" x14ac:dyDescent="0.25">
      <c r="E349" s="442"/>
      <c r="F349" s="443"/>
    </row>
    <row r="350" spans="3:6" x14ac:dyDescent="0.25">
      <c r="E350" s="442"/>
      <c r="F350" s="443"/>
    </row>
    <row r="351" spans="3:6" x14ac:dyDescent="0.25">
      <c r="E351" s="442"/>
      <c r="F351" s="443"/>
    </row>
    <row r="352" spans="3:6" x14ac:dyDescent="0.25">
      <c r="E352" s="442"/>
      <c r="F352" s="443"/>
    </row>
    <row r="353" spans="5:6" x14ac:dyDescent="0.25">
      <c r="E353" s="442"/>
      <c r="F353" s="443"/>
    </row>
    <row r="354" spans="5:6" x14ac:dyDescent="0.25">
      <c r="E354" s="442"/>
      <c r="F354" s="443"/>
    </row>
    <row r="355" spans="5:6" x14ac:dyDescent="0.25">
      <c r="E355" s="442"/>
      <c r="F355" s="443"/>
    </row>
    <row r="356" spans="5:6" x14ac:dyDescent="0.25">
      <c r="E356" s="442"/>
      <c r="F356" s="443"/>
    </row>
    <row r="357" spans="5:6" x14ac:dyDescent="0.25">
      <c r="E357" s="442"/>
      <c r="F357" s="443"/>
    </row>
    <row r="358" spans="5:6" x14ac:dyDescent="0.25">
      <c r="E358" s="442"/>
      <c r="F358" s="443"/>
    </row>
    <row r="359" spans="5:6" x14ac:dyDescent="0.25">
      <c r="E359" s="442"/>
      <c r="F359" s="443"/>
    </row>
    <row r="360" spans="5:6" x14ac:dyDescent="0.25">
      <c r="E360" s="442"/>
      <c r="F360" s="443"/>
    </row>
    <row r="361" spans="5:6" x14ac:dyDescent="0.25">
      <c r="E361" s="442"/>
      <c r="F361" s="443"/>
    </row>
    <row r="362" spans="5:6" x14ac:dyDescent="0.25">
      <c r="E362" s="442"/>
      <c r="F362" s="443"/>
    </row>
    <row r="363" spans="5:6" x14ac:dyDescent="0.25">
      <c r="E363" s="442"/>
      <c r="F363" s="443"/>
    </row>
    <row r="364" spans="5:6" x14ac:dyDescent="0.25">
      <c r="E364" s="442"/>
      <c r="F364" s="443"/>
    </row>
    <row r="365" spans="5:6" x14ac:dyDescent="0.25">
      <c r="E365" s="442"/>
      <c r="F365" s="443"/>
    </row>
    <row r="366" spans="5:6" x14ac:dyDescent="0.25">
      <c r="E366" s="442"/>
      <c r="F366" s="443"/>
    </row>
    <row r="367" spans="5:6" x14ac:dyDescent="0.25">
      <c r="E367" s="442"/>
      <c r="F367" s="443"/>
    </row>
    <row r="368" spans="5:6" x14ac:dyDescent="0.25">
      <c r="E368" s="442"/>
      <c r="F368" s="443"/>
    </row>
    <row r="369" spans="5:6" x14ac:dyDescent="0.25">
      <c r="E369" s="442"/>
      <c r="F369" s="443"/>
    </row>
    <row r="370" spans="5:6" x14ac:dyDescent="0.25">
      <c r="E370" s="442"/>
      <c r="F370" s="443"/>
    </row>
    <row r="371" spans="5:6" x14ac:dyDescent="0.25">
      <c r="E371" s="442"/>
      <c r="F371" s="443"/>
    </row>
    <row r="372" spans="5:6" x14ac:dyDescent="0.25">
      <c r="E372" s="442"/>
      <c r="F372" s="443"/>
    </row>
    <row r="373" spans="5:6" x14ac:dyDescent="0.25">
      <c r="E373" s="442"/>
      <c r="F373" s="443"/>
    </row>
    <row r="374" spans="5:6" x14ac:dyDescent="0.25">
      <c r="E374" s="442"/>
      <c r="F374" s="443"/>
    </row>
    <row r="375" spans="5:6" x14ac:dyDescent="0.25">
      <c r="E375" s="442"/>
      <c r="F375" s="443"/>
    </row>
    <row r="376" spans="5:6" x14ac:dyDescent="0.25">
      <c r="E376" s="442"/>
      <c r="F376" s="443"/>
    </row>
    <row r="377" spans="5:6" x14ac:dyDescent="0.25">
      <c r="E377" s="442"/>
      <c r="F377" s="443"/>
    </row>
    <row r="378" spans="5:6" x14ac:dyDescent="0.25">
      <c r="E378" s="442"/>
      <c r="F378" s="443"/>
    </row>
    <row r="379" spans="5:6" x14ac:dyDescent="0.25">
      <c r="E379" s="442"/>
      <c r="F379" s="443"/>
    </row>
    <row r="380" spans="5:6" x14ac:dyDescent="0.25">
      <c r="E380" s="442"/>
      <c r="F380" s="443"/>
    </row>
    <row r="381" spans="5:6" x14ac:dyDescent="0.25">
      <c r="E381" s="442"/>
      <c r="F381" s="443"/>
    </row>
    <row r="382" spans="5:6" x14ac:dyDescent="0.25">
      <c r="E382" s="442"/>
      <c r="F382" s="443"/>
    </row>
    <row r="383" spans="5:6" x14ac:dyDescent="0.25">
      <c r="E383" s="442"/>
      <c r="F383" s="443"/>
    </row>
    <row r="384" spans="5:6" x14ac:dyDescent="0.25">
      <c r="E384" s="442"/>
      <c r="F384" s="443"/>
    </row>
    <row r="385" spans="5:6" x14ac:dyDescent="0.25">
      <c r="E385" s="442"/>
      <c r="F385" s="443"/>
    </row>
    <row r="386" spans="5:6" x14ac:dyDescent="0.25">
      <c r="E386" s="442"/>
      <c r="F386" s="443"/>
    </row>
    <row r="387" spans="5:6" x14ac:dyDescent="0.25">
      <c r="E387" s="442"/>
      <c r="F387" s="443"/>
    </row>
    <row r="388" spans="5:6" x14ac:dyDescent="0.25">
      <c r="E388" s="442"/>
      <c r="F388" s="443"/>
    </row>
    <row r="389" spans="5:6" x14ac:dyDescent="0.25">
      <c r="E389" s="442"/>
      <c r="F389" s="443"/>
    </row>
    <row r="390" spans="5:6" x14ac:dyDescent="0.25">
      <c r="E390" s="442"/>
      <c r="F390" s="443"/>
    </row>
    <row r="391" spans="5:6" x14ac:dyDescent="0.25">
      <c r="E391" s="442"/>
      <c r="F391" s="443"/>
    </row>
    <row r="392" spans="5:6" x14ac:dyDescent="0.25">
      <c r="E392" s="442"/>
      <c r="F392" s="443"/>
    </row>
    <row r="393" spans="5:6" x14ac:dyDescent="0.25">
      <c r="E393" s="442"/>
      <c r="F393" s="443"/>
    </row>
    <row r="394" spans="5:6" x14ac:dyDescent="0.25">
      <c r="E394" s="442"/>
      <c r="F394" s="443"/>
    </row>
    <row r="395" spans="5:6" x14ac:dyDescent="0.25">
      <c r="E395" s="442"/>
      <c r="F395" s="443"/>
    </row>
    <row r="396" spans="5:6" x14ac:dyDescent="0.25">
      <c r="E396" s="442"/>
      <c r="F396" s="443"/>
    </row>
    <row r="397" spans="5:6" x14ac:dyDescent="0.25">
      <c r="E397" s="442"/>
      <c r="F397" s="443"/>
    </row>
    <row r="398" spans="5:6" x14ac:dyDescent="0.25">
      <c r="E398" s="442"/>
      <c r="F398" s="443"/>
    </row>
    <row r="399" spans="5:6" x14ac:dyDescent="0.25">
      <c r="E399" s="442"/>
      <c r="F399" s="443"/>
    </row>
    <row r="400" spans="5:6" x14ac:dyDescent="0.25">
      <c r="E400" s="442"/>
      <c r="F400" s="443"/>
    </row>
    <row r="401" spans="5:6" x14ac:dyDescent="0.25">
      <c r="E401" s="442"/>
      <c r="F401" s="443"/>
    </row>
    <row r="402" spans="5:6" x14ac:dyDescent="0.25">
      <c r="E402" s="442"/>
      <c r="F402" s="443"/>
    </row>
    <row r="403" spans="5:6" x14ac:dyDescent="0.25">
      <c r="E403" s="442"/>
      <c r="F403" s="443"/>
    </row>
    <row r="404" spans="5:6" x14ac:dyDescent="0.25">
      <c r="E404" s="442"/>
      <c r="F404" s="443"/>
    </row>
    <row r="405" spans="5:6" x14ac:dyDescent="0.25">
      <c r="E405" s="442"/>
      <c r="F405" s="443"/>
    </row>
    <row r="406" spans="5:6" x14ac:dyDescent="0.25">
      <c r="E406" s="442"/>
      <c r="F406" s="443"/>
    </row>
    <row r="407" spans="5:6" x14ac:dyDescent="0.25">
      <c r="E407" s="442"/>
      <c r="F407" s="443"/>
    </row>
    <row r="408" spans="5:6" x14ac:dyDescent="0.25">
      <c r="E408" s="442"/>
      <c r="F408" s="443"/>
    </row>
    <row r="409" spans="5:6" x14ac:dyDescent="0.25">
      <c r="E409" s="442"/>
      <c r="F409" s="443"/>
    </row>
    <row r="410" spans="5:6" x14ac:dyDescent="0.25">
      <c r="E410" s="442"/>
      <c r="F410" s="443"/>
    </row>
    <row r="411" spans="5:6" x14ac:dyDescent="0.25">
      <c r="E411" s="442"/>
      <c r="F411" s="443"/>
    </row>
    <row r="412" spans="5:6" x14ac:dyDescent="0.25">
      <c r="E412" s="442"/>
      <c r="F412" s="443"/>
    </row>
    <row r="413" spans="5:6" x14ac:dyDescent="0.25">
      <c r="E413" s="442"/>
      <c r="F413" s="443"/>
    </row>
    <row r="414" spans="5:6" x14ac:dyDescent="0.25">
      <c r="E414" s="442"/>
      <c r="F414" s="443"/>
    </row>
    <row r="415" spans="5:6" x14ac:dyDescent="0.25">
      <c r="E415" s="442"/>
      <c r="F415" s="443"/>
    </row>
    <row r="416" spans="5:6" x14ac:dyDescent="0.25">
      <c r="E416" s="442"/>
      <c r="F416" s="443"/>
    </row>
    <row r="417" spans="5:6" x14ac:dyDescent="0.25">
      <c r="E417" s="442"/>
      <c r="F417" s="443"/>
    </row>
    <row r="418" spans="5:6" x14ac:dyDescent="0.25">
      <c r="E418" s="442"/>
      <c r="F418" s="443"/>
    </row>
    <row r="419" spans="5:6" x14ac:dyDescent="0.25">
      <c r="E419" s="442"/>
      <c r="F419" s="443"/>
    </row>
    <row r="420" spans="5:6" x14ac:dyDescent="0.25">
      <c r="E420" s="442"/>
      <c r="F420" s="443"/>
    </row>
    <row r="421" spans="5:6" x14ac:dyDescent="0.25">
      <c r="E421" s="442"/>
      <c r="F421" s="443"/>
    </row>
    <row r="422" spans="5:6" x14ac:dyDescent="0.25">
      <c r="E422" s="442"/>
      <c r="F422" s="443"/>
    </row>
    <row r="423" spans="5:6" x14ac:dyDescent="0.25">
      <c r="E423" s="442"/>
      <c r="F423" s="443"/>
    </row>
    <row r="424" spans="5:6" x14ac:dyDescent="0.25">
      <c r="E424" s="442"/>
      <c r="F424" s="443"/>
    </row>
    <row r="425" spans="5:6" x14ac:dyDescent="0.25">
      <c r="E425" s="442"/>
      <c r="F425" s="443"/>
    </row>
    <row r="426" spans="5:6" x14ac:dyDescent="0.25">
      <c r="E426" s="442"/>
      <c r="F426" s="443"/>
    </row>
    <row r="427" spans="5:6" x14ac:dyDescent="0.25">
      <c r="E427" s="442"/>
      <c r="F427" s="443"/>
    </row>
    <row r="428" spans="5:6" x14ac:dyDescent="0.25">
      <c r="E428" s="442"/>
      <c r="F428" s="443"/>
    </row>
    <row r="429" spans="5:6" x14ac:dyDescent="0.25">
      <c r="E429" s="442"/>
      <c r="F429" s="443"/>
    </row>
    <row r="430" spans="5:6" x14ac:dyDescent="0.25">
      <c r="E430" s="442"/>
      <c r="F430" s="444"/>
    </row>
    <row r="431" spans="5:6" x14ac:dyDescent="0.25">
      <c r="E431" s="442"/>
      <c r="F431" s="444"/>
    </row>
    <row r="432" spans="5:6" x14ac:dyDescent="0.25">
      <c r="E432" s="442"/>
      <c r="F432" s="444"/>
    </row>
    <row r="433" spans="5:6" x14ac:dyDescent="0.25">
      <c r="E433" s="442"/>
      <c r="F433" s="444"/>
    </row>
    <row r="434" spans="5:6" x14ac:dyDescent="0.25">
      <c r="E434" s="442"/>
      <c r="F434" s="444"/>
    </row>
    <row r="435" spans="5:6" x14ac:dyDescent="0.25">
      <c r="E435" s="442"/>
      <c r="F435" s="444"/>
    </row>
    <row r="436" spans="5:6" x14ac:dyDescent="0.25">
      <c r="E436" s="442"/>
      <c r="F436" s="444"/>
    </row>
    <row r="437" spans="5:6" x14ac:dyDescent="0.25">
      <c r="E437" s="442"/>
      <c r="F437" s="444"/>
    </row>
    <row r="438" spans="5:6" x14ac:dyDescent="0.25">
      <c r="E438" s="442"/>
      <c r="F438" s="444"/>
    </row>
    <row r="439" spans="5:6" x14ac:dyDescent="0.25">
      <c r="E439" s="442"/>
      <c r="F439" s="444"/>
    </row>
    <row r="440" spans="5:6" x14ac:dyDescent="0.25">
      <c r="E440" s="442"/>
      <c r="F440" s="444"/>
    </row>
    <row r="441" spans="5:6" x14ac:dyDescent="0.25">
      <c r="E441" s="442"/>
      <c r="F441" s="444"/>
    </row>
    <row r="442" spans="5:6" x14ac:dyDescent="0.25">
      <c r="E442" s="442"/>
      <c r="F442" s="444"/>
    </row>
    <row r="443" spans="5:6" x14ac:dyDescent="0.25">
      <c r="E443" s="442"/>
      <c r="F443" s="444"/>
    </row>
    <row r="444" spans="5:6" x14ac:dyDescent="0.25">
      <c r="E444" s="442"/>
      <c r="F444" s="444"/>
    </row>
    <row r="445" spans="5:6" x14ac:dyDescent="0.25">
      <c r="E445" s="442"/>
      <c r="F445" s="444"/>
    </row>
    <row r="446" spans="5:6" x14ac:dyDescent="0.25">
      <c r="E446" s="442"/>
      <c r="F446" s="444"/>
    </row>
    <row r="447" spans="5:6" x14ac:dyDescent="0.25">
      <c r="E447" s="442"/>
      <c r="F447" s="444"/>
    </row>
    <row r="448" spans="5:6" x14ac:dyDescent="0.25">
      <c r="E448" s="442"/>
      <c r="F448" s="444"/>
    </row>
    <row r="449" spans="5:6" x14ac:dyDescent="0.25">
      <c r="E449" s="442"/>
      <c r="F449" s="444"/>
    </row>
    <row r="450" spans="5:6" x14ac:dyDescent="0.25">
      <c r="E450" s="442"/>
      <c r="F450" s="444"/>
    </row>
    <row r="451" spans="5:6" x14ac:dyDescent="0.25">
      <c r="E451" s="442"/>
      <c r="F451" s="444"/>
    </row>
    <row r="452" spans="5:6" x14ac:dyDescent="0.25">
      <c r="E452" s="442"/>
      <c r="F452" s="444"/>
    </row>
    <row r="453" spans="5:6" x14ac:dyDescent="0.25">
      <c r="E453" s="442"/>
      <c r="F453" s="444"/>
    </row>
    <row r="454" spans="5:6" x14ac:dyDescent="0.25">
      <c r="E454" s="442"/>
      <c r="F454" s="444"/>
    </row>
    <row r="455" spans="5:6" x14ac:dyDescent="0.25">
      <c r="E455" s="442"/>
      <c r="F455" s="444"/>
    </row>
    <row r="456" spans="5:6" x14ac:dyDescent="0.25">
      <c r="E456" s="442"/>
      <c r="F456" s="444"/>
    </row>
    <row r="457" spans="5:6" x14ac:dyDescent="0.25">
      <c r="E457" s="442"/>
      <c r="F457" s="444"/>
    </row>
    <row r="458" spans="5:6" x14ac:dyDescent="0.25">
      <c r="E458" s="442"/>
      <c r="F458" s="444"/>
    </row>
    <row r="459" spans="5:6" x14ac:dyDescent="0.25">
      <c r="E459" s="442"/>
      <c r="F459" s="444"/>
    </row>
    <row r="460" spans="5:6" x14ac:dyDescent="0.25">
      <c r="E460" s="442"/>
      <c r="F460" s="444"/>
    </row>
    <row r="461" spans="5:6" x14ac:dyDescent="0.25">
      <c r="E461" s="442"/>
      <c r="F461" s="444"/>
    </row>
    <row r="462" spans="5:6" x14ac:dyDescent="0.25">
      <c r="E462" s="442"/>
      <c r="F462" s="444"/>
    </row>
    <row r="463" spans="5:6" x14ac:dyDescent="0.25">
      <c r="E463" s="442"/>
      <c r="F463" s="444"/>
    </row>
    <row r="464" spans="5:6" x14ac:dyDescent="0.25">
      <c r="E464" s="442"/>
      <c r="F464" s="444"/>
    </row>
    <row r="465" spans="5:6" x14ac:dyDescent="0.25">
      <c r="E465" s="442"/>
      <c r="F465" s="444"/>
    </row>
    <row r="466" spans="5:6" x14ac:dyDescent="0.25">
      <c r="E466" s="442"/>
      <c r="F466" s="444"/>
    </row>
    <row r="467" spans="5:6" x14ac:dyDescent="0.25">
      <c r="E467" s="442"/>
      <c r="F467" s="444"/>
    </row>
    <row r="468" spans="5:6" x14ac:dyDescent="0.25">
      <c r="E468" s="442"/>
      <c r="F468" s="444"/>
    </row>
    <row r="469" spans="5:6" x14ac:dyDescent="0.25">
      <c r="E469" s="442"/>
      <c r="F469" s="444"/>
    </row>
    <row r="470" spans="5:6" x14ac:dyDescent="0.25">
      <c r="E470" s="442"/>
      <c r="F470" s="444"/>
    </row>
    <row r="471" spans="5:6" x14ac:dyDescent="0.25">
      <c r="E471" s="442"/>
      <c r="F471" s="444"/>
    </row>
    <row r="472" spans="5:6" x14ac:dyDescent="0.25">
      <c r="E472" s="442"/>
      <c r="F472" s="444"/>
    </row>
    <row r="473" spans="5:6" x14ac:dyDescent="0.25">
      <c r="E473" s="442"/>
      <c r="F473" s="444"/>
    </row>
    <row r="474" spans="5:6" x14ac:dyDescent="0.25">
      <c r="E474" s="442"/>
      <c r="F474" s="444"/>
    </row>
    <row r="475" spans="5:6" x14ac:dyDescent="0.25">
      <c r="E475" s="442"/>
      <c r="F475" s="444"/>
    </row>
    <row r="476" spans="5:6" x14ac:dyDescent="0.25">
      <c r="E476" s="442"/>
      <c r="F476" s="444"/>
    </row>
    <row r="477" spans="5:6" x14ac:dyDescent="0.25">
      <c r="E477" s="442"/>
      <c r="F477" s="444"/>
    </row>
    <row r="478" spans="5:6" x14ac:dyDescent="0.25">
      <c r="E478" s="442"/>
      <c r="F478" s="444"/>
    </row>
    <row r="479" spans="5:6" x14ac:dyDescent="0.25">
      <c r="E479" s="442"/>
      <c r="F479" s="444"/>
    </row>
    <row r="480" spans="5:6" x14ac:dyDescent="0.25">
      <c r="E480" s="442"/>
      <c r="F480" s="444"/>
    </row>
    <row r="481" spans="5:6" x14ac:dyDescent="0.25">
      <c r="E481" s="442"/>
      <c r="F481" s="444"/>
    </row>
    <row r="482" spans="5:6" x14ac:dyDescent="0.25">
      <c r="E482" s="442"/>
      <c r="F482" s="444"/>
    </row>
    <row r="483" spans="5:6" x14ac:dyDescent="0.25">
      <c r="E483" s="442"/>
      <c r="F483" s="444"/>
    </row>
    <row r="484" spans="5:6" x14ac:dyDescent="0.25">
      <c r="E484" s="442"/>
      <c r="F484" s="444"/>
    </row>
    <row r="485" spans="5:6" x14ac:dyDescent="0.25">
      <c r="E485" s="442"/>
      <c r="F485" s="444"/>
    </row>
    <row r="486" spans="5:6" x14ac:dyDescent="0.25">
      <c r="E486" s="442"/>
      <c r="F486" s="444"/>
    </row>
    <row r="487" spans="5:6" x14ac:dyDescent="0.25">
      <c r="E487" s="442"/>
      <c r="F487" s="444"/>
    </row>
    <row r="488" spans="5:6" x14ac:dyDescent="0.25">
      <c r="E488" s="442"/>
      <c r="F488" s="444"/>
    </row>
    <row r="489" spans="5:6" x14ac:dyDescent="0.25">
      <c r="E489" s="442"/>
      <c r="F489" s="444"/>
    </row>
    <row r="490" spans="5:6" x14ac:dyDescent="0.25">
      <c r="E490" s="442"/>
      <c r="F490" s="444"/>
    </row>
    <row r="491" spans="5:6" x14ac:dyDescent="0.25">
      <c r="E491" s="442"/>
      <c r="F491" s="444"/>
    </row>
    <row r="492" spans="5:6" x14ac:dyDescent="0.25">
      <c r="E492" s="442"/>
      <c r="F492" s="444"/>
    </row>
    <row r="493" spans="5:6" x14ac:dyDescent="0.25">
      <c r="E493" s="442"/>
      <c r="F493" s="444"/>
    </row>
    <row r="494" spans="5:6" x14ac:dyDescent="0.25">
      <c r="E494" s="442"/>
      <c r="F494" s="444"/>
    </row>
    <row r="495" spans="5:6" x14ac:dyDescent="0.25">
      <c r="E495" s="442"/>
      <c r="F495" s="444"/>
    </row>
    <row r="496" spans="5:6" x14ac:dyDescent="0.25">
      <c r="E496" s="442"/>
      <c r="F496" s="444"/>
    </row>
    <row r="497" spans="5:6" x14ac:dyDescent="0.25">
      <c r="E497" s="442"/>
      <c r="F497" s="444"/>
    </row>
    <row r="498" spans="5:6" x14ac:dyDescent="0.25">
      <c r="E498" s="442"/>
      <c r="F498" s="444"/>
    </row>
    <row r="499" spans="5:6" x14ac:dyDescent="0.25">
      <c r="E499" s="442"/>
      <c r="F499" s="444"/>
    </row>
    <row r="500" spans="5:6" x14ac:dyDescent="0.25">
      <c r="E500" s="442"/>
      <c r="F500" s="444"/>
    </row>
    <row r="501" spans="5:6" x14ac:dyDescent="0.25">
      <c r="E501" s="442"/>
      <c r="F501" s="444"/>
    </row>
    <row r="502" spans="5:6" x14ac:dyDescent="0.25">
      <c r="E502" s="442"/>
      <c r="F502" s="444"/>
    </row>
    <row r="503" spans="5:6" x14ac:dyDescent="0.25">
      <c r="E503" s="442"/>
      <c r="F503" s="444"/>
    </row>
    <row r="504" spans="5:6" x14ac:dyDescent="0.25">
      <c r="E504" s="442"/>
      <c r="F504" s="444"/>
    </row>
    <row r="505" spans="5:6" x14ac:dyDescent="0.25">
      <c r="E505" s="442"/>
      <c r="F505" s="444"/>
    </row>
    <row r="506" spans="5:6" x14ac:dyDescent="0.25">
      <c r="E506" s="442"/>
      <c r="F506" s="444"/>
    </row>
    <row r="507" spans="5:6" x14ac:dyDescent="0.25">
      <c r="E507" s="442"/>
      <c r="F507" s="444"/>
    </row>
    <row r="508" spans="5:6" x14ac:dyDescent="0.25">
      <c r="E508" s="442"/>
      <c r="F508" s="444"/>
    </row>
    <row r="509" spans="5:6" x14ac:dyDescent="0.25">
      <c r="E509" s="442"/>
      <c r="F509" s="444"/>
    </row>
    <row r="510" spans="5:6" x14ac:dyDescent="0.25">
      <c r="E510" s="442"/>
      <c r="F510" s="444"/>
    </row>
    <row r="511" spans="5:6" x14ac:dyDescent="0.25">
      <c r="E511" s="442"/>
      <c r="F511" s="444"/>
    </row>
    <row r="512" spans="5:6" x14ac:dyDescent="0.25">
      <c r="E512" s="442"/>
      <c r="F512" s="444"/>
    </row>
    <row r="513" spans="5:6" x14ac:dyDescent="0.25">
      <c r="E513" s="442"/>
      <c r="F513" s="444"/>
    </row>
    <row r="514" spans="5:6" x14ac:dyDescent="0.25">
      <c r="E514" s="442"/>
      <c r="F514" s="444"/>
    </row>
    <row r="515" spans="5:6" x14ac:dyDescent="0.25">
      <c r="E515" s="442"/>
      <c r="F515" s="444"/>
    </row>
    <row r="516" spans="5:6" x14ac:dyDescent="0.25">
      <c r="E516" s="442"/>
      <c r="F516" s="444"/>
    </row>
    <row r="517" spans="5:6" x14ac:dyDescent="0.25">
      <c r="E517" s="442"/>
      <c r="F517" s="444"/>
    </row>
    <row r="518" spans="5:6" x14ac:dyDescent="0.25">
      <c r="E518" s="442"/>
      <c r="F518" s="444"/>
    </row>
    <row r="519" spans="5:6" x14ac:dyDescent="0.25">
      <c r="E519" s="442"/>
      <c r="F519" s="444"/>
    </row>
    <row r="520" spans="5:6" x14ac:dyDescent="0.25">
      <c r="E520" s="442"/>
      <c r="F520" s="444"/>
    </row>
    <row r="521" spans="5:6" x14ac:dyDescent="0.25">
      <c r="E521" s="442"/>
      <c r="F521" s="444"/>
    </row>
    <row r="522" spans="5:6" x14ac:dyDescent="0.25">
      <c r="E522" s="442"/>
      <c r="F522" s="444"/>
    </row>
    <row r="523" spans="5:6" x14ac:dyDescent="0.25">
      <c r="E523" s="442"/>
      <c r="F523" s="444"/>
    </row>
    <row r="524" spans="5:6" x14ac:dyDescent="0.25">
      <c r="E524" s="442"/>
      <c r="F524" s="444"/>
    </row>
    <row r="525" spans="5:6" x14ac:dyDescent="0.25">
      <c r="E525" s="442"/>
      <c r="F525" s="444"/>
    </row>
    <row r="526" spans="5:6" x14ac:dyDescent="0.25">
      <c r="E526" s="442"/>
      <c r="F526" s="444"/>
    </row>
    <row r="527" spans="5:6" x14ac:dyDescent="0.25">
      <c r="E527" s="442"/>
      <c r="F527" s="444"/>
    </row>
    <row r="528" spans="5:6" x14ac:dyDescent="0.25">
      <c r="E528" s="442"/>
      <c r="F528" s="444"/>
    </row>
    <row r="529" spans="5:6" x14ac:dyDescent="0.25">
      <c r="E529" s="442"/>
      <c r="F529" s="444"/>
    </row>
    <row r="530" spans="5:6" x14ac:dyDescent="0.25">
      <c r="E530" s="442"/>
      <c r="F530" s="444"/>
    </row>
    <row r="531" spans="5:6" x14ac:dyDescent="0.25">
      <c r="E531" s="442"/>
      <c r="F531" s="444"/>
    </row>
    <row r="532" spans="5:6" x14ac:dyDescent="0.25">
      <c r="E532" s="442"/>
      <c r="F532" s="444"/>
    </row>
    <row r="533" spans="5:6" x14ac:dyDescent="0.25">
      <c r="E533" s="442"/>
      <c r="F533" s="444"/>
    </row>
    <row r="534" spans="5:6" x14ac:dyDescent="0.25">
      <c r="E534" s="442"/>
      <c r="F534" s="444"/>
    </row>
    <row r="535" spans="5:6" x14ac:dyDescent="0.25">
      <c r="E535" s="442"/>
      <c r="F535" s="444"/>
    </row>
    <row r="536" spans="5:6" x14ac:dyDescent="0.25">
      <c r="E536" s="442"/>
      <c r="F536" s="444"/>
    </row>
    <row r="537" spans="5:6" x14ac:dyDescent="0.25">
      <c r="E537" s="442"/>
      <c r="F537" s="444"/>
    </row>
    <row r="538" spans="5:6" x14ac:dyDescent="0.25">
      <c r="E538" s="442"/>
      <c r="F538" s="444"/>
    </row>
    <row r="539" spans="5:6" x14ac:dyDescent="0.25">
      <c r="E539" s="442"/>
      <c r="F539" s="444"/>
    </row>
    <row r="540" spans="5:6" x14ac:dyDescent="0.25">
      <c r="E540" s="442"/>
      <c r="F540" s="444"/>
    </row>
    <row r="541" spans="5:6" x14ac:dyDescent="0.25">
      <c r="E541" s="442"/>
      <c r="F541" s="444"/>
    </row>
    <row r="542" spans="5:6" x14ac:dyDescent="0.25">
      <c r="E542" s="442"/>
      <c r="F542" s="444"/>
    </row>
    <row r="543" spans="5:6" x14ac:dyDescent="0.25">
      <c r="E543" s="442"/>
      <c r="F543" s="444"/>
    </row>
    <row r="544" spans="5:6" x14ac:dyDescent="0.25">
      <c r="E544" s="442"/>
      <c r="F544" s="444"/>
    </row>
    <row r="545" spans="5:6" x14ac:dyDescent="0.25">
      <c r="E545" s="442"/>
      <c r="F545" s="444"/>
    </row>
    <row r="546" spans="5:6" x14ac:dyDescent="0.25">
      <c r="E546" s="442"/>
      <c r="F546" s="444"/>
    </row>
    <row r="547" spans="5:6" x14ac:dyDescent="0.25">
      <c r="E547" s="442"/>
      <c r="F547" s="444"/>
    </row>
    <row r="548" spans="5:6" x14ac:dyDescent="0.25">
      <c r="E548" s="442"/>
      <c r="F548" s="444"/>
    </row>
    <row r="549" spans="5:6" x14ac:dyDescent="0.25">
      <c r="E549" s="442"/>
      <c r="F549" s="444"/>
    </row>
    <row r="550" spans="5:6" x14ac:dyDescent="0.25">
      <c r="E550" s="442"/>
      <c r="F550" s="444"/>
    </row>
    <row r="551" spans="5:6" x14ac:dyDescent="0.25">
      <c r="E551" s="442"/>
      <c r="F551" s="444"/>
    </row>
    <row r="552" spans="5:6" x14ac:dyDescent="0.25">
      <c r="E552" s="442"/>
      <c r="F552" s="444"/>
    </row>
    <row r="553" spans="5:6" x14ac:dyDescent="0.25">
      <c r="E553" s="442"/>
      <c r="F553" s="444"/>
    </row>
    <row r="554" spans="5:6" x14ac:dyDescent="0.25">
      <c r="E554" s="442"/>
      <c r="F554" s="444"/>
    </row>
    <row r="555" spans="5:6" x14ac:dyDescent="0.25">
      <c r="E555" s="442"/>
      <c r="F555" s="444"/>
    </row>
    <row r="556" spans="5:6" x14ac:dyDescent="0.25">
      <c r="E556" s="442"/>
      <c r="F556" s="444"/>
    </row>
    <row r="557" spans="5:6" x14ac:dyDescent="0.25">
      <c r="E557" s="442"/>
      <c r="F557" s="444"/>
    </row>
    <row r="558" spans="5:6" x14ac:dyDescent="0.25">
      <c r="E558" s="442"/>
      <c r="F558" s="444"/>
    </row>
    <row r="559" spans="5:6" x14ac:dyDescent="0.25">
      <c r="E559" s="442"/>
      <c r="F559" s="444"/>
    </row>
    <row r="560" spans="5:6" x14ac:dyDescent="0.25">
      <c r="E560" s="442"/>
      <c r="F560" s="444"/>
    </row>
    <row r="561" spans="5:6" x14ac:dyDescent="0.25">
      <c r="E561" s="442"/>
      <c r="F561" s="444"/>
    </row>
    <row r="562" spans="5:6" x14ac:dyDescent="0.25">
      <c r="E562" s="442"/>
      <c r="F562" s="444"/>
    </row>
    <row r="563" spans="5:6" x14ac:dyDescent="0.25">
      <c r="E563" s="442"/>
      <c r="F563" s="444"/>
    </row>
    <row r="564" spans="5:6" x14ac:dyDescent="0.25">
      <c r="E564" s="442"/>
      <c r="F564" s="444"/>
    </row>
    <row r="565" spans="5:6" x14ac:dyDescent="0.25">
      <c r="E565" s="442"/>
      <c r="F565" s="444"/>
    </row>
    <row r="566" spans="5:6" x14ac:dyDescent="0.25">
      <c r="E566" s="442"/>
      <c r="F566" s="444"/>
    </row>
    <row r="567" spans="5:6" x14ac:dyDescent="0.25">
      <c r="E567" s="442"/>
      <c r="F567" s="444"/>
    </row>
    <row r="568" spans="5:6" x14ac:dyDescent="0.25">
      <c r="E568" s="442"/>
      <c r="F568" s="444"/>
    </row>
    <row r="569" spans="5:6" x14ac:dyDescent="0.25">
      <c r="E569" s="442"/>
      <c r="F569" s="444"/>
    </row>
    <row r="570" spans="5:6" x14ac:dyDescent="0.25">
      <c r="E570" s="442"/>
      <c r="F570" s="444"/>
    </row>
    <row r="571" spans="5:6" x14ac:dyDescent="0.25">
      <c r="E571" s="442"/>
      <c r="F571" s="444"/>
    </row>
    <row r="572" spans="5:6" x14ac:dyDescent="0.25">
      <c r="E572" s="442"/>
      <c r="F572" s="444"/>
    </row>
    <row r="573" spans="5:6" x14ac:dyDescent="0.25">
      <c r="E573" s="442"/>
      <c r="F573" s="444"/>
    </row>
    <row r="574" spans="5:6" x14ac:dyDescent="0.25">
      <c r="E574" s="442"/>
      <c r="F574" s="444"/>
    </row>
    <row r="575" spans="5:6" x14ac:dyDescent="0.25">
      <c r="E575" s="442"/>
      <c r="F575" s="444"/>
    </row>
    <row r="576" spans="5:6" x14ac:dyDescent="0.25">
      <c r="E576" s="442"/>
      <c r="F576" s="444"/>
    </row>
    <row r="577" spans="5:6" x14ac:dyDescent="0.25">
      <c r="E577" s="442"/>
      <c r="F577" s="444"/>
    </row>
    <row r="578" spans="5:6" x14ac:dyDescent="0.25">
      <c r="E578" s="442"/>
      <c r="F578" s="444"/>
    </row>
    <row r="579" spans="5:6" x14ac:dyDescent="0.25">
      <c r="E579" s="442"/>
      <c r="F579" s="444"/>
    </row>
    <row r="580" spans="5:6" x14ac:dyDescent="0.25">
      <c r="E580" s="442"/>
      <c r="F580" s="444"/>
    </row>
    <row r="581" spans="5:6" x14ac:dyDescent="0.25">
      <c r="E581" s="442"/>
      <c r="F581" s="444"/>
    </row>
    <row r="582" spans="5:6" x14ac:dyDescent="0.25">
      <c r="E582" s="442"/>
      <c r="F582" s="444"/>
    </row>
    <row r="583" spans="5:6" x14ac:dyDescent="0.25">
      <c r="E583" s="442"/>
      <c r="F583" s="444"/>
    </row>
    <row r="584" spans="5:6" x14ac:dyDescent="0.25">
      <c r="E584" s="442"/>
      <c r="F584" s="444"/>
    </row>
    <row r="585" spans="5:6" x14ac:dyDescent="0.25">
      <c r="E585" s="442"/>
      <c r="F585" s="444"/>
    </row>
    <row r="586" spans="5:6" x14ac:dyDescent="0.25">
      <c r="E586" s="442"/>
      <c r="F586" s="444"/>
    </row>
    <row r="587" spans="5:6" x14ac:dyDescent="0.25">
      <c r="E587" s="442"/>
      <c r="F587" s="444"/>
    </row>
    <row r="588" spans="5:6" x14ac:dyDescent="0.25">
      <c r="E588" s="442"/>
      <c r="F588" s="444"/>
    </row>
    <row r="589" spans="5:6" x14ac:dyDescent="0.25">
      <c r="E589" s="442"/>
      <c r="F589" s="444"/>
    </row>
    <row r="590" spans="5:6" x14ac:dyDescent="0.25">
      <c r="E590" s="442"/>
      <c r="F590" s="444"/>
    </row>
    <row r="591" spans="5:6" x14ac:dyDescent="0.25">
      <c r="E591" s="442"/>
      <c r="F591" s="444"/>
    </row>
    <row r="592" spans="5:6" x14ac:dyDescent="0.25">
      <c r="E592" s="442"/>
      <c r="F592" s="444"/>
    </row>
    <row r="593" spans="5:6" x14ac:dyDescent="0.25">
      <c r="E593" s="442"/>
      <c r="F593" s="444"/>
    </row>
    <row r="594" spans="5:6" x14ac:dyDescent="0.25">
      <c r="E594" s="442"/>
      <c r="F594" s="444"/>
    </row>
    <row r="595" spans="5:6" x14ac:dyDescent="0.25">
      <c r="E595" s="442"/>
      <c r="F595" s="444"/>
    </row>
    <row r="596" spans="5:6" x14ac:dyDescent="0.25">
      <c r="E596" s="442"/>
      <c r="F596" s="444"/>
    </row>
    <row r="597" spans="5:6" x14ac:dyDescent="0.25">
      <c r="E597" s="442"/>
      <c r="F597" s="444"/>
    </row>
    <row r="598" spans="5:6" x14ac:dyDescent="0.25">
      <c r="E598" s="442"/>
      <c r="F598" s="444"/>
    </row>
    <row r="599" spans="5:6" x14ac:dyDescent="0.25">
      <c r="E599" s="442"/>
      <c r="F599" s="444"/>
    </row>
    <row r="600" spans="5:6" x14ac:dyDescent="0.25">
      <c r="E600" s="442"/>
      <c r="F600" s="444"/>
    </row>
    <row r="601" spans="5:6" x14ac:dyDescent="0.25">
      <c r="E601" s="442"/>
      <c r="F601" s="444"/>
    </row>
    <row r="602" spans="5:6" x14ac:dyDescent="0.25">
      <c r="E602" s="442"/>
      <c r="F602" s="444"/>
    </row>
    <row r="603" spans="5:6" x14ac:dyDescent="0.25">
      <c r="E603" s="442"/>
      <c r="F603" s="444"/>
    </row>
    <row r="604" spans="5:6" x14ac:dyDescent="0.25">
      <c r="E604" s="442"/>
      <c r="F604" s="444"/>
    </row>
    <row r="605" spans="5:6" x14ac:dyDescent="0.25">
      <c r="E605" s="442"/>
      <c r="F605" s="444"/>
    </row>
    <row r="606" spans="5:6" x14ac:dyDescent="0.25">
      <c r="E606" s="442"/>
      <c r="F606" s="444"/>
    </row>
    <row r="607" spans="5:6" x14ac:dyDescent="0.25">
      <c r="E607" s="442"/>
      <c r="F607" s="444"/>
    </row>
    <row r="608" spans="5:6" x14ac:dyDescent="0.25">
      <c r="E608" s="442"/>
      <c r="F608" s="444"/>
    </row>
    <row r="609" spans="5:6" x14ac:dyDescent="0.25">
      <c r="E609" s="442"/>
      <c r="F609" s="444"/>
    </row>
    <row r="610" spans="5:6" x14ac:dyDescent="0.25">
      <c r="E610" s="442"/>
      <c r="F610" s="444"/>
    </row>
    <row r="611" spans="5:6" x14ac:dyDescent="0.25">
      <c r="E611" s="442"/>
      <c r="F611" s="444"/>
    </row>
    <row r="612" spans="5:6" x14ac:dyDescent="0.25">
      <c r="E612" s="442"/>
      <c r="F612" s="444"/>
    </row>
    <row r="613" spans="5:6" x14ac:dyDescent="0.25">
      <c r="E613" s="442"/>
      <c r="F613" s="444"/>
    </row>
    <row r="614" spans="5:6" x14ac:dyDescent="0.25">
      <c r="E614" s="442"/>
      <c r="F614" s="444"/>
    </row>
    <row r="615" spans="5:6" x14ac:dyDescent="0.25">
      <c r="E615" s="442"/>
      <c r="F615" s="444"/>
    </row>
    <row r="616" spans="5:6" x14ac:dyDescent="0.25">
      <c r="E616" s="442"/>
      <c r="F616" s="444"/>
    </row>
    <row r="617" spans="5:6" x14ac:dyDescent="0.25">
      <c r="E617" s="442"/>
      <c r="F617" s="444"/>
    </row>
    <row r="618" spans="5:6" x14ac:dyDescent="0.25">
      <c r="E618" s="442"/>
      <c r="F618" s="444"/>
    </row>
    <row r="619" spans="5:6" x14ac:dyDescent="0.25">
      <c r="E619" s="442"/>
      <c r="F619" s="444"/>
    </row>
    <row r="620" spans="5:6" x14ac:dyDescent="0.25">
      <c r="E620" s="442"/>
      <c r="F620" s="444"/>
    </row>
    <row r="621" spans="5:6" x14ac:dyDescent="0.25">
      <c r="E621" s="442"/>
      <c r="F621" s="444"/>
    </row>
    <row r="622" spans="5:6" x14ac:dyDescent="0.25">
      <c r="E622" s="442"/>
      <c r="F622" s="444"/>
    </row>
    <row r="623" spans="5:6" x14ac:dyDescent="0.25">
      <c r="E623" s="442"/>
      <c r="F623" s="444"/>
    </row>
    <row r="624" spans="5:6" x14ac:dyDescent="0.25">
      <c r="E624" s="442"/>
      <c r="F624" s="444"/>
    </row>
    <row r="625" spans="5:6" x14ac:dyDescent="0.25">
      <c r="E625" s="442"/>
      <c r="F625" s="444"/>
    </row>
    <row r="626" spans="5:6" x14ac:dyDescent="0.25">
      <c r="E626" s="442"/>
      <c r="F626" s="444"/>
    </row>
    <row r="627" spans="5:6" x14ac:dyDescent="0.25">
      <c r="E627" s="442"/>
      <c r="F627" s="444"/>
    </row>
    <row r="628" spans="5:6" x14ac:dyDescent="0.25">
      <c r="E628" s="442"/>
      <c r="F628" s="444"/>
    </row>
    <row r="629" spans="5:6" x14ac:dyDescent="0.25">
      <c r="E629" s="442"/>
      <c r="F629" s="444"/>
    </row>
    <row r="630" spans="5:6" x14ac:dyDescent="0.25">
      <c r="E630" s="442"/>
      <c r="F630" s="444"/>
    </row>
    <row r="631" spans="5:6" x14ac:dyDescent="0.25">
      <c r="E631" s="442"/>
      <c r="F631" s="444"/>
    </row>
    <row r="632" spans="5:6" x14ac:dyDescent="0.25">
      <c r="E632" s="442"/>
      <c r="F632" s="444"/>
    </row>
    <row r="633" spans="5:6" x14ac:dyDescent="0.25">
      <c r="E633" s="442"/>
      <c r="F633" s="444"/>
    </row>
    <row r="634" spans="5:6" x14ac:dyDescent="0.25">
      <c r="E634" s="442"/>
      <c r="F634" s="444"/>
    </row>
    <row r="635" spans="5:6" x14ac:dyDescent="0.25">
      <c r="E635" s="442"/>
      <c r="F635" s="444"/>
    </row>
    <row r="636" spans="5:6" x14ac:dyDescent="0.25">
      <c r="E636" s="442"/>
      <c r="F636" s="444"/>
    </row>
    <row r="637" spans="5:6" x14ac:dyDescent="0.25">
      <c r="E637" s="442"/>
      <c r="F637" s="444"/>
    </row>
    <row r="638" spans="5:6" x14ac:dyDescent="0.25">
      <c r="E638" s="442"/>
      <c r="F638" s="444"/>
    </row>
    <row r="639" spans="5:6" x14ac:dyDescent="0.25">
      <c r="E639" s="442"/>
      <c r="F639" s="444"/>
    </row>
    <row r="640" spans="5:6" x14ac:dyDescent="0.25">
      <c r="E640" s="442"/>
      <c r="F640" s="444"/>
    </row>
    <row r="641" spans="5:6" x14ac:dyDescent="0.25">
      <c r="E641" s="442"/>
      <c r="F641" s="444"/>
    </row>
    <row r="642" spans="5:6" x14ac:dyDescent="0.25">
      <c r="E642" s="442"/>
      <c r="F642" s="444"/>
    </row>
    <row r="643" spans="5:6" x14ac:dyDescent="0.25">
      <c r="E643" s="442"/>
      <c r="F643" s="444"/>
    </row>
    <row r="644" spans="5:6" x14ac:dyDescent="0.25">
      <c r="E644" s="442"/>
      <c r="F644" s="444"/>
    </row>
    <row r="645" spans="5:6" x14ac:dyDescent="0.25">
      <c r="E645" s="442"/>
      <c r="F645" s="444"/>
    </row>
    <row r="646" spans="5:6" x14ac:dyDescent="0.25">
      <c r="E646" s="442"/>
      <c r="F646" s="444"/>
    </row>
    <row r="647" spans="5:6" x14ac:dyDescent="0.25">
      <c r="E647" s="442"/>
      <c r="F647" s="444"/>
    </row>
    <row r="648" spans="5:6" x14ac:dyDescent="0.25">
      <c r="E648" s="442"/>
      <c r="F648" s="444"/>
    </row>
    <row r="649" spans="5:6" x14ac:dyDescent="0.25">
      <c r="E649" s="442"/>
      <c r="F649" s="444"/>
    </row>
    <row r="650" spans="5:6" x14ac:dyDescent="0.25">
      <c r="E650" s="442"/>
      <c r="F650" s="444"/>
    </row>
    <row r="651" spans="5:6" x14ac:dyDescent="0.25">
      <c r="E651" s="442"/>
      <c r="F651" s="444"/>
    </row>
    <row r="652" spans="5:6" x14ac:dyDescent="0.25">
      <c r="E652" s="442"/>
      <c r="F652" s="444"/>
    </row>
    <row r="653" spans="5:6" x14ac:dyDescent="0.25">
      <c r="E653" s="442"/>
      <c r="F653" s="444"/>
    </row>
    <row r="654" spans="5:6" x14ac:dyDescent="0.25">
      <c r="E654" s="442"/>
      <c r="F654" s="444"/>
    </row>
    <row r="655" spans="5:6" x14ac:dyDescent="0.25">
      <c r="E655" s="442"/>
      <c r="F655" s="444"/>
    </row>
    <row r="656" spans="5:6" x14ac:dyDescent="0.25">
      <c r="E656" s="442"/>
      <c r="F656" s="444"/>
    </row>
    <row r="657" spans="5:6" x14ac:dyDescent="0.25">
      <c r="E657" s="442"/>
      <c r="F657" s="444"/>
    </row>
    <row r="658" spans="5:6" x14ac:dyDescent="0.25">
      <c r="E658" s="442"/>
      <c r="F658" s="444"/>
    </row>
    <row r="659" spans="5:6" x14ac:dyDescent="0.25">
      <c r="E659" s="442"/>
      <c r="F659" s="444"/>
    </row>
    <row r="660" spans="5:6" x14ac:dyDescent="0.25">
      <c r="E660" s="442"/>
      <c r="F660" s="444"/>
    </row>
    <row r="661" spans="5:6" x14ac:dyDescent="0.25">
      <c r="E661" s="442"/>
      <c r="F661" s="444"/>
    </row>
    <row r="662" spans="5:6" x14ac:dyDescent="0.25">
      <c r="E662" s="442"/>
      <c r="F662" s="444"/>
    </row>
    <row r="663" spans="5:6" x14ac:dyDescent="0.25">
      <c r="E663" s="442"/>
      <c r="F663" s="444"/>
    </row>
    <row r="664" spans="5:6" x14ac:dyDescent="0.25">
      <c r="E664" s="442"/>
      <c r="F664" s="444"/>
    </row>
    <row r="665" spans="5:6" x14ac:dyDescent="0.25">
      <c r="E665" s="442"/>
      <c r="F665" s="444"/>
    </row>
    <row r="666" spans="5:6" x14ac:dyDescent="0.25">
      <c r="E666" s="442"/>
      <c r="F666" s="444"/>
    </row>
    <row r="667" spans="5:6" x14ac:dyDescent="0.25">
      <c r="E667" s="442"/>
      <c r="F667" s="444"/>
    </row>
    <row r="668" spans="5:6" x14ac:dyDescent="0.25">
      <c r="E668" s="442"/>
      <c r="F668" s="444"/>
    </row>
    <row r="669" spans="5:6" x14ac:dyDescent="0.25">
      <c r="E669" s="442"/>
      <c r="F669" s="444"/>
    </row>
    <row r="670" spans="5:6" x14ac:dyDescent="0.25">
      <c r="E670" s="442"/>
      <c r="F670" s="444"/>
    </row>
    <row r="671" spans="5:6" x14ac:dyDescent="0.25">
      <c r="E671" s="442"/>
      <c r="F671" s="444"/>
    </row>
    <row r="672" spans="5:6" x14ac:dyDescent="0.25">
      <c r="E672" s="442"/>
      <c r="F672" s="444"/>
    </row>
    <row r="673" spans="5:6" x14ac:dyDescent="0.25">
      <c r="E673" s="442"/>
      <c r="F673" s="444"/>
    </row>
    <row r="674" spans="5:6" x14ac:dyDescent="0.25">
      <c r="E674" s="442"/>
      <c r="F674" s="444"/>
    </row>
    <row r="675" spans="5:6" x14ac:dyDescent="0.25">
      <c r="E675" s="442"/>
      <c r="F675" s="444"/>
    </row>
    <row r="676" spans="5:6" x14ac:dyDescent="0.25">
      <c r="E676" s="442"/>
      <c r="F676" s="444"/>
    </row>
    <row r="677" spans="5:6" x14ac:dyDescent="0.25">
      <c r="E677" s="442"/>
      <c r="F677" s="444"/>
    </row>
    <row r="678" spans="5:6" x14ac:dyDescent="0.25">
      <c r="E678" s="442"/>
      <c r="F678" s="444"/>
    </row>
    <row r="679" spans="5:6" x14ac:dyDescent="0.25">
      <c r="E679" s="442"/>
      <c r="F679" s="444"/>
    </row>
    <row r="680" spans="5:6" x14ac:dyDescent="0.25">
      <c r="E680" s="442"/>
      <c r="F680" s="444"/>
    </row>
    <row r="681" spans="5:6" x14ac:dyDescent="0.25">
      <c r="E681" s="442"/>
      <c r="F681" s="444"/>
    </row>
    <row r="682" spans="5:6" x14ac:dyDescent="0.25">
      <c r="E682" s="442"/>
      <c r="F682" s="444"/>
    </row>
    <row r="683" spans="5:6" x14ac:dyDescent="0.25">
      <c r="E683" s="442"/>
      <c r="F683" s="444"/>
    </row>
    <row r="684" spans="5:6" x14ac:dyDescent="0.25">
      <c r="E684" s="442"/>
      <c r="F684" s="444"/>
    </row>
    <row r="685" spans="5:6" x14ac:dyDescent="0.25">
      <c r="E685" s="442"/>
      <c r="F685" s="444"/>
    </row>
    <row r="686" spans="5:6" x14ac:dyDescent="0.25">
      <c r="E686" s="442"/>
      <c r="F686" s="444"/>
    </row>
    <row r="687" spans="5:6" x14ac:dyDescent="0.25">
      <c r="E687" s="442"/>
      <c r="F687" s="444"/>
    </row>
    <row r="688" spans="5:6" x14ac:dyDescent="0.25">
      <c r="E688" s="442"/>
      <c r="F688" s="444"/>
    </row>
    <row r="689" spans="5:6" x14ac:dyDescent="0.25">
      <c r="E689" s="442"/>
      <c r="F689" s="444"/>
    </row>
    <row r="690" spans="5:6" x14ac:dyDescent="0.25">
      <c r="E690" s="442"/>
      <c r="F690" s="444"/>
    </row>
    <row r="691" spans="5:6" x14ac:dyDescent="0.25">
      <c r="E691" s="442"/>
      <c r="F691" s="444"/>
    </row>
    <row r="692" spans="5:6" x14ac:dyDescent="0.25">
      <c r="E692" s="442"/>
      <c r="F692" s="444"/>
    </row>
    <row r="693" spans="5:6" x14ac:dyDescent="0.25">
      <c r="E693" s="442"/>
      <c r="F693" s="444"/>
    </row>
    <row r="694" spans="5:6" x14ac:dyDescent="0.25">
      <c r="E694" s="442"/>
      <c r="F694" s="444"/>
    </row>
    <row r="695" spans="5:6" x14ac:dyDescent="0.25">
      <c r="E695" s="442"/>
      <c r="F695" s="444"/>
    </row>
    <row r="696" spans="5:6" x14ac:dyDescent="0.25">
      <c r="E696" s="442"/>
      <c r="F696" s="444"/>
    </row>
    <row r="697" spans="5:6" x14ac:dyDescent="0.25">
      <c r="E697" s="442"/>
      <c r="F697" s="444"/>
    </row>
    <row r="698" spans="5:6" x14ac:dyDescent="0.25">
      <c r="E698" s="442"/>
      <c r="F698" s="444"/>
    </row>
    <row r="699" spans="5:6" x14ac:dyDescent="0.25">
      <c r="E699" s="442"/>
      <c r="F699" s="444"/>
    </row>
    <row r="700" spans="5:6" x14ac:dyDescent="0.25">
      <c r="E700" s="442"/>
      <c r="F700" s="444"/>
    </row>
    <row r="701" spans="5:6" x14ac:dyDescent="0.25">
      <c r="E701" s="442"/>
      <c r="F701" s="444"/>
    </row>
    <row r="702" spans="5:6" x14ac:dyDescent="0.25">
      <c r="E702" s="442"/>
      <c r="F702" s="444"/>
    </row>
    <row r="703" spans="5:6" x14ac:dyDescent="0.25">
      <c r="E703" s="442"/>
      <c r="F703" s="444"/>
    </row>
    <row r="704" spans="5:6" x14ac:dyDescent="0.25">
      <c r="E704" s="442"/>
      <c r="F704" s="444"/>
    </row>
    <row r="705" spans="5:6" x14ac:dyDescent="0.25">
      <c r="E705" s="442"/>
      <c r="F705" s="444"/>
    </row>
    <row r="706" spans="5:6" x14ac:dyDescent="0.25">
      <c r="E706" s="442"/>
      <c r="F706" s="444"/>
    </row>
    <row r="707" spans="5:6" x14ac:dyDescent="0.25">
      <c r="E707" s="442"/>
      <c r="F707" s="444"/>
    </row>
    <row r="708" spans="5:6" x14ac:dyDescent="0.25">
      <c r="E708" s="442"/>
      <c r="F708" s="444"/>
    </row>
    <row r="709" spans="5:6" x14ac:dyDescent="0.25">
      <c r="E709" s="442"/>
      <c r="F709" s="444"/>
    </row>
    <row r="710" spans="5:6" x14ac:dyDescent="0.25">
      <c r="E710" s="442"/>
      <c r="F710" s="444"/>
    </row>
    <row r="711" spans="5:6" x14ac:dyDescent="0.25">
      <c r="E711" s="442"/>
      <c r="F711" s="444"/>
    </row>
    <row r="712" spans="5:6" x14ac:dyDescent="0.25">
      <c r="E712" s="442"/>
      <c r="F712" s="444"/>
    </row>
    <row r="713" spans="5:6" x14ac:dyDescent="0.25">
      <c r="E713" s="442"/>
      <c r="F713" s="444"/>
    </row>
    <row r="714" spans="5:6" x14ac:dyDescent="0.25">
      <c r="E714" s="442"/>
      <c r="F714" s="444"/>
    </row>
    <row r="715" spans="5:6" x14ac:dyDescent="0.25">
      <c r="E715" s="442"/>
      <c r="F715" s="444"/>
    </row>
    <row r="716" spans="5:6" x14ac:dyDescent="0.25">
      <c r="E716" s="442"/>
      <c r="F716" s="444"/>
    </row>
    <row r="717" spans="5:6" x14ac:dyDescent="0.25">
      <c r="E717" s="442"/>
      <c r="F717" s="444"/>
    </row>
    <row r="718" spans="5:6" x14ac:dyDescent="0.25">
      <c r="E718" s="442"/>
      <c r="F718" s="444"/>
    </row>
    <row r="719" spans="5:6" x14ac:dyDescent="0.25">
      <c r="E719" s="442"/>
      <c r="F719" s="444"/>
    </row>
    <row r="720" spans="5:6" x14ac:dyDescent="0.25">
      <c r="E720" s="442"/>
      <c r="F720" s="444"/>
    </row>
    <row r="721" spans="5:6" x14ac:dyDescent="0.25">
      <c r="E721" s="442"/>
      <c r="F721" s="444"/>
    </row>
    <row r="722" spans="5:6" x14ac:dyDescent="0.25">
      <c r="E722" s="442"/>
      <c r="F722" s="444"/>
    </row>
    <row r="723" spans="5:6" x14ac:dyDescent="0.25">
      <c r="E723" s="442"/>
      <c r="F723" s="444"/>
    </row>
    <row r="724" spans="5:6" x14ac:dyDescent="0.25">
      <c r="E724" s="442"/>
      <c r="F724" s="444"/>
    </row>
    <row r="725" spans="5:6" x14ac:dyDescent="0.25">
      <c r="E725" s="442"/>
      <c r="F725" s="444"/>
    </row>
    <row r="726" spans="5:6" x14ac:dyDescent="0.25">
      <c r="E726" s="442"/>
      <c r="F726" s="444"/>
    </row>
    <row r="727" spans="5:6" x14ac:dyDescent="0.25">
      <c r="E727" s="442"/>
      <c r="F727" s="444"/>
    </row>
    <row r="728" spans="5:6" x14ac:dyDescent="0.25">
      <c r="E728" s="442"/>
      <c r="F728" s="444"/>
    </row>
    <row r="729" spans="5:6" x14ac:dyDescent="0.25">
      <c r="E729" s="442"/>
      <c r="F729" s="444"/>
    </row>
    <row r="730" spans="5:6" x14ac:dyDescent="0.25">
      <c r="E730" s="442"/>
      <c r="F730" s="444"/>
    </row>
    <row r="731" spans="5:6" x14ac:dyDescent="0.25">
      <c r="E731" s="442"/>
      <c r="F731" s="444"/>
    </row>
    <row r="732" spans="5:6" x14ac:dyDescent="0.25">
      <c r="E732" s="442"/>
      <c r="F732" s="444"/>
    </row>
    <row r="733" spans="5:6" x14ac:dyDescent="0.25">
      <c r="E733" s="442"/>
      <c r="F733" s="444"/>
    </row>
    <row r="734" spans="5:6" x14ac:dyDescent="0.25">
      <c r="E734" s="442"/>
      <c r="F734" s="444"/>
    </row>
    <row r="735" spans="5:6" x14ac:dyDescent="0.25">
      <c r="E735" s="442"/>
      <c r="F735" s="444"/>
    </row>
    <row r="736" spans="5:6" x14ac:dyDescent="0.25">
      <c r="E736" s="442"/>
      <c r="F736" s="444"/>
    </row>
    <row r="737" spans="5:6" x14ac:dyDescent="0.25">
      <c r="E737" s="442"/>
      <c r="F737" s="444"/>
    </row>
    <row r="738" spans="5:6" x14ac:dyDescent="0.25">
      <c r="E738" s="442"/>
      <c r="F738" s="444"/>
    </row>
    <row r="739" spans="5:6" x14ac:dyDescent="0.25">
      <c r="E739" s="442"/>
      <c r="F739" s="444"/>
    </row>
    <row r="740" spans="5:6" x14ac:dyDescent="0.25">
      <c r="E740" s="442"/>
      <c r="F740" s="444"/>
    </row>
    <row r="741" spans="5:6" x14ac:dyDescent="0.25">
      <c r="E741" s="442"/>
      <c r="F741" s="444"/>
    </row>
    <row r="742" spans="5:6" x14ac:dyDescent="0.25">
      <c r="E742" s="442"/>
      <c r="F742" s="444"/>
    </row>
    <row r="743" spans="5:6" x14ac:dyDescent="0.25">
      <c r="E743" s="442"/>
      <c r="F743" s="444"/>
    </row>
    <row r="744" spans="5:6" x14ac:dyDescent="0.25">
      <c r="E744" s="442"/>
      <c r="F744" s="444"/>
    </row>
    <row r="745" spans="5:6" x14ac:dyDescent="0.25">
      <c r="E745" s="442"/>
      <c r="F745" s="444"/>
    </row>
    <row r="746" spans="5:6" x14ac:dyDescent="0.25">
      <c r="E746" s="442"/>
      <c r="F746" s="444"/>
    </row>
    <row r="747" spans="5:6" x14ac:dyDescent="0.25">
      <c r="E747" s="442"/>
      <c r="F747" s="444"/>
    </row>
    <row r="748" spans="5:6" x14ac:dyDescent="0.25">
      <c r="E748" s="442"/>
      <c r="F748" s="444"/>
    </row>
    <row r="749" spans="5:6" x14ac:dyDescent="0.25">
      <c r="E749" s="442"/>
      <c r="F749" s="444"/>
    </row>
    <row r="750" spans="5:6" x14ac:dyDescent="0.25">
      <c r="E750" s="442"/>
      <c r="F750" s="444"/>
    </row>
    <row r="751" spans="5:6" x14ac:dyDescent="0.25">
      <c r="E751" s="442"/>
      <c r="F751" s="444"/>
    </row>
    <row r="752" spans="5:6" x14ac:dyDescent="0.25">
      <c r="E752" s="442"/>
      <c r="F752" s="444"/>
    </row>
    <row r="753" spans="5:6" x14ac:dyDescent="0.25">
      <c r="E753" s="442"/>
      <c r="F753" s="444"/>
    </row>
    <row r="754" spans="5:6" x14ac:dyDescent="0.25">
      <c r="E754" s="442"/>
      <c r="F754" s="444"/>
    </row>
    <row r="755" spans="5:6" x14ac:dyDescent="0.25">
      <c r="E755" s="442"/>
      <c r="F755" s="444"/>
    </row>
    <row r="756" spans="5:6" x14ac:dyDescent="0.25">
      <c r="E756" s="442"/>
      <c r="F756" s="444"/>
    </row>
    <row r="757" spans="5:6" x14ac:dyDescent="0.25">
      <c r="E757" s="442"/>
      <c r="F757" s="444"/>
    </row>
    <row r="758" spans="5:6" x14ac:dyDescent="0.25">
      <c r="E758" s="442"/>
      <c r="F758" s="444"/>
    </row>
    <row r="759" spans="5:6" x14ac:dyDescent="0.25">
      <c r="E759" s="442"/>
      <c r="F759" s="444"/>
    </row>
    <row r="760" spans="5:6" x14ac:dyDescent="0.25">
      <c r="E760" s="442"/>
      <c r="F760" s="444"/>
    </row>
    <row r="761" spans="5:6" x14ac:dyDescent="0.25">
      <c r="E761" s="442"/>
      <c r="F761" s="444"/>
    </row>
    <row r="762" spans="5:6" x14ac:dyDescent="0.25">
      <c r="E762" s="442"/>
      <c r="F762" s="444"/>
    </row>
    <row r="763" spans="5:6" x14ac:dyDescent="0.25">
      <c r="E763" s="442"/>
      <c r="F763" s="444"/>
    </row>
    <row r="764" spans="5:6" x14ac:dyDescent="0.25">
      <c r="E764" s="442"/>
      <c r="F764" s="444"/>
    </row>
    <row r="765" spans="5:6" x14ac:dyDescent="0.25">
      <c r="E765" s="442"/>
      <c r="F765" s="444"/>
    </row>
    <row r="766" spans="5:6" x14ac:dyDescent="0.25">
      <c r="E766" s="442"/>
      <c r="F766" s="444"/>
    </row>
    <row r="767" spans="5:6" x14ac:dyDescent="0.25">
      <c r="E767" s="442"/>
      <c r="F767" s="444"/>
    </row>
    <row r="768" spans="5:6" x14ac:dyDescent="0.25">
      <c r="E768" s="442"/>
      <c r="F768" s="444"/>
    </row>
    <row r="769" spans="5:6" x14ac:dyDescent="0.25">
      <c r="E769" s="442"/>
      <c r="F769" s="444"/>
    </row>
    <row r="770" spans="5:6" x14ac:dyDescent="0.25">
      <c r="E770" s="442"/>
      <c r="F770" s="444"/>
    </row>
    <row r="771" spans="5:6" x14ac:dyDescent="0.25">
      <c r="E771" s="442"/>
      <c r="F771" s="444"/>
    </row>
    <row r="772" spans="5:6" x14ac:dyDescent="0.25">
      <c r="E772" s="442"/>
      <c r="F772" s="444"/>
    </row>
    <row r="773" spans="5:6" x14ac:dyDescent="0.25">
      <c r="E773" s="442"/>
      <c r="F773" s="444"/>
    </row>
    <row r="774" spans="5:6" x14ac:dyDescent="0.25">
      <c r="E774" s="442"/>
      <c r="F774" s="444"/>
    </row>
    <row r="775" spans="5:6" x14ac:dyDescent="0.25">
      <c r="E775" s="442"/>
      <c r="F775" s="444"/>
    </row>
    <row r="776" spans="5:6" x14ac:dyDescent="0.25">
      <c r="E776" s="442"/>
      <c r="F776" s="444"/>
    </row>
    <row r="777" spans="5:6" x14ac:dyDescent="0.25">
      <c r="E777" s="442"/>
      <c r="F777" s="444"/>
    </row>
    <row r="778" spans="5:6" x14ac:dyDescent="0.25">
      <c r="E778" s="442"/>
      <c r="F778" s="444"/>
    </row>
    <row r="779" spans="5:6" x14ac:dyDescent="0.25">
      <c r="E779" s="442"/>
      <c r="F779" s="444"/>
    </row>
    <row r="780" spans="5:6" x14ac:dyDescent="0.25">
      <c r="E780" s="442"/>
      <c r="F780" s="444"/>
    </row>
    <row r="781" spans="5:6" x14ac:dyDescent="0.25">
      <c r="E781" s="442"/>
      <c r="F781" s="444"/>
    </row>
    <row r="782" spans="5:6" x14ac:dyDescent="0.25">
      <c r="E782" s="442"/>
      <c r="F782" s="444"/>
    </row>
    <row r="783" spans="5:6" x14ac:dyDescent="0.25">
      <c r="E783" s="442"/>
      <c r="F783" s="444"/>
    </row>
    <row r="784" spans="5:6" x14ac:dyDescent="0.25">
      <c r="E784" s="442"/>
      <c r="F784" s="444"/>
    </row>
    <row r="785" spans="5:6" x14ac:dyDescent="0.25">
      <c r="E785" s="442"/>
      <c r="F785" s="444"/>
    </row>
    <row r="786" spans="5:6" x14ac:dyDescent="0.25">
      <c r="E786" s="442"/>
      <c r="F786" s="444"/>
    </row>
    <row r="787" spans="5:6" x14ac:dyDescent="0.25">
      <c r="E787" s="442"/>
      <c r="F787" s="444"/>
    </row>
    <row r="788" spans="5:6" x14ac:dyDescent="0.25">
      <c r="E788" s="442"/>
      <c r="F788" s="444"/>
    </row>
    <row r="789" spans="5:6" x14ac:dyDescent="0.25">
      <c r="E789" s="442"/>
      <c r="F789" s="444"/>
    </row>
    <row r="790" spans="5:6" x14ac:dyDescent="0.25">
      <c r="E790" s="442"/>
      <c r="F790" s="444"/>
    </row>
    <row r="791" spans="5:6" x14ac:dyDescent="0.25">
      <c r="E791" s="442"/>
      <c r="F791" s="444"/>
    </row>
    <row r="792" spans="5:6" x14ac:dyDescent="0.25">
      <c r="E792" s="442"/>
      <c r="F792" s="444"/>
    </row>
    <row r="793" spans="5:6" x14ac:dyDescent="0.25">
      <c r="E793" s="442"/>
      <c r="F793" s="444"/>
    </row>
    <row r="794" spans="5:6" x14ac:dyDescent="0.25">
      <c r="E794" s="442"/>
      <c r="F794" s="444"/>
    </row>
    <row r="795" spans="5:6" x14ac:dyDescent="0.25">
      <c r="E795" s="442"/>
      <c r="F795" s="444"/>
    </row>
    <row r="796" spans="5:6" x14ac:dyDescent="0.25">
      <c r="E796" s="442"/>
      <c r="F796" s="444"/>
    </row>
    <row r="797" spans="5:6" x14ac:dyDescent="0.25">
      <c r="E797" s="442"/>
      <c r="F797" s="444"/>
    </row>
    <row r="798" spans="5:6" x14ac:dyDescent="0.25">
      <c r="E798" s="442"/>
      <c r="F798" s="444"/>
    </row>
    <row r="799" spans="5:6" x14ac:dyDescent="0.25">
      <c r="E799" s="442"/>
      <c r="F799" s="444"/>
    </row>
    <row r="800" spans="5:6" x14ac:dyDescent="0.25">
      <c r="E800" s="442"/>
      <c r="F800" s="444"/>
    </row>
    <row r="801" spans="5:6" x14ac:dyDescent="0.25">
      <c r="E801" s="442"/>
      <c r="F801" s="444"/>
    </row>
    <row r="802" spans="5:6" x14ac:dyDescent="0.25">
      <c r="E802" s="442"/>
      <c r="F802" s="444"/>
    </row>
    <row r="803" spans="5:6" x14ac:dyDescent="0.25">
      <c r="E803" s="442"/>
      <c r="F803" s="444"/>
    </row>
    <row r="804" spans="5:6" x14ac:dyDescent="0.25">
      <c r="E804" s="442"/>
      <c r="F804" s="444"/>
    </row>
    <row r="805" spans="5:6" x14ac:dyDescent="0.25">
      <c r="E805" s="442"/>
      <c r="F805" s="444"/>
    </row>
    <row r="806" spans="5:6" x14ac:dyDescent="0.25">
      <c r="E806" s="442"/>
      <c r="F806" s="444"/>
    </row>
    <row r="807" spans="5:6" x14ac:dyDescent="0.25">
      <c r="E807" s="442"/>
      <c r="F807" s="444"/>
    </row>
    <row r="808" spans="5:6" x14ac:dyDescent="0.25">
      <c r="E808" s="442"/>
      <c r="F808" s="444"/>
    </row>
    <row r="809" spans="5:6" x14ac:dyDescent="0.25">
      <c r="E809" s="442"/>
      <c r="F809" s="444"/>
    </row>
    <row r="810" spans="5:6" x14ac:dyDescent="0.25">
      <c r="E810" s="442"/>
      <c r="F810" s="444"/>
    </row>
    <row r="811" spans="5:6" x14ac:dyDescent="0.25">
      <c r="E811" s="442"/>
      <c r="F811" s="444"/>
    </row>
    <row r="812" spans="5:6" x14ac:dyDescent="0.25">
      <c r="E812" s="442"/>
      <c r="F812" s="444"/>
    </row>
    <row r="813" spans="5:6" x14ac:dyDescent="0.25">
      <c r="E813" s="442"/>
      <c r="F813" s="444"/>
    </row>
    <row r="814" spans="5:6" x14ac:dyDescent="0.25">
      <c r="E814" s="442"/>
      <c r="F814" s="444"/>
    </row>
    <row r="815" spans="5:6" x14ac:dyDescent="0.25">
      <c r="E815" s="442"/>
      <c r="F815" s="444"/>
    </row>
    <row r="816" spans="5:6" x14ac:dyDescent="0.25">
      <c r="E816" s="442"/>
      <c r="F816" s="444"/>
    </row>
    <row r="817" spans="5:6" x14ac:dyDescent="0.25">
      <c r="E817" s="442"/>
      <c r="F817" s="444"/>
    </row>
    <row r="818" spans="5:6" x14ac:dyDescent="0.25">
      <c r="E818" s="442"/>
      <c r="F818" s="444"/>
    </row>
    <row r="819" spans="5:6" x14ac:dyDescent="0.25">
      <c r="E819" s="442"/>
      <c r="F819" s="444"/>
    </row>
    <row r="820" spans="5:6" x14ac:dyDescent="0.25">
      <c r="E820" s="442"/>
      <c r="F820" s="444"/>
    </row>
    <row r="821" spans="5:6" x14ac:dyDescent="0.25">
      <c r="E821" s="442"/>
      <c r="F821" s="444"/>
    </row>
    <row r="822" spans="5:6" x14ac:dyDescent="0.25">
      <c r="E822" s="442"/>
      <c r="F822" s="444"/>
    </row>
    <row r="823" spans="5:6" x14ac:dyDescent="0.25">
      <c r="E823" s="442"/>
      <c r="F823" s="444"/>
    </row>
    <row r="824" spans="5:6" x14ac:dyDescent="0.25">
      <c r="E824" s="442"/>
      <c r="F824" s="444"/>
    </row>
    <row r="825" spans="5:6" x14ac:dyDescent="0.25">
      <c r="E825" s="442"/>
      <c r="F825" s="444"/>
    </row>
    <row r="826" spans="5:6" x14ac:dyDescent="0.25">
      <c r="E826" s="442"/>
      <c r="F826" s="444"/>
    </row>
    <row r="827" spans="5:6" x14ac:dyDescent="0.25">
      <c r="E827" s="442"/>
      <c r="F827" s="444"/>
    </row>
    <row r="828" spans="5:6" x14ac:dyDescent="0.25">
      <c r="E828" s="442"/>
      <c r="F828" s="444"/>
    </row>
    <row r="829" spans="5:6" x14ac:dyDescent="0.25">
      <c r="E829" s="442"/>
      <c r="F829" s="444"/>
    </row>
    <row r="830" spans="5:6" x14ac:dyDescent="0.25">
      <c r="E830" s="442"/>
      <c r="F830" s="444"/>
    </row>
    <row r="831" spans="5:6" x14ac:dyDescent="0.25">
      <c r="E831" s="442"/>
      <c r="F831" s="444"/>
    </row>
    <row r="832" spans="5:6" x14ac:dyDescent="0.25">
      <c r="E832" s="442"/>
      <c r="F832" s="444"/>
    </row>
    <row r="833" spans="5:6" x14ac:dyDescent="0.25">
      <c r="E833" s="442"/>
      <c r="F833" s="444"/>
    </row>
    <row r="834" spans="5:6" x14ac:dyDescent="0.25">
      <c r="E834" s="442"/>
      <c r="F834" s="444"/>
    </row>
    <row r="835" spans="5:6" x14ac:dyDescent="0.25">
      <c r="E835" s="442"/>
      <c r="F835" s="444"/>
    </row>
    <row r="836" spans="5:6" x14ac:dyDescent="0.25">
      <c r="E836" s="442"/>
      <c r="F836" s="444"/>
    </row>
    <row r="837" spans="5:6" x14ac:dyDescent="0.25">
      <c r="E837" s="442"/>
      <c r="F837" s="444"/>
    </row>
    <row r="838" spans="5:6" x14ac:dyDescent="0.25">
      <c r="E838" s="442"/>
      <c r="F838" s="444"/>
    </row>
    <row r="839" spans="5:6" x14ac:dyDescent="0.25">
      <c r="E839" s="442"/>
      <c r="F839" s="444"/>
    </row>
    <row r="840" spans="5:6" x14ac:dyDescent="0.25">
      <c r="E840" s="442"/>
      <c r="F840" s="444"/>
    </row>
    <row r="841" spans="5:6" x14ac:dyDescent="0.25">
      <c r="E841" s="442"/>
      <c r="F841" s="444"/>
    </row>
    <row r="842" spans="5:6" x14ac:dyDescent="0.25">
      <c r="E842" s="442"/>
      <c r="F842" s="444"/>
    </row>
    <row r="843" spans="5:6" x14ac:dyDescent="0.25">
      <c r="E843" s="442"/>
      <c r="F843" s="444"/>
    </row>
    <row r="844" spans="5:6" x14ac:dyDescent="0.25">
      <c r="E844" s="442"/>
      <c r="F844" s="444"/>
    </row>
    <row r="845" spans="5:6" x14ac:dyDescent="0.25">
      <c r="E845" s="442"/>
      <c r="F845" s="444"/>
    </row>
    <row r="846" spans="5:6" x14ac:dyDescent="0.25">
      <c r="E846" s="442"/>
      <c r="F846" s="444"/>
    </row>
    <row r="847" spans="5:6" x14ac:dyDescent="0.25">
      <c r="E847" s="442"/>
      <c r="F847" s="444"/>
    </row>
    <row r="848" spans="5:6" x14ac:dyDescent="0.25">
      <c r="E848" s="442"/>
      <c r="F848" s="444"/>
    </row>
    <row r="849" spans="5:6" x14ac:dyDescent="0.25">
      <c r="E849" s="442"/>
      <c r="F849" s="444"/>
    </row>
    <row r="850" spans="5:6" x14ac:dyDescent="0.25">
      <c r="E850" s="442"/>
      <c r="F850" s="444"/>
    </row>
    <row r="851" spans="5:6" x14ac:dyDescent="0.25">
      <c r="E851" s="442"/>
      <c r="F851" s="444"/>
    </row>
    <row r="852" spans="5:6" x14ac:dyDescent="0.25">
      <c r="E852" s="442"/>
      <c r="F852" s="444"/>
    </row>
    <row r="853" spans="5:6" x14ac:dyDescent="0.25">
      <c r="E853" s="442"/>
      <c r="F853" s="444"/>
    </row>
    <row r="854" spans="5:6" x14ac:dyDescent="0.25">
      <c r="E854" s="442"/>
      <c r="F854" s="444"/>
    </row>
    <row r="855" spans="5:6" x14ac:dyDescent="0.25">
      <c r="E855" s="442"/>
      <c r="F855" s="444"/>
    </row>
    <row r="856" spans="5:6" x14ac:dyDescent="0.25">
      <c r="E856" s="442"/>
      <c r="F856" s="444"/>
    </row>
    <row r="857" spans="5:6" x14ac:dyDescent="0.25">
      <c r="E857" s="442"/>
      <c r="F857" s="444"/>
    </row>
    <row r="858" spans="5:6" x14ac:dyDescent="0.25">
      <c r="E858" s="442"/>
      <c r="F858" s="444"/>
    </row>
    <row r="859" spans="5:6" x14ac:dyDescent="0.25">
      <c r="E859" s="442"/>
      <c r="F859" s="444"/>
    </row>
    <row r="860" spans="5:6" x14ac:dyDescent="0.25">
      <c r="E860" s="442"/>
      <c r="F860" s="444"/>
    </row>
    <row r="861" spans="5:6" x14ac:dyDescent="0.25">
      <c r="E861" s="442"/>
      <c r="F861" s="444"/>
    </row>
    <row r="862" spans="5:6" x14ac:dyDescent="0.25">
      <c r="E862" s="442"/>
      <c r="F862" s="444"/>
    </row>
    <row r="863" spans="5:6" x14ac:dyDescent="0.25">
      <c r="E863" s="442"/>
      <c r="F863" s="444"/>
    </row>
    <row r="864" spans="5:6" x14ac:dyDescent="0.25">
      <c r="E864" s="442"/>
      <c r="F864" s="444"/>
    </row>
    <row r="865" spans="5:6" x14ac:dyDescent="0.25">
      <c r="E865" s="442"/>
      <c r="F865" s="444"/>
    </row>
    <row r="866" spans="5:6" x14ac:dyDescent="0.25">
      <c r="E866" s="442"/>
      <c r="F866" s="444"/>
    </row>
    <row r="867" spans="5:6" x14ac:dyDescent="0.25">
      <c r="E867" s="442"/>
      <c r="F867" s="444"/>
    </row>
    <row r="868" spans="5:6" x14ac:dyDescent="0.25">
      <c r="E868" s="442"/>
      <c r="F868" s="444"/>
    </row>
    <row r="869" spans="5:6" x14ac:dyDescent="0.25">
      <c r="E869" s="442"/>
      <c r="F869" s="444"/>
    </row>
    <row r="870" spans="5:6" x14ac:dyDescent="0.25">
      <c r="E870" s="442"/>
      <c r="F870" s="444"/>
    </row>
    <row r="871" spans="5:6" x14ac:dyDescent="0.25">
      <c r="E871" s="442"/>
      <c r="F871" s="444"/>
    </row>
    <row r="872" spans="5:6" x14ac:dyDescent="0.25">
      <c r="E872" s="442"/>
      <c r="F872" s="444"/>
    </row>
    <row r="873" spans="5:6" x14ac:dyDescent="0.25">
      <c r="E873" s="442"/>
      <c r="F873" s="444"/>
    </row>
    <row r="874" spans="5:6" x14ac:dyDescent="0.25">
      <c r="E874" s="442"/>
      <c r="F874" s="444"/>
    </row>
    <row r="875" spans="5:6" x14ac:dyDescent="0.25">
      <c r="E875" s="442"/>
      <c r="F875" s="444"/>
    </row>
    <row r="876" spans="5:6" x14ac:dyDescent="0.25">
      <c r="E876" s="442"/>
      <c r="F876" s="444"/>
    </row>
    <row r="877" spans="5:6" x14ac:dyDescent="0.25">
      <c r="E877" s="442"/>
      <c r="F877" s="444"/>
    </row>
    <row r="878" spans="5:6" x14ac:dyDescent="0.25">
      <c r="E878" s="442"/>
      <c r="F878" s="444"/>
    </row>
    <row r="879" spans="5:6" x14ac:dyDescent="0.25">
      <c r="E879" s="442"/>
      <c r="F879" s="444"/>
    </row>
    <row r="880" spans="5:6" x14ac:dyDescent="0.25">
      <c r="E880" s="442"/>
      <c r="F880" s="444"/>
    </row>
    <row r="881" spans="5:6" x14ac:dyDescent="0.25">
      <c r="E881" s="442"/>
      <c r="F881" s="444"/>
    </row>
    <row r="882" spans="5:6" x14ac:dyDescent="0.25">
      <c r="E882" s="442"/>
      <c r="F882" s="444"/>
    </row>
    <row r="883" spans="5:6" x14ac:dyDescent="0.25">
      <c r="E883" s="442"/>
      <c r="F883" s="444"/>
    </row>
    <row r="884" spans="5:6" x14ac:dyDescent="0.25">
      <c r="E884" s="442"/>
      <c r="F884" s="444"/>
    </row>
    <row r="885" spans="5:6" x14ac:dyDescent="0.25">
      <c r="E885" s="442"/>
      <c r="F885" s="444"/>
    </row>
    <row r="886" spans="5:6" x14ac:dyDescent="0.25">
      <c r="E886" s="442"/>
      <c r="F886" s="444"/>
    </row>
    <row r="887" spans="5:6" x14ac:dyDescent="0.25">
      <c r="E887" s="442"/>
      <c r="F887" s="444"/>
    </row>
    <row r="888" spans="5:6" x14ac:dyDescent="0.25">
      <c r="E888" s="442"/>
      <c r="F888" s="444"/>
    </row>
    <row r="889" spans="5:6" x14ac:dyDescent="0.25">
      <c r="E889" s="442"/>
      <c r="F889" s="444"/>
    </row>
    <row r="890" spans="5:6" x14ac:dyDescent="0.25">
      <c r="E890" s="442"/>
      <c r="F890" s="444"/>
    </row>
    <row r="891" spans="5:6" x14ac:dyDescent="0.25">
      <c r="E891" s="442"/>
      <c r="F891" s="444"/>
    </row>
    <row r="892" spans="5:6" x14ac:dyDescent="0.25">
      <c r="E892" s="442"/>
      <c r="F892" s="444"/>
    </row>
    <row r="893" spans="5:6" x14ac:dyDescent="0.25">
      <c r="E893" s="442"/>
      <c r="F893" s="444"/>
    </row>
    <row r="894" spans="5:6" x14ac:dyDescent="0.25">
      <c r="E894" s="442"/>
      <c r="F894" s="444"/>
    </row>
    <row r="895" spans="5:6" x14ac:dyDescent="0.25">
      <c r="E895" s="442"/>
      <c r="F895" s="444"/>
    </row>
    <row r="896" spans="5:6" x14ac:dyDescent="0.25">
      <c r="E896" s="442"/>
      <c r="F896" s="444"/>
    </row>
    <row r="897" spans="5:6" x14ac:dyDescent="0.25">
      <c r="E897" s="442"/>
      <c r="F897" s="444"/>
    </row>
    <row r="898" spans="5:6" x14ac:dyDescent="0.25">
      <c r="E898" s="442"/>
      <c r="F898" s="444"/>
    </row>
    <row r="899" spans="5:6" x14ac:dyDescent="0.25">
      <c r="E899" s="442"/>
      <c r="F899" s="444"/>
    </row>
    <row r="900" spans="5:6" x14ac:dyDescent="0.25">
      <c r="E900" s="442"/>
      <c r="F900" s="444"/>
    </row>
    <row r="901" spans="5:6" x14ac:dyDescent="0.25">
      <c r="E901" s="442"/>
      <c r="F901" s="444"/>
    </row>
    <row r="902" spans="5:6" x14ac:dyDescent="0.25">
      <c r="E902" s="442"/>
      <c r="F902" s="444"/>
    </row>
    <row r="903" spans="5:6" x14ac:dyDescent="0.25">
      <c r="E903" s="442"/>
      <c r="F903" s="444"/>
    </row>
    <row r="904" spans="5:6" x14ac:dyDescent="0.25">
      <c r="E904" s="442"/>
      <c r="F904" s="444"/>
    </row>
    <row r="905" spans="5:6" x14ac:dyDescent="0.25">
      <c r="E905" s="442"/>
      <c r="F905" s="444"/>
    </row>
    <row r="906" spans="5:6" x14ac:dyDescent="0.25">
      <c r="E906" s="442"/>
      <c r="F906" s="444"/>
    </row>
    <row r="907" spans="5:6" x14ac:dyDescent="0.25">
      <c r="E907" s="442"/>
      <c r="F907" s="444"/>
    </row>
    <row r="908" spans="5:6" x14ac:dyDescent="0.25">
      <c r="E908" s="442"/>
      <c r="F908" s="444"/>
    </row>
    <row r="909" spans="5:6" x14ac:dyDescent="0.25">
      <c r="E909" s="442"/>
      <c r="F909" s="444"/>
    </row>
    <row r="910" spans="5:6" x14ac:dyDescent="0.25">
      <c r="E910" s="442"/>
      <c r="F910" s="444"/>
    </row>
    <row r="911" spans="5:6" x14ac:dyDescent="0.25">
      <c r="E911" s="442"/>
      <c r="F911" s="444"/>
    </row>
    <row r="912" spans="5:6" x14ac:dyDescent="0.25">
      <c r="E912" s="442"/>
      <c r="F912" s="444"/>
    </row>
    <row r="913" spans="5:6" x14ac:dyDescent="0.25">
      <c r="E913" s="442"/>
      <c r="F913" s="444"/>
    </row>
    <row r="914" spans="5:6" x14ac:dyDescent="0.25">
      <c r="E914" s="442"/>
      <c r="F914" s="444"/>
    </row>
    <row r="915" spans="5:6" x14ac:dyDescent="0.25">
      <c r="E915" s="442"/>
      <c r="F915" s="444"/>
    </row>
    <row r="916" spans="5:6" x14ac:dyDescent="0.25">
      <c r="E916" s="442"/>
      <c r="F916" s="444"/>
    </row>
    <row r="917" spans="5:6" x14ac:dyDescent="0.25">
      <c r="E917" s="442"/>
      <c r="F917" s="444"/>
    </row>
    <row r="918" spans="5:6" x14ac:dyDescent="0.25">
      <c r="E918" s="442"/>
      <c r="F918" s="444"/>
    </row>
    <row r="919" spans="5:6" x14ac:dyDescent="0.25">
      <c r="E919" s="442"/>
      <c r="F919" s="444"/>
    </row>
    <row r="920" spans="5:6" x14ac:dyDescent="0.25">
      <c r="E920" s="442"/>
      <c r="F920" s="444"/>
    </row>
    <row r="921" spans="5:6" x14ac:dyDescent="0.25">
      <c r="E921" s="442"/>
      <c r="F921" s="444"/>
    </row>
    <row r="922" spans="5:6" x14ac:dyDescent="0.25">
      <c r="E922" s="442"/>
      <c r="F922" s="444"/>
    </row>
    <row r="923" spans="5:6" x14ac:dyDescent="0.25">
      <c r="E923" s="442"/>
      <c r="F923" s="444"/>
    </row>
    <row r="924" spans="5:6" x14ac:dyDescent="0.25">
      <c r="E924" s="442"/>
      <c r="F924" s="444"/>
    </row>
    <row r="925" spans="5:6" x14ac:dyDescent="0.25">
      <c r="E925" s="442"/>
      <c r="F925" s="444"/>
    </row>
    <row r="926" spans="5:6" x14ac:dyDescent="0.25">
      <c r="E926" s="442"/>
      <c r="F926" s="444"/>
    </row>
    <row r="927" spans="5:6" x14ac:dyDescent="0.25">
      <c r="E927" s="442"/>
      <c r="F927" s="444"/>
    </row>
    <row r="928" spans="5:6" x14ac:dyDescent="0.25">
      <c r="E928" s="442"/>
      <c r="F928" s="444"/>
    </row>
    <row r="929" spans="5:6" x14ac:dyDescent="0.25">
      <c r="E929" s="442"/>
      <c r="F929" s="444"/>
    </row>
    <row r="930" spans="5:6" x14ac:dyDescent="0.25">
      <c r="E930" s="442"/>
      <c r="F930" s="444"/>
    </row>
    <row r="931" spans="5:6" x14ac:dyDescent="0.25">
      <c r="E931" s="442"/>
      <c r="F931" s="444"/>
    </row>
    <row r="932" spans="5:6" x14ac:dyDescent="0.25">
      <c r="E932" s="442"/>
      <c r="F932" s="444"/>
    </row>
    <row r="933" spans="5:6" x14ac:dyDescent="0.25">
      <c r="E933" s="442"/>
      <c r="F933" s="444"/>
    </row>
    <row r="934" spans="5:6" x14ac:dyDescent="0.25">
      <c r="E934" s="442"/>
      <c r="F934" s="444"/>
    </row>
    <row r="935" spans="5:6" x14ac:dyDescent="0.25">
      <c r="E935" s="442"/>
      <c r="F935" s="444"/>
    </row>
    <row r="936" spans="5:6" x14ac:dyDescent="0.25">
      <c r="E936" s="442"/>
      <c r="F936" s="444"/>
    </row>
    <row r="937" spans="5:6" x14ac:dyDescent="0.25">
      <c r="E937" s="442"/>
      <c r="F937" s="444"/>
    </row>
    <row r="938" spans="5:6" x14ac:dyDescent="0.25">
      <c r="E938" s="442"/>
      <c r="F938" s="444"/>
    </row>
    <row r="939" spans="5:6" x14ac:dyDescent="0.25">
      <c r="E939" s="442"/>
      <c r="F939" s="444"/>
    </row>
    <row r="940" spans="5:6" x14ac:dyDescent="0.25">
      <c r="E940" s="442"/>
      <c r="F940" s="444"/>
    </row>
    <row r="941" spans="5:6" x14ac:dyDescent="0.25">
      <c r="E941" s="442"/>
      <c r="F941" s="444"/>
    </row>
    <row r="942" spans="5:6" x14ac:dyDescent="0.25">
      <c r="E942" s="442"/>
      <c r="F942" s="444"/>
    </row>
    <row r="943" spans="5:6" x14ac:dyDescent="0.25">
      <c r="E943" s="442"/>
      <c r="F943" s="444"/>
    </row>
    <row r="944" spans="5:6" x14ac:dyDescent="0.25">
      <c r="E944" s="442"/>
      <c r="F944" s="444"/>
    </row>
    <row r="945" spans="5:6" x14ac:dyDescent="0.25">
      <c r="E945" s="442"/>
      <c r="F945" s="444"/>
    </row>
    <row r="946" spans="5:6" x14ac:dyDescent="0.25">
      <c r="E946" s="442"/>
      <c r="F946" s="444"/>
    </row>
    <row r="947" spans="5:6" x14ac:dyDescent="0.25">
      <c r="E947" s="442"/>
      <c r="F947" s="444"/>
    </row>
    <row r="948" spans="5:6" x14ac:dyDescent="0.25">
      <c r="E948" s="442"/>
      <c r="F948" s="444"/>
    </row>
    <row r="949" spans="5:6" x14ac:dyDescent="0.25">
      <c r="E949" s="442"/>
      <c r="F949" s="444"/>
    </row>
    <row r="950" spans="5:6" x14ac:dyDescent="0.25">
      <c r="E950" s="442"/>
      <c r="F950" s="444"/>
    </row>
    <row r="951" spans="5:6" x14ac:dyDescent="0.25">
      <c r="E951" s="442"/>
      <c r="F951" s="444"/>
    </row>
    <row r="952" spans="5:6" x14ac:dyDescent="0.25">
      <c r="E952" s="442"/>
      <c r="F952" s="444"/>
    </row>
    <row r="953" spans="5:6" x14ac:dyDescent="0.25">
      <c r="E953" s="442"/>
      <c r="F953" s="444"/>
    </row>
    <row r="954" spans="5:6" x14ac:dyDescent="0.25">
      <c r="E954" s="442"/>
      <c r="F954" s="444"/>
    </row>
    <row r="955" spans="5:6" x14ac:dyDescent="0.25">
      <c r="E955" s="442"/>
      <c r="F955" s="444"/>
    </row>
    <row r="956" spans="5:6" x14ac:dyDescent="0.25">
      <c r="E956" s="442"/>
      <c r="F956" s="444"/>
    </row>
    <row r="957" spans="5:6" x14ac:dyDescent="0.25">
      <c r="E957" s="442"/>
      <c r="F957" s="444"/>
    </row>
    <row r="958" spans="5:6" x14ac:dyDescent="0.25">
      <c r="E958" s="442"/>
      <c r="F958" s="444"/>
    </row>
    <row r="959" spans="5:6" x14ac:dyDescent="0.25">
      <c r="E959" s="442"/>
      <c r="F959" s="444"/>
    </row>
    <row r="960" spans="5:6" x14ac:dyDescent="0.25">
      <c r="E960" s="442"/>
      <c r="F960" s="444"/>
    </row>
    <row r="961" spans="5:6" x14ac:dyDescent="0.25">
      <c r="E961" s="442"/>
      <c r="F961" s="444"/>
    </row>
    <row r="962" spans="5:6" x14ac:dyDescent="0.25">
      <c r="E962" s="442"/>
      <c r="F962" s="444"/>
    </row>
    <row r="963" spans="5:6" x14ac:dyDescent="0.25">
      <c r="E963" s="442"/>
      <c r="F963" s="444"/>
    </row>
    <row r="964" spans="5:6" x14ac:dyDescent="0.25">
      <c r="E964" s="442"/>
      <c r="F964" s="444"/>
    </row>
    <row r="965" spans="5:6" x14ac:dyDescent="0.25">
      <c r="E965" s="442"/>
      <c r="F965" s="444"/>
    </row>
    <row r="966" spans="5:6" x14ac:dyDescent="0.25">
      <c r="E966" s="442"/>
      <c r="F966" s="444"/>
    </row>
    <row r="967" spans="5:6" x14ac:dyDescent="0.25">
      <c r="E967" s="442"/>
      <c r="F967" s="444"/>
    </row>
    <row r="968" spans="5:6" x14ac:dyDescent="0.25">
      <c r="E968" s="442"/>
      <c r="F968" s="444"/>
    </row>
    <row r="969" spans="5:6" x14ac:dyDescent="0.25">
      <c r="E969" s="442"/>
      <c r="F969" s="444"/>
    </row>
    <row r="970" spans="5:6" x14ac:dyDescent="0.25">
      <c r="E970" s="442"/>
      <c r="F970" s="444"/>
    </row>
    <row r="971" spans="5:6" x14ac:dyDescent="0.25">
      <c r="E971" s="442"/>
      <c r="F971" s="444"/>
    </row>
    <row r="972" spans="5:6" x14ac:dyDescent="0.25">
      <c r="E972" s="442"/>
      <c r="F972" s="444"/>
    </row>
    <row r="973" spans="5:6" x14ac:dyDescent="0.25">
      <c r="E973" s="442"/>
      <c r="F973" s="444"/>
    </row>
    <row r="974" spans="5:6" x14ac:dyDescent="0.25">
      <c r="E974" s="442"/>
      <c r="F974" s="444"/>
    </row>
    <row r="975" spans="5:6" x14ac:dyDescent="0.25">
      <c r="E975" s="442"/>
      <c r="F975" s="444"/>
    </row>
    <row r="976" spans="5:6" x14ac:dyDescent="0.25">
      <c r="E976" s="442"/>
      <c r="F976" s="444"/>
    </row>
    <row r="977" spans="5:6" x14ac:dyDescent="0.25">
      <c r="E977" s="442"/>
      <c r="F977" s="444"/>
    </row>
    <row r="978" spans="5:6" x14ac:dyDescent="0.25">
      <c r="E978" s="442"/>
      <c r="F978" s="444"/>
    </row>
    <row r="979" spans="5:6" x14ac:dyDescent="0.25">
      <c r="E979" s="442"/>
      <c r="F979" s="444"/>
    </row>
    <row r="980" spans="5:6" x14ac:dyDescent="0.25">
      <c r="E980" s="442"/>
      <c r="F980" s="444"/>
    </row>
    <row r="981" spans="5:6" x14ac:dyDescent="0.25">
      <c r="E981" s="442"/>
      <c r="F981" s="444"/>
    </row>
    <row r="982" spans="5:6" x14ac:dyDescent="0.25">
      <c r="E982" s="442"/>
      <c r="F982" s="444"/>
    </row>
    <row r="983" spans="5:6" x14ac:dyDescent="0.25">
      <c r="E983" s="442"/>
      <c r="F983" s="444"/>
    </row>
    <row r="984" spans="5:6" x14ac:dyDescent="0.25">
      <c r="E984" s="442"/>
      <c r="F984" s="444"/>
    </row>
    <row r="985" spans="5:6" x14ac:dyDescent="0.25">
      <c r="E985" s="442"/>
      <c r="F985" s="444"/>
    </row>
    <row r="986" spans="5:6" x14ac:dyDescent="0.25">
      <c r="E986" s="442"/>
      <c r="F986" s="444"/>
    </row>
    <row r="987" spans="5:6" x14ac:dyDescent="0.25">
      <c r="E987" s="442"/>
      <c r="F987" s="444"/>
    </row>
    <row r="988" spans="5:6" x14ac:dyDescent="0.25">
      <c r="E988" s="442"/>
      <c r="F988" s="444"/>
    </row>
    <row r="989" spans="5:6" x14ac:dyDescent="0.25">
      <c r="E989" s="442"/>
      <c r="F989" s="444"/>
    </row>
    <row r="990" spans="5:6" x14ac:dyDescent="0.25">
      <c r="E990" s="442"/>
      <c r="F990" s="444"/>
    </row>
    <row r="991" spans="5:6" x14ac:dyDescent="0.25">
      <c r="E991" s="442"/>
      <c r="F991" s="444"/>
    </row>
    <row r="992" spans="5:6" x14ac:dyDescent="0.25">
      <c r="E992" s="442"/>
      <c r="F992" s="444"/>
    </row>
    <row r="993" spans="5:6" x14ac:dyDescent="0.25">
      <c r="E993" s="442"/>
      <c r="F993" s="444"/>
    </row>
    <row r="994" spans="5:6" x14ac:dyDescent="0.25">
      <c r="E994" s="442"/>
      <c r="F994" s="444"/>
    </row>
    <row r="995" spans="5:6" x14ac:dyDescent="0.25">
      <c r="E995" s="442"/>
      <c r="F995" s="444"/>
    </row>
    <row r="996" spans="5:6" x14ac:dyDescent="0.25">
      <c r="E996" s="442"/>
      <c r="F996" s="444"/>
    </row>
    <row r="997" spans="5:6" x14ac:dyDescent="0.25">
      <c r="E997" s="442"/>
      <c r="F997" s="444"/>
    </row>
    <row r="998" spans="5:6" x14ac:dyDescent="0.25">
      <c r="E998" s="442"/>
      <c r="F998" s="444"/>
    </row>
    <row r="999" spans="5:6" x14ac:dyDescent="0.25">
      <c r="E999" s="442"/>
      <c r="F999" s="444"/>
    </row>
    <row r="1000" spans="5:6" x14ac:dyDescent="0.25">
      <c r="E1000" s="442"/>
      <c r="F1000" s="444"/>
    </row>
    <row r="1001" spans="5:6" x14ac:dyDescent="0.25">
      <c r="E1001" s="442"/>
      <c r="F1001" s="444"/>
    </row>
    <row r="1002" spans="5:6" x14ac:dyDescent="0.25">
      <c r="E1002" s="442"/>
      <c r="F1002" s="444"/>
    </row>
    <row r="1003" spans="5:6" x14ac:dyDescent="0.25">
      <c r="E1003" s="442"/>
      <c r="F1003" s="444"/>
    </row>
    <row r="1004" spans="5:6" x14ac:dyDescent="0.25">
      <c r="E1004" s="442"/>
      <c r="F1004" s="444"/>
    </row>
    <row r="1005" spans="5:6" x14ac:dyDescent="0.25">
      <c r="E1005" s="442"/>
      <c r="F1005" s="444"/>
    </row>
    <row r="1006" spans="5:6" x14ac:dyDescent="0.25">
      <c r="E1006" s="442"/>
      <c r="F1006" s="444"/>
    </row>
    <row r="1007" spans="5:6" x14ac:dyDescent="0.25">
      <c r="E1007" s="442"/>
      <c r="F1007" s="444"/>
    </row>
    <row r="1008" spans="5:6" x14ac:dyDescent="0.25">
      <c r="E1008" s="442"/>
      <c r="F1008" s="444"/>
    </row>
    <row r="1009" spans="5:6" x14ac:dyDescent="0.25">
      <c r="E1009" s="442"/>
      <c r="F1009" s="444"/>
    </row>
    <row r="1010" spans="5:6" x14ac:dyDescent="0.25">
      <c r="E1010" s="442"/>
      <c r="F1010" s="444"/>
    </row>
    <row r="1011" spans="5:6" x14ac:dyDescent="0.25">
      <c r="E1011" s="442"/>
      <c r="F1011" s="444"/>
    </row>
    <row r="1012" spans="5:6" x14ac:dyDescent="0.25">
      <c r="E1012" s="442"/>
      <c r="F1012" s="444"/>
    </row>
    <row r="1013" spans="5:6" x14ac:dyDescent="0.25">
      <c r="E1013" s="442"/>
      <c r="F1013" s="444"/>
    </row>
    <row r="1014" spans="5:6" x14ac:dyDescent="0.25">
      <c r="E1014" s="442"/>
      <c r="F1014" s="444"/>
    </row>
    <row r="1015" spans="5:6" x14ac:dyDescent="0.25">
      <c r="E1015" s="442"/>
      <c r="F1015" s="444"/>
    </row>
    <row r="1016" spans="5:6" x14ac:dyDescent="0.25">
      <c r="E1016" s="442"/>
      <c r="F1016" s="444"/>
    </row>
    <row r="1017" spans="5:6" x14ac:dyDescent="0.25">
      <c r="E1017" s="442"/>
      <c r="F1017" s="444"/>
    </row>
    <row r="1018" spans="5:6" x14ac:dyDescent="0.25">
      <c r="E1018" s="442"/>
      <c r="F1018" s="444"/>
    </row>
    <row r="1019" spans="5:6" x14ac:dyDescent="0.25">
      <c r="E1019" s="442"/>
      <c r="F1019" s="444"/>
    </row>
    <row r="1020" spans="5:6" x14ac:dyDescent="0.25">
      <c r="E1020" s="442"/>
      <c r="F1020" s="444"/>
    </row>
    <row r="1021" spans="5:6" x14ac:dyDescent="0.25">
      <c r="E1021" s="442"/>
      <c r="F1021" s="444"/>
    </row>
    <row r="1022" spans="5:6" x14ac:dyDescent="0.25">
      <c r="E1022" s="442"/>
      <c r="F1022" s="444"/>
    </row>
    <row r="1023" spans="5:6" x14ac:dyDescent="0.25">
      <c r="E1023" s="442"/>
      <c r="F1023" s="444"/>
    </row>
    <row r="1024" spans="5:6" x14ac:dyDescent="0.25">
      <c r="E1024" s="442"/>
      <c r="F1024" s="444"/>
    </row>
    <row r="1025" spans="5:6" x14ac:dyDescent="0.25">
      <c r="E1025" s="442"/>
      <c r="F1025" s="444"/>
    </row>
    <row r="1026" spans="5:6" x14ac:dyDescent="0.25">
      <c r="E1026" s="442"/>
      <c r="F1026" s="444"/>
    </row>
    <row r="1027" spans="5:6" x14ac:dyDescent="0.25">
      <c r="E1027" s="442"/>
      <c r="F1027" s="444"/>
    </row>
    <row r="1028" spans="5:6" x14ac:dyDescent="0.25">
      <c r="E1028" s="442"/>
      <c r="F1028" s="444"/>
    </row>
    <row r="1029" spans="5:6" x14ac:dyDescent="0.25">
      <c r="E1029" s="442"/>
      <c r="F1029" s="444"/>
    </row>
    <row r="1030" spans="5:6" x14ac:dyDescent="0.25">
      <c r="E1030" s="442"/>
      <c r="F1030" s="444"/>
    </row>
    <row r="1031" spans="5:6" x14ac:dyDescent="0.25">
      <c r="E1031" s="442"/>
      <c r="F1031" s="444"/>
    </row>
    <row r="1032" spans="5:6" x14ac:dyDescent="0.25">
      <c r="E1032" s="442"/>
      <c r="F1032" s="444"/>
    </row>
    <row r="1033" spans="5:6" x14ac:dyDescent="0.25">
      <c r="E1033" s="442"/>
      <c r="F1033" s="444"/>
    </row>
    <row r="1034" spans="5:6" x14ac:dyDescent="0.25">
      <c r="E1034" s="442"/>
      <c r="F1034" s="444"/>
    </row>
    <row r="1035" spans="5:6" x14ac:dyDescent="0.25">
      <c r="E1035" s="442"/>
      <c r="F1035" s="444"/>
    </row>
    <row r="1036" spans="5:6" x14ac:dyDescent="0.25">
      <c r="E1036" s="442"/>
      <c r="F1036" s="444"/>
    </row>
    <row r="1037" spans="5:6" x14ac:dyDescent="0.25">
      <c r="E1037" s="442"/>
      <c r="F1037" s="444"/>
    </row>
    <row r="1038" spans="5:6" x14ac:dyDescent="0.25">
      <c r="E1038" s="442"/>
      <c r="F1038" s="444"/>
    </row>
    <row r="1039" spans="5:6" x14ac:dyDescent="0.25">
      <c r="E1039" s="442"/>
      <c r="F1039" s="444"/>
    </row>
    <row r="1040" spans="5:6" x14ac:dyDescent="0.25">
      <c r="E1040" s="442"/>
      <c r="F1040" s="444"/>
    </row>
    <row r="1041" spans="5:6" x14ac:dyDescent="0.25">
      <c r="E1041" s="442"/>
      <c r="F1041" s="444"/>
    </row>
    <row r="1042" spans="5:6" x14ac:dyDescent="0.25">
      <c r="E1042" s="442"/>
      <c r="F1042" s="444"/>
    </row>
    <row r="1043" spans="5:6" x14ac:dyDescent="0.25">
      <c r="E1043" s="442"/>
      <c r="F1043" s="444"/>
    </row>
    <row r="1044" spans="5:6" x14ac:dyDescent="0.25">
      <c r="E1044" s="442"/>
      <c r="F1044" s="444"/>
    </row>
    <row r="1045" spans="5:6" x14ac:dyDescent="0.25">
      <c r="E1045" s="442"/>
      <c r="F1045" s="444"/>
    </row>
    <row r="1046" spans="5:6" x14ac:dyDescent="0.25">
      <c r="E1046" s="442"/>
      <c r="F1046" s="444"/>
    </row>
    <row r="1047" spans="5:6" x14ac:dyDescent="0.25">
      <c r="E1047" s="442"/>
      <c r="F1047" s="444"/>
    </row>
    <row r="1048" spans="5:6" x14ac:dyDescent="0.25">
      <c r="E1048" s="442"/>
      <c r="F1048" s="444"/>
    </row>
    <row r="1049" spans="5:6" x14ac:dyDescent="0.25">
      <c r="E1049" s="442"/>
      <c r="F1049" s="444"/>
    </row>
    <row r="1050" spans="5:6" x14ac:dyDescent="0.25">
      <c r="E1050" s="442"/>
      <c r="F1050" s="444"/>
    </row>
    <row r="1051" spans="5:6" x14ac:dyDescent="0.25">
      <c r="E1051" s="442"/>
      <c r="F1051" s="444"/>
    </row>
    <row r="1052" spans="5:6" x14ac:dyDescent="0.25">
      <c r="E1052" s="442"/>
      <c r="F1052" s="444"/>
    </row>
    <row r="1053" spans="5:6" x14ac:dyDescent="0.25">
      <c r="E1053" s="442"/>
      <c r="F1053" s="444"/>
    </row>
    <row r="1054" spans="5:6" x14ac:dyDescent="0.25">
      <c r="E1054" s="442"/>
      <c r="F1054" s="444"/>
    </row>
    <row r="1055" spans="5:6" x14ac:dyDescent="0.25">
      <c r="E1055" s="442"/>
      <c r="F1055" s="444"/>
    </row>
    <row r="1056" spans="5:6" x14ac:dyDescent="0.25">
      <c r="E1056" s="442"/>
      <c r="F1056" s="444"/>
    </row>
    <row r="1057" spans="5:6" x14ac:dyDescent="0.25">
      <c r="E1057" s="442"/>
      <c r="F1057" s="444"/>
    </row>
    <row r="1058" spans="5:6" x14ac:dyDescent="0.25">
      <c r="E1058" s="442"/>
      <c r="F1058" s="444"/>
    </row>
    <row r="1059" spans="5:6" x14ac:dyDescent="0.25">
      <c r="E1059" s="442"/>
      <c r="F1059" s="444"/>
    </row>
    <row r="1060" spans="5:6" x14ac:dyDescent="0.25">
      <c r="E1060" s="442"/>
      <c r="F1060" s="444"/>
    </row>
    <row r="1061" spans="5:6" x14ac:dyDescent="0.25">
      <c r="E1061" s="442"/>
      <c r="F1061" s="444"/>
    </row>
    <row r="1062" spans="5:6" x14ac:dyDescent="0.25">
      <c r="E1062" s="442"/>
      <c r="F1062" s="444"/>
    </row>
    <row r="1063" spans="5:6" x14ac:dyDescent="0.25">
      <c r="E1063" s="442"/>
      <c r="F1063" s="444"/>
    </row>
    <row r="1064" spans="5:6" x14ac:dyDescent="0.25">
      <c r="E1064" s="442"/>
      <c r="F1064" s="444"/>
    </row>
    <row r="1065" spans="5:6" x14ac:dyDescent="0.25">
      <c r="E1065" s="442"/>
      <c r="F1065" s="444"/>
    </row>
    <row r="1066" spans="5:6" x14ac:dyDescent="0.25">
      <c r="E1066" s="442"/>
      <c r="F1066" s="444"/>
    </row>
    <row r="1067" spans="5:6" x14ac:dyDescent="0.25">
      <c r="E1067" s="442"/>
      <c r="F1067" s="444"/>
    </row>
    <row r="1068" spans="5:6" x14ac:dyDescent="0.25">
      <c r="E1068" s="442"/>
      <c r="F1068" s="444"/>
    </row>
    <row r="1069" spans="5:6" x14ac:dyDescent="0.25">
      <c r="E1069" s="442"/>
      <c r="F1069" s="444"/>
    </row>
    <row r="1070" spans="5:6" x14ac:dyDescent="0.25">
      <c r="E1070" s="442"/>
      <c r="F1070" s="444"/>
    </row>
    <row r="1071" spans="5:6" x14ac:dyDescent="0.25">
      <c r="E1071" s="442"/>
      <c r="F1071" s="444"/>
    </row>
    <row r="1072" spans="5:6" x14ac:dyDescent="0.25">
      <c r="E1072" s="442"/>
      <c r="F1072" s="444"/>
    </row>
    <row r="1073" spans="5:6" x14ac:dyDescent="0.25">
      <c r="E1073" s="442"/>
      <c r="F1073" s="444"/>
    </row>
    <row r="1074" spans="5:6" x14ac:dyDescent="0.25">
      <c r="E1074" s="442"/>
      <c r="F1074" s="444"/>
    </row>
    <row r="1075" spans="5:6" x14ac:dyDescent="0.25">
      <c r="E1075" s="442"/>
      <c r="F1075" s="444"/>
    </row>
    <row r="1076" spans="5:6" x14ac:dyDescent="0.25">
      <c r="E1076" s="442"/>
      <c r="F1076" s="444"/>
    </row>
    <row r="1077" spans="5:6" x14ac:dyDescent="0.25">
      <c r="E1077" s="442"/>
      <c r="F1077" s="444"/>
    </row>
    <row r="1078" spans="5:6" x14ac:dyDescent="0.25">
      <c r="E1078" s="442"/>
      <c r="F1078" s="444"/>
    </row>
    <row r="1079" spans="5:6" x14ac:dyDescent="0.25">
      <c r="E1079" s="442"/>
      <c r="F1079" s="444"/>
    </row>
    <row r="1080" spans="5:6" x14ac:dyDescent="0.25">
      <c r="E1080" s="442"/>
      <c r="F1080" s="444"/>
    </row>
    <row r="1081" spans="5:6" x14ac:dyDescent="0.25">
      <c r="E1081" s="442"/>
      <c r="F1081" s="444"/>
    </row>
    <row r="1082" spans="5:6" x14ac:dyDescent="0.25">
      <c r="E1082" s="442"/>
      <c r="F1082" s="444"/>
    </row>
    <row r="1083" spans="5:6" x14ac:dyDescent="0.25">
      <c r="E1083" s="442"/>
      <c r="F1083" s="444"/>
    </row>
    <row r="1084" spans="5:6" x14ac:dyDescent="0.25">
      <c r="E1084" s="442"/>
      <c r="F1084" s="444"/>
    </row>
    <row r="1085" spans="5:6" x14ac:dyDescent="0.25">
      <c r="E1085" s="442"/>
      <c r="F1085" s="444"/>
    </row>
    <row r="1086" spans="5:6" x14ac:dyDescent="0.25">
      <c r="E1086" s="442"/>
      <c r="F1086" s="444"/>
    </row>
    <row r="1087" spans="5:6" x14ac:dyDescent="0.25">
      <c r="E1087" s="442"/>
      <c r="F1087" s="444"/>
    </row>
    <row r="1088" spans="5:6" x14ac:dyDescent="0.25">
      <c r="E1088" s="442"/>
      <c r="F1088" s="444"/>
    </row>
    <row r="1089" spans="5:6" x14ac:dyDescent="0.25">
      <c r="E1089" s="442"/>
      <c r="F1089" s="444"/>
    </row>
    <row r="1090" spans="5:6" x14ac:dyDescent="0.25">
      <c r="E1090" s="442"/>
      <c r="F1090" s="444"/>
    </row>
    <row r="1091" spans="5:6" x14ac:dyDescent="0.25">
      <c r="E1091" s="442"/>
      <c r="F1091" s="444"/>
    </row>
    <row r="1092" spans="5:6" x14ac:dyDescent="0.25">
      <c r="E1092" s="442"/>
      <c r="F1092" s="444"/>
    </row>
    <row r="1093" spans="5:6" x14ac:dyDescent="0.25">
      <c r="E1093" s="442"/>
      <c r="F1093" s="444"/>
    </row>
    <row r="1094" spans="5:6" x14ac:dyDescent="0.25">
      <c r="E1094" s="442"/>
      <c r="F1094" s="444"/>
    </row>
    <row r="1095" spans="5:6" x14ac:dyDescent="0.25">
      <c r="E1095" s="442"/>
      <c r="F1095" s="444"/>
    </row>
    <row r="1096" spans="5:6" x14ac:dyDescent="0.25">
      <c r="E1096" s="442"/>
      <c r="F1096" s="444"/>
    </row>
    <row r="1097" spans="5:6" x14ac:dyDescent="0.25">
      <c r="E1097" s="442"/>
      <c r="F1097" s="444"/>
    </row>
    <row r="1098" spans="5:6" x14ac:dyDescent="0.25">
      <c r="E1098" s="442"/>
      <c r="F1098" s="444"/>
    </row>
    <row r="1099" spans="5:6" x14ac:dyDescent="0.25">
      <c r="E1099" s="442"/>
      <c r="F1099" s="444"/>
    </row>
    <row r="1100" spans="5:6" x14ac:dyDescent="0.25">
      <c r="E1100" s="442"/>
      <c r="F1100" s="444"/>
    </row>
    <row r="1101" spans="5:6" x14ac:dyDescent="0.25">
      <c r="E1101" s="442"/>
      <c r="F1101" s="444"/>
    </row>
    <row r="1102" spans="5:6" x14ac:dyDescent="0.25">
      <c r="E1102" s="442"/>
      <c r="F1102" s="444"/>
    </row>
    <row r="1103" spans="5:6" x14ac:dyDescent="0.25">
      <c r="E1103" s="442"/>
      <c r="F1103" s="444"/>
    </row>
    <row r="1104" spans="5:6" x14ac:dyDescent="0.25">
      <c r="E1104" s="442"/>
      <c r="F1104" s="444"/>
    </row>
    <row r="1105" spans="5:6" x14ac:dyDescent="0.25">
      <c r="E1105" s="442"/>
      <c r="F1105" s="444"/>
    </row>
    <row r="1106" spans="5:6" x14ac:dyDescent="0.25">
      <c r="E1106" s="442"/>
      <c r="F1106" s="444"/>
    </row>
    <row r="1107" spans="5:6" x14ac:dyDescent="0.25">
      <c r="E1107" s="442"/>
      <c r="F1107" s="444"/>
    </row>
    <row r="1108" spans="5:6" x14ac:dyDescent="0.25">
      <c r="E1108" s="442"/>
      <c r="F1108" s="444"/>
    </row>
    <row r="1109" spans="5:6" x14ac:dyDescent="0.25">
      <c r="E1109" s="442"/>
      <c r="F1109" s="444"/>
    </row>
    <row r="1110" spans="5:6" x14ac:dyDescent="0.25">
      <c r="E1110" s="442"/>
      <c r="F1110" s="444"/>
    </row>
    <row r="1111" spans="5:6" x14ac:dyDescent="0.25">
      <c r="E1111" s="442"/>
      <c r="F1111" s="444"/>
    </row>
    <row r="1112" spans="5:6" x14ac:dyDescent="0.25">
      <c r="E1112" s="442"/>
      <c r="F1112" s="444"/>
    </row>
    <row r="1113" spans="5:6" x14ac:dyDescent="0.25">
      <c r="E1113" s="442"/>
      <c r="F1113" s="444"/>
    </row>
    <row r="1114" spans="5:6" x14ac:dyDescent="0.25">
      <c r="E1114" s="442"/>
      <c r="F1114" s="444"/>
    </row>
    <row r="1115" spans="5:6" x14ac:dyDescent="0.25">
      <c r="E1115" s="442"/>
      <c r="F1115" s="444"/>
    </row>
    <row r="1116" spans="5:6" x14ac:dyDescent="0.25">
      <c r="E1116" s="442"/>
      <c r="F1116" s="444"/>
    </row>
    <row r="1117" spans="5:6" x14ac:dyDescent="0.25">
      <c r="E1117" s="442"/>
      <c r="F1117" s="444"/>
    </row>
    <row r="1118" spans="5:6" x14ac:dyDescent="0.25">
      <c r="E1118" s="442"/>
      <c r="F1118" s="444"/>
    </row>
    <row r="1119" spans="5:6" x14ac:dyDescent="0.25">
      <c r="E1119" s="442"/>
      <c r="F1119" s="444"/>
    </row>
    <row r="1120" spans="5:6" x14ac:dyDescent="0.25">
      <c r="E1120" s="442"/>
      <c r="F1120" s="444"/>
    </row>
    <row r="1121" spans="5:6" x14ac:dyDescent="0.25">
      <c r="E1121" s="442"/>
      <c r="F1121" s="444"/>
    </row>
    <row r="1122" spans="5:6" x14ac:dyDescent="0.25">
      <c r="E1122" s="442"/>
      <c r="F1122" s="444"/>
    </row>
    <row r="1123" spans="5:6" x14ac:dyDescent="0.25">
      <c r="E1123" s="442"/>
      <c r="F1123" s="444"/>
    </row>
    <row r="1124" spans="5:6" x14ac:dyDescent="0.25">
      <c r="E1124" s="442"/>
      <c r="F1124" s="444"/>
    </row>
    <row r="1125" spans="5:6" x14ac:dyDescent="0.25">
      <c r="E1125" s="442"/>
      <c r="F1125" s="444"/>
    </row>
    <row r="1126" spans="5:6" x14ac:dyDescent="0.25">
      <c r="E1126" s="442"/>
      <c r="F1126" s="444"/>
    </row>
    <row r="1127" spans="5:6" x14ac:dyDescent="0.25">
      <c r="E1127" s="442"/>
      <c r="F1127" s="444"/>
    </row>
    <row r="1128" spans="5:6" x14ac:dyDescent="0.25">
      <c r="E1128" s="442"/>
      <c r="F1128" s="444"/>
    </row>
    <row r="1129" spans="5:6" x14ac:dyDescent="0.25">
      <c r="E1129" s="442"/>
      <c r="F1129" s="444"/>
    </row>
    <row r="1130" spans="5:6" x14ac:dyDescent="0.25">
      <c r="E1130" s="442"/>
      <c r="F1130" s="444"/>
    </row>
    <row r="1131" spans="5:6" x14ac:dyDescent="0.25">
      <c r="E1131" s="442"/>
      <c r="F1131" s="444"/>
    </row>
    <row r="1132" spans="5:6" x14ac:dyDescent="0.25">
      <c r="E1132" s="442"/>
      <c r="F1132" s="444"/>
    </row>
    <row r="1133" spans="5:6" x14ac:dyDescent="0.25">
      <c r="E1133" s="442"/>
      <c r="F1133" s="444"/>
    </row>
    <row r="1134" spans="5:6" x14ac:dyDescent="0.25">
      <c r="E1134" s="442"/>
      <c r="F1134" s="444"/>
    </row>
    <row r="1135" spans="5:6" x14ac:dyDescent="0.25">
      <c r="E1135" s="442"/>
      <c r="F1135" s="444"/>
    </row>
    <row r="1136" spans="5:6" x14ac:dyDescent="0.25">
      <c r="E1136" s="442"/>
      <c r="F1136" s="444"/>
    </row>
    <row r="1137" spans="5:6" x14ac:dyDescent="0.25">
      <c r="E1137" s="442"/>
      <c r="F1137" s="444"/>
    </row>
    <row r="1138" spans="5:6" x14ac:dyDescent="0.25">
      <c r="E1138" s="442"/>
      <c r="F1138" s="444"/>
    </row>
    <row r="1139" spans="5:6" x14ac:dyDescent="0.25">
      <c r="E1139" s="442"/>
      <c r="F1139" s="444"/>
    </row>
    <row r="1140" spans="5:6" x14ac:dyDescent="0.25">
      <c r="E1140" s="442"/>
      <c r="F1140" s="444"/>
    </row>
    <row r="1141" spans="5:6" x14ac:dyDescent="0.25">
      <c r="E1141" s="442"/>
      <c r="F1141" s="444"/>
    </row>
    <row r="1142" spans="5:6" x14ac:dyDescent="0.25">
      <c r="E1142" s="442"/>
      <c r="F1142" s="444"/>
    </row>
    <row r="1143" spans="5:6" x14ac:dyDescent="0.25">
      <c r="E1143" s="442"/>
      <c r="F1143" s="444"/>
    </row>
    <row r="1144" spans="5:6" x14ac:dyDescent="0.25">
      <c r="E1144" s="442"/>
      <c r="F1144" s="444"/>
    </row>
    <row r="1145" spans="5:6" x14ac:dyDescent="0.25">
      <c r="E1145" s="442"/>
      <c r="F1145" s="444"/>
    </row>
    <row r="1146" spans="5:6" x14ac:dyDescent="0.25">
      <c r="E1146" s="442"/>
      <c r="F1146" s="444"/>
    </row>
    <row r="1147" spans="5:6" x14ac:dyDescent="0.25">
      <c r="E1147" s="442"/>
      <c r="F1147" s="444"/>
    </row>
    <row r="1148" spans="5:6" x14ac:dyDescent="0.25">
      <c r="E1148" s="442"/>
      <c r="F1148" s="444"/>
    </row>
    <row r="1149" spans="5:6" x14ac:dyDescent="0.25">
      <c r="E1149" s="442"/>
      <c r="F1149" s="444"/>
    </row>
    <row r="1150" spans="5:6" x14ac:dyDescent="0.25">
      <c r="E1150" s="442"/>
      <c r="F1150" s="444"/>
    </row>
    <row r="1151" spans="5:6" x14ac:dyDescent="0.25">
      <c r="E1151" s="442"/>
      <c r="F1151" s="444"/>
    </row>
    <row r="1152" spans="5:6" x14ac:dyDescent="0.25">
      <c r="E1152" s="442"/>
      <c r="F1152" s="444"/>
    </row>
    <row r="1153" spans="5:6" x14ac:dyDescent="0.25">
      <c r="E1153" s="442"/>
      <c r="F1153" s="444"/>
    </row>
    <row r="1154" spans="5:6" x14ac:dyDescent="0.25">
      <c r="E1154" s="442"/>
      <c r="F1154" s="444"/>
    </row>
    <row r="1155" spans="5:6" x14ac:dyDescent="0.25">
      <c r="E1155" s="442"/>
      <c r="F1155" s="444"/>
    </row>
    <row r="1156" spans="5:6" x14ac:dyDescent="0.25">
      <c r="E1156" s="442"/>
      <c r="F1156" s="444"/>
    </row>
    <row r="1157" spans="5:6" x14ac:dyDescent="0.25">
      <c r="E1157" s="442"/>
      <c r="F1157" s="444"/>
    </row>
    <row r="1158" spans="5:6" x14ac:dyDescent="0.25">
      <c r="E1158" s="442"/>
      <c r="F1158" s="444"/>
    </row>
    <row r="1159" spans="5:6" x14ac:dyDescent="0.25">
      <c r="E1159" s="442"/>
      <c r="F1159" s="444"/>
    </row>
    <row r="1160" spans="5:6" x14ac:dyDescent="0.25">
      <c r="E1160" s="442"/>
      <c r="F1160" s="444"/>
    </row>
    <row r="1161" spans="5:6" x14ac:dyDescent="0.25">
      <c r="E1161" s="442"/>
      <c r="F1161" s="444"/>
    </row>
    <row r="1162" spans="5:6" x14ac:dyDescent="0.25">
      <c r="E1162" s="442"/>
      <c r="F1162" s="444"/>
    </row>
    <row r="1163" spans="5:6" x14ac:dyDescent="0.25">
      <c r="E1163" s="442"/>
      <c r="F1163" s="444"/>
    </row>
    <row r="1164" spans="5:6" x14ac:dyDescent="0.25">
      <c r="E1164" s="442"/>
      <c r="F1164" s="444"/>
    </row>
    <row r="1165" spans="5:6" x14ac:dyDescent="0.25">
      <c r="E1165" s="442"/>
      <c r="F1165" s="444"/>
    </row>
    <row r="1166" spans="5:6" x14ac:dyDescent="0.25">
      <c r="E1166" s="442"/>
      <c r="F1166" s="444"/>
    </row>
    <row r="1167" spans="5:6" x14ac:dyDescent="0.25">
      <c r="E1167" s="442"/>
      <c r="F1167" s="444"/>
    </row>
    <row r="1168" spans="5:6" x14ac:dyDescent="0.25">
      <c r="E1168" s="442"/>
      <c r="F1168" s="444"/>
    </row>
    <row r="1169" spans="5:6" x14ac:dyDescent="0.25">
      <c r="E1169" s="442"/>
      <c r="F1169" s="444"/>
    </row>
    <row r="1170" spans="5:6" x14ac:dyDescent="0.25">
      <c r="E1170" s="442"/>
      <c r="F1170" s="444"/>
    </row>
    <row r="1171" spans="5:6" x14ac:dyDescent="0.25">
      <c r="E1171" s="442"/>
      <c r="F1171" s="444"/>
    </row>
    <row r="1172" spans="5:6" x14ac:dyDescent="0.25">
      <c r="E1172" s="442"/>
      <c r="F1172" s="444"/>
    </row>
    <row r="1173" spans="5:6" x14ac:dyDescent="0.25">
      <c r="E1173" s="442"/>
      <c r="F1173" s="444"/>
    </row>
    <row r="1174" spans="5:6" x14ac:dyDescent="0.25">
      <c r="E1174" s="442"/>
      <c r="F1174" s="444"/>
    </row>
    <row r="1175" spans="5:6" x14ac:dyDescent="0.25">
      <c r="E1175" s="442"/>
      <c r="F1175" s="444"/>
    </row>
    <row r="1176" spans="5:6" x14ac:dyDescent="0.25">
      <c r="E1176" s="442"/>
      <c r="F1176" s="444"/>
    </row>
    <row r="1177" spans="5:6" x14ac:dyDescent="0.25">
      <c r="E1177" s="442"/>
      <c r="F1177" s="444"/>
    </row>
    <row r="1178" spans="5:6" x14ac:dyDescent="0.25">
      <c r="E1178" s="442"/>
      <c r="F1178" s="444"/>
    </row>
    <row r="1179" spans="5:6" x14ac:dyDescent="0.25">
      <c r="E1179" s="442"/>
      <c r="F1179" s="444"/>
    </row>
    <row r="1180" spans="5:6" x14ac:dyDescent="0.25">
      <c r="E1180" s="442"/>
      <c r="F1180" s="444"/>
    </row>
    <row r="1181" spans="5:6" x14ac:dyDescent="0.25">
      <c r="E1181" s="442"/>
      <c r="F1181" s="444"/>
    </row>
    <row r="1182" spans="5:6" x14ac:dyDescent="0.25">
      <c r="E1182" s="442"/>
      <c r="F1182" s="444"/>
    </row>
    <row r="1183" spans="5:6" x14ac:dyDescent="0.25">
      <c r="E1183" s="442"/>
      <c r="F1183" s="444"/>
    </row>
    <row r="1184" spans="5:6" x14ac:dyDescent="0.25">
      <c r="E1184" s="442"/>
      <c r="F1184" s="444"/>
    </row>
    <row r="1185" spans="5:6" x14ac:dyDescent="0.25">
      <c r="E1185" s="442"/>
      <c r="F1185" s="444"/>
    </row>
    <row r="1186" spans="5:6" x14ac:dyDescent="0.25">
      <c r="E1186" s="442"/>
      <c r="F1186" s="444"/>
    </row>
    <row r="1187" spans="5:6" x14ac:dyDescent="0.25">
      <c r="E1187" s="442"/>
      <c r="F1187" s="444"/>
    </row>
    <row r="1188" spans="5:6" x14ac:dyDescent="0.25">
      <c r="E1188" s="442"/>
      <c r="F1188" s="444"/>
    </row>
    <row r="1189" spans="5:6" x14ac:dyDescent="0.25">
      <c r="E1189" s="442"/>
      <c r="F1189" s="444"/>
    </row>
    <row r="1190" spans="5:6" x14ac:dyDescent="0.25">
      <c r="E1190" s="442"/>
      <c r="F1190" s="444"/>
    </row>
    <row r="1191" spans="5:6" x14ac:dyDescent="0.25">
      <c r="E1191" s="442"/>
      <c r="F1191" s="444"/>
    </row>
    <row r="1192" spans="5:6" x14ac:dyDescent="0.25">
      <c r="E1192" s="442"/>
      <c r="F1192" s="444"/>
    </row>
    <row r="1193" spans="5:6" x14ac:dyDescent="0.25">
      <c r="E1193" s="442"/>
      <c r="F1193" s="444"/>
    </row>
    <row r="1194" spans="5:6" x14ac:dyDescent="0.25">
      <c r="E1194" s="442"/>
      <c r="F1194" s="444"/>
    </row>
    <row r="1195" spans="5:6" x14ac:dyDescent="0.25">
      <c r="E1195" s="442"/>
      <c r="F1195" s="444"/>
    </row>
    <row r="1196" spans="5:6" x14ac:dyDescent="0.25">
      <c r="E1196" s="442"/>
      <c r="F1196" s="444"/>
    </row>
    <row r="1197" spans="5:6" x14ac:dyDescent="0.25">
      <c r="E1197" s="442"/>
      <c r="F1197" s="444"/>
    </row>
    <row r="1198" spans="5:6" x14ac:dyDescent="0.25">
      <c r="E1198" s="442"/>
      <c r="F1198" s="444"/>
    </row>
    <row r="1199" spans="5:6" x14ac:dyDescent="0.25">
      <c r="E1199" s="442"/>
      <c r="F1199" s="444"/>
    </row>
    <row r="1200" spans="5:6" x14ac:dyDescent="0.25">
      <c r="E1200" s="442"/>
      <c r="F1200" s="444"/>
    </row>
    <row r="1201" spans="5:6" x14ac:dyDescent="0.25">
      <c r="E1201" s="442"/>
      <c r="F1201" s="444"/>
    </row>
    <row r="1202" spans="5:6" x14ac:dyDescent="0.25">
      <c r="E1202" s="442"/>
      <c r="F1202" s="444"/>
    </row>
    <row r="1203" spans="5:6" x14ac:dyDescent="0.25">
      <c r="E1203" s="442"/>
      <c r="F1203" s="444"/>
    </row>
    <row r="1204" spans="5:6" x14ac:dyDescent="0.25">
      <c r="E1204" s="442"/>
      <c r="F1204" s="444"/>
    </row>
    <row r="1205" spans="5:6" x14ac:dyDescent="0.25">
      <c r="E1205" s="442"/>
      <c r="F1205" s="444"/>
    </row>
    <row r="1206" spans="5:6" x14ac:dyDescent="0.25">
      <c r="E1206" s="442"/>
      <c r="F1206" s="444"/>
    </row>
    <row r="1207" spans="5:6" x14ac:dyDescent="0.25">
      <c r="E1207" s="442"/>
      <c r="F1207" s="444"/>
    </row>
    <row r="1208" spans="5:6" x14ac:dyDescent="0.25">
      <c r="E1208" s="442"/>
      <c r="F1208" s="444"/>
    </row>
    <row r="1209" spans="5:6" x14ac:dyDescent="0.25">
      <c r="E1209" s="442"/>
      <c r="F1209" s="444"/>
    </row>
    <row r="1210" spans="5:6" x14ac:dyDescent="0.25">
      <c r="E1210" s="442"/>
      <c r="F1210" s="444"/>
    </row>
    <row r="1211" spans="5:6" x14ac:dyDescent="0.25">
      <c r="E1211" s="442"/>
      <c r="F1211" s="444"/>
    </row>
    <row r="1212" spans="5:6" x14ac:dyDescent="0.25">
      <c r="E1212" s="442"/>
      <c r="F1212" s="444"/>
    </row>
    <row r="1213" spans="5:6" x14ac:dyDescent="0.25">
      <c r="E1213" s="442"/>
      <c r="F1213" s="444"/>
    </row>
    <row r="1214" spans="5:6" x14ac:dyDescent="0.25">
      <c r="E1214" s="442"/>
      <c r="F1214" s="444"/>
    </row>
    <row r="1215" spans="5:6" x14ac:dyDescent="0.25">
      <c r="E1215" s="442"/>
      <c r="F1215" s="444"/>
    </row>
    <row r="1216" spans="5:6" x14ac:dyDescent="0.25">
      <c r="E1216" s="442"/>
      <c r="F1216" s="444"/>
    </row>
    <row r="1217" spans="5:6" x14ac:dyDescent="0.25">
      <c r="E1217" s="442"/>
      <c r="F1217" s="444"/>
    </row>
    <row r="1218" spans="5:6" x14ac:dyDescent="0.25">
      <c r="E1218" s="442"/>
      <c r="F1218" s="444"/>
    </row>
    <row r="1219" spans="5:6" x14ac:dyDescent="0.25">
      <c r="E1219" s="442"/>
      <c r="F1219" s="444"/>
    </row>
    <row r="1220" spans="5:6" x14ac:dyDescent="0.25">
      <c r="E1220" s="442"/>
      <c r="F1220" s="444"/>
    </row>
    <row r="1221" spans="5:6" x14ac:dyDescent="0.25">
      <c r="E1221" s="442"/>
      <c r="F1221" s="444"/>
    </row>
    <row r="1222" spans="5:6" x14ac:dyDescent="0.25">
      <c r="E1222" s="442"/>
      <c r="F1222" s="444"/>
    </row>
    <row r="1223" spans="5:6" x14ac:dyDescent="0.25">
      <c r="E1223" s="442"/>
      <c r="F1223" s="444"/>
    </row>
    <row r="1224" spans="5:6" x14ac:dyDescent="0.25">
      <c r="E1224" s="442"/>
      <c r="F1224" s="444"/>
    </row>
    <row r="1225" spans="5:6" x14ac:dyDescent="0.25">
      <c r="E1225" s="442"/>
      <c r="F1225" s="444"/>
    </row>
    <row r="1226" spans="5:6" x14ac:dyDescent="0.25">
      <c r="E1226" s="442"/>
      <c r="F1226" s="444"/>
    </row>
    <row r="1227" spans="5:6" x14ac:dyDescent="0.25">
      <c r="E1227" s="442"/>
      <c r="F1227" s="444"/>
    </row>
    <row r="1228" spans="5:6" x14ac:dyDescent="0.25">
      <c r="E1228" s="442"/>
      <c r="F1228" s="444"/>
    </row>
    <row r="1229" spans="5:6" x14ac:dyDescent="0.25">
      <c r="E1229" s="442"/>
      <c r="F1229" s="444"/>
    </row>
    <row r="1230" spans="5:6" x14ac:dyDescent="0.25">
      <c r="E1230" s="442"/>
      <c r="F1230" s="444"/>
    </row>
    <row r="1231" spans="5:6" x14ac:dyDescent="0.25">
      <c r="E1231" s="442"/>
      <c r="F1231" s="444"/>
    </row>
    <row r="1232" spans="5:6" x14ac:dyDescent="0.25">
      <c r="E1232" s="442"/>
      <c r="F1232" s="444"/>
    </row>
    <row r="1233" spans="5:6" x14ac:dyDescent="0.25">
      <c r="E1233" s="442"/>
      <c r="F1233" s="444"/>
    </row>
    <row r="1234" spans="5:6" x14ac:dyDescent="0.25">
      <c r="E1234" s="442"/>
      <c r="F1234" s="444"/>
    </row>
    <row r="1235" spans="5:6" x14ac:dyDescent="0.25">
      <c r="E1235" s="442"/>
      <c r="F1235" s="444"/>
    </row>
    <row r="1236" spans="5:6" x14ac:dyDescent="0.25">
      <c r="E1236" s="442"/>
      <c r="F1236" s="444"/>
    </row>
    <row r="1237" spans="5:6" x14ac:dyDescent="0.25">
      <c r="E1237" s="442"/>
      <c r="F1237" s="444"/>
    </row>
    <row r="1238" spans="5:6" x14ac:dyDescent="0.25">
      <c r="E1238" s="442"/>
      <c r="F1238" s="444"/>
    </row>
    <row r="1239" spans="5:6" x14ac:dyDescent="0.25">
      <c r="E1239" s="442"/>
      <c r="F1239" s="444"/>
    </row>
    <row r="1240" spans="5:6" x14ac:dyDescent="0.25">
      <c r="E1240" s="442"/>
      <c r="F1240" s="444"/>
    </row>
    <row r="1241" spans="5:6" x14ac:dyDescent="0.25">
      <c r="E1241" s="442"/>
      <c r="F1241" s="444"/>
    </row>
    <row r="1242" spans="5:6" x14ac:dyDescent="0.25">
      <c r="E1242" s="442"/>
      <c r="F1242" s="444"/>
    </row>
    <row r="1243" spans="5:6" x14ac:dyDescent="0.25">
      <c r="E1243" s="442"/>
      <c r="F1243" s="444"/>
    </row>
    <row r="1244" spans="5:6" x14ac:dyDescent="0.25">
      <c r="E1244" s="442"/>
      <c r="F1244" s="444"/>
    </row>
    <row r="1245" spans="5:6" x14ac:dyDescent="0.25">
      <c r="E1245" s="442"/>
      <c r="F1245" s="444"/>
    </row>
    <row r="1246" spans="5:6" x14ac:dyDescent="0.25">
      <c r="E1246" s="442"/>
      <c r="F1246" s="444"/>
    </row>
    <row r="1247" spans="5:6" x14ac:dyDescent="0.25">
      <c r="E1247" s="442"/>
      <c r="F1247" s="444"/>
    </row>
    <row r="1248" spans="5:6" x14ac:dyDescent="0.25">
      <c r="E1248" s="442"/>
      <c r="F1248" s="444"/>
    </row>
    <row r="1249" spans="5:6" x14ac:dyDescent="0.25">
      <c r="E1249" s="442"/>
      <c r="F1249" s="444"/>
    </row>
    <row r="1250" spans="5:6" x14ac:dyDescent="0.25">
      <c r="E1250" s="442"/>
      <c r="F1250" s="444"/>
    </row>
    <row r="1251" spans="5:6" x14ac:dyDescent="0.25">
      <c r="E1251" s="442"/>
      <c r="F1251" s="444"/>
    </row>
    <row r="1252" spans="5:6" x14ac:dyDescent="0.25">
      <c r="E1252" s="442"/>
      <c r="F1252" s="444"/>
    </row>
    <row r="1253" spans="5:6" x14ac:dyDescent="0.25">
      <c r="E1253" s="442"/>
      <c r="F1253" s="444"/>
    </row>
    <row r="1254" spans="5:6" x14ac:dyDescent="0.25">
      <c r="E1254" s="442"/>
      <c r="F1254" s="444"/>
    </row>
    <row r="1255" spans="5:6" x14ac:dyDescent="0.25">
      <c r="E1255" s="442"/>
      <c r="F1255" s="444"/>
    </row>
    <row r="1256" spans="5:6" x14ac:dyDescent="0.25">
      <c r="E1256" s="442"/>
      <c r="F1256" s="444"/>
    </row>
    <row r="1257" spans="5:6" x14ac:dyDescent="0.25">
      <c r="E1257" s="442"/>
      <c r="F1257" s="444"/>
    </row>
    <row r="1258" spans="5:6" x14ac:dyDescent="0.25">
      <c r="E1258" s="442"/>
      <c r="F1258" s="444"/>
    </row>
    <row r="1259" spans="5:6" x14ac:dyDescent="0.25">
      <c r="E1259" s="442"/>
      <c r="F1259" s="444"/>
    </row>
    <row r="1260" spans="5:6" x14ac:dyDescent="0.25">
      <c r="E1260" s="442"/>
      <c r="F1260" s="444"/>
    </row>
    <row r="1261" spans="5:6" x14ac:dyDescent="0.25">
      <c r="E1261" s="442"/>
      <c r="F1261" s="444"/>
    </row>
    <row r="1262" spans="5:6" x14ac:dyDescent="0.25">
      <c r="E1262" s="442"/>
      <c r="F1262" s="444"/>
    </row>
    <row r="1263" spans="5:6" x14ac:dyDescent="0.25">
      <c r="E1263" s="442"/>
      <c r="F1263" s="444"/>
    </row>
    <row r="1264" spans="5:6" x14ac:dyDescent="0.25">
      <c r="E1264" s="442"/>
      <c r="F1264" s="444"/>
    </row>
    <row r="1265" spans="5:6" x14ac:dyDescent="0.25">
      <c r="E1265" s="442"/>
      <c r="F1265" s="444"/>
    </row>
    <row r="1266" spans="5:6" x14ac:dyDescent="0.25">
      <c r="E1266" s="442"/>
      <c r="F1266" s="444"/>
    </row>
    <row r="1267" spans="5:6" x14ac:dyDescent="0.25">
      <c r="E1267" s="442"/>
      <c r="F1267" s="444"/>
    </row>
    <row r="1268" spans="5:6" x14ac:dyDescent="0.25">
      <c r="E1268" s="442"/>
      <c r="F1268" s="444"/>
    </row>
    <row r="1269" spans="5:6" x14ac:dyDescent="0.25">
      <c r="E1269" s="442"/>
      <c r="F1269" s="444"/>
    </row>
    <row r="1270" spans="5:6" x14ac:dyDescent="0.25">
      <c r="E1270" s="442"/>
      <c r="F1270" s="444"/>
    </row>
    <row r="1271" spans="5:6" x14ac:dyDescent="0.25">
      <c r="E1271" s="442"/>
      <c r="F1271" s="444"/>
    </row>
    <row r="1272" spans="5:6" x14ac:dyDescent="0.25">
      <c r="E1272" s="442"/>
      <c r="F1272" s="444"/>
    </row>
    <row r="1273" spans="5:6" x14ac:dyDescent="0.25">
      <c r="E1273" s="442"/>
      <c r="F1273" s="444"/>
    </row>
    <row r="1274" spans="5:6" x14ac:dyDescent="0.25">
      <c r="E1274" s="442"/>
      <c r="F1274" s="444"/>
    </row>
    <row r="1275" spans="5:6" x14ac:dyDescent="0.25">
      <c r="E1275" s="442"/>
      <c r="F1275" s="444"/>
    </row>
    <row r="1276" spans="5:6" x14ac:dyDescent="0.25">
      <c r="E1276" s="442"/>
      <c r="F1276" s="444"/>
    </row>
    <row r="1277" spans="5:6" x14ac:dyDescent="0.25">
      <c r="E1277" s="442"/>
      <c r="F1277" s="444"/>
    </row>
    <row r="1278" spans="5:6" x14ac:dyDescent="0.25">
      <c r="E1278" s="442"/>
      <c r="F1278" s="444"/>
    </row>
    <row r="1279" spans="5:6" x14ac:dyDescent="0.25">
      <c r="E1279" s="442"/>
      <c r="F1279" s="444"/>
    </row>
    <row r="1280" spans="5:6" x14ac:dyDescent="0.25">
      <c r="E1280" s="442"/>
      <c r="F1280" s="444"/>
    </row>
    <row r="1281" spans="5:6" x14ac:dyDescent="0.25">
      <c r="E1281" s="442"/>
      <c r="F1281" s="444"/>
    </row>
    <row r="1282" spans="5:6" x14ac:dyDescent="0.25">
      <c r="E1282" s="442"/>
      <c r="F1282" s="444"/>
    </row>
    <row r="1283" spans="5:6" x14ac:dyDescent="0.25">
      <c r="E1283" s="442"/>
      <c r="F1283" s="444"/>
    </row>
    <row r="1284" spans="5:6" x14ac:dyDescent="0.25">
      <c r="E1284" s="442"/>
      <c r="F1284" s="444"/>
    </row>
    <row r="1285" spans="5:6" x14ac:dyDescent="0.25">
      <c r="E1285" s="442"/>
      <c r="F1285" s="444"/>
    </row>
    <row r="1286" spans="5:6" x14ac:dyDescent="0.25">
      <c r="E1286" s="442"/>
      <c r="F1286" s="444"/>
    </row>
    <row r="1287" spans="5:6" x14ac:dyDescent="0.25">
      <c r="E1287" s="442"/>
      <c r="F1287" s="444"/>
    </row>
    <row r="1288" spans="5:6" x14ac:dyDescent="0.25">
      <c r="E1288" s="442"/>
      <c r="F1288" s="444"/>
    </row>
    <row r="1289" spans="5:6" x14ac:dyDescent="0.25">
      <c r="E1289" s="442"/>
      <c r="F1289" s="444"/>
    </row>
    <row r="1290" spans="5:6" x14ac:dyDescent="0.25">
      <c r="E1290" s="442"/>
      <c r="F1290" s="444"/>
    </row>
    <row r="1291" spans="5:6" x14ac:dyDescent="0.25">
      <c r="E1291" s="442"/>
      <c r="F1291" s="444"/>
    </row>
    <row r="1292" spans="5:6" x14ac:dyDescent="0.25">
      <c r="E1292" s="442"/>
      <c r="F1292" s="444"/>
    </row>
    <row r="1293" spans="5:6" x14ac:dyDescent="0.25">
      <c r="E1293" s="442"/>
      <c r="F1293" s="444"/>
    </row>
    <row r="1294" spans="5:6" x14ac:dyDescent="0.25">
      <c r="E1294" s="442"/>
      <c r="F1294" s="444"/>
    </row>
    <row r="1295" spans="5:6" x14ac:dyDescent="0.25">
      <c r="E1295" s="442"/>
      <c r="F1295" s="444"/>
    </row>
    <row r="1296" spans="5:6" x14ac:dyDescent="0.25">
      <c r="E1296" s="442"/>
      <c r="F1296" s="444"/>
    </row>
    <row r="1297" spans="5:6" x14ac:dyDescent="0.25">
      <c r="E1297" s="442"/>
      <c r="F1297" s="444"/>
    </row>
    <row r="1298" spans="5:6" x14ac:dyDescent="0.25">
      <c r="E1298" s="442"/>
      <c r="F1298" s="444"/>
    </row>
    <row r="1299" spans="5:6" x14ac:dyDescent="0.25">
      <c r="E1299" s="442"/>
      <c r="F1299" s="444"/>
    </row>
    <row r="1300" spans="5:6" x14ac:dyDescent="0.25">
      <c r="E1300" s="442"/>
      <c r="F1300" s="444"/>
    </row>
    <row r="1301" spans="5:6" x14ac:dyDescent="0.25">
      <c r="E1301" s="442"/>
      <c r="F1301" s="444"/>
    </row>
    <row r="1302" spans="5:6" x14ac:dyDescent="0.25">
      <c r="E1302" s="442"/>
      <c r="F1302" s="444"/>
    </row>
    <row r="1303" spans="5:6" x14ac:dyDescent="0.25">
      <c r="E1303" s="442"/>
      <c r="F1303" s="444"/>
    </row>
    <row r="1304" spans="5:6" x14ac:dyDescent="0.25">
      <c r="E1304" s="442"/>
      <c r="F1304" s="444"/>
    </row>
    <row r="1305" spans="5:6" x14ac:dyDescent="0.25">
      <c r="E1305" s="442"/>
      <c r="F1305" s="444"/>
    </row>
    <row r="1306" spans="5:6" x14ac:dyDescent="0.25">
      <c r="E1306" s="442"/>
      <c r="F1306" s="444"/>
    </row>
    <row r="1307" spans="5:6" x14ac:dyDescent="0.25">
      <c r="E1307" s="442"/>
      <c r="F1307" s="444"/>
    </row>
    <row r="1308" spans="5:6" x14ac:dyDescent="0.25">
      <c r="E1308" s="442"/>
      <c r="F1308" s="444"/>
    </row>
    <row r="1309" spans="5:6" x14ac:dyDescent="0.25">
      <c r="E1309" s="442"/>
      <c r="F1309" s="444"/>
    </row>
    <row r="1310" spans="5:6" x14ac:dyDescent="0.25">
      <c r="E1310" s="442"/>
      <c r="F1310" s="444"/>
    </row>
    <row r="1311" spans="5:6" x14ac:dyDescent="0.25">
      <c r="E1311" s="442"/>
      <c r="F1311" s="444"/>
    </row>
    <row r="1312" spans="5:6" x14ac:dyDescent="0.25">
      <c r="E1312" s="442"/>
      <c r="F1312" s="444"/>
    </row>
    <row r="1313" spans="5:6" x14ac:dyDescent="0.25">
      <c r="E1313" s="442"/>
      <c r="F1313" s="444"/>
    </row>
    <row r="1314" spans="5:6" x14ac:dyDescent="0.25">
      <c r="E1314" s="442"/>
      <c r="F1314" s="444"/>
    </row>
    <row r="1315" spans="5:6" x14ac:dyDescent="0.25">
      <c r="E1315" s="442"/>
      <c r="F1315" s="444"/>
    </row>
    <row r="1316" spans="5:6" x14ac:dyDescent="0.25">
      <c r="E1316" s="442"/>
      <c r="F1316" s="444"/>
    </row>
    <row r="1317" spans="5:6" x14ac:dyDescent="0.25">
      <c r="E1317" s="442"/>
      <c r="F1317" s="444"/>
    </row>
    <row r="1318" spans="5:6" x14ac:dyDescent="0.25">
      <c r="E1318" s="442"/>
      <c r="F1318" s="444"/>
    </row>
    <row r="1319" spans="5:6" x14ac:dyDescent="0.25">
      <c r="E1319" s="442"/>
      <c r="F1319" s="444"/>
    </row>
    <row r="1320" spans="5:6" x14ac:dyDescent="0.25">
      <c r="E1320" s="442"/>
      <c r="F1320" s="444"/>
    </row>
    <row r="1321" spans="5:6" x14ac:dyDescent="0.25">
      <c r="E1321" s="442"/>
      <c r="F1321" s="444"/>
    </row>
    <row r="1322" spans="5:6" x14ac:dyDescent="0.25">
      <c r="E1322" s="442"/>
      <c r="F1322" s="444"/>
    </row>
    <row r="1323" spans="5:6" x14ac:dyDescent="0.25">
      <c r="E1323" s="442"/>
      <c r="F1323" s="444"/>
    </row>
    <row r="1324" spans="5:6" x14ac:dyDescent="0.25">
      <c r="E1324" s="442"/>
      <c r="F1324" s="444"/>
    </row>
    <row r="1325" spans="5:6" x14ac:dyDescent="0.25">
      <c r="E1325" s="442"/>
      <c r="F1325" s="444"/>
    </row>
    <row r="1326" spans="5:6" x14ac:dyDescent="0.25">
      <c r="E1326" s="442"/>
      <c r="F1326" s="444"/>
    </row>
    <row r="1327" spans="5:6" x14ac:dyDescent="0.25">
      <c r="E1327" s="442"/>
      <c r="F1327" s="444"/>
    </row>
    <row r="1328" spans="5:6" x14ac:dyDescent="0.25">
      <c r="E1328" s="442"/>
      <c r="F1328" s="444"/>
    </row>
    <row r="1329" spans="5:6" x14ac:dyDescent="0.25">
      <c r="E1329" s="442"/>
      <c r="F1329" s="444"/>
    </row>
    <row r="1330" spans="5:6" x14ac:dyDescent="0.25">
      <c r="E1330" s="442"/>
      <c r="F1330" s="444"/>
    </row>
    <row r="1331" spans="5:6" x14ac:dyDescent="0.25">
      <c r="E1331" s="442"/>
      <c r="F1331" s="444"/>
    </row>
    <row r="1332" spans="5:6" x14ac:dyDescent="0.25">
      <c r="E1332" s="442"/>
      <c r="F1332" s="444"/>
    </row>
    <row r="1333" spans="5:6" x14ac:dyDescent="0.25">
      <c r="E1333" s="442"/>
      <c r="F1333" s="444"/>
    </row>
    <row r="1334" spans="5:6" x14ac:dyDescent="0.25">
      <c r="E1334" s="442"/>
      <c r="F1334" s="444"/>
    </row>
    <row r="1335" spans="5:6" x14ac:dyDescent="0.25">
      <c r="E1335" s="442"/>
      <c r="F1335" s="444"/>
    </row>
    <row r="1336" spans="5:6" x14ac:dyDescent="0.25">
      <c r="E1336" s="442"/>
      <c r="F1336" s="444"/>
    </row>
    <row r="1337" spans="5:6" x14ac:dyDescent="0.25">
      <c r="E1337" s="442"/>
      <c r="F1337" s="444"/>
    </row>
    <row r="1338" spans="5:6" x14ac:dyDescent="0.25">
      <c r="E1338" s="442"/>
      <c r="F1338" s="444"/>
    </row>
    <row r="1339" spans="5:6" x14ac:dyDescent="0.25">
      <c r="E1339" s="442"/>
      <c r="F1339" s="444"/>
    </row>
    <row r="1340" spans="5:6" x14ac:dyDescent="0.25">
      <c r="E1340" s="442"/>
      <c r="F1340" s="444"/>
    </row>
    <row r="1341" spans="5:6" x14ac:dyDescent="0.25">
      <c r="E1341" s="442"/>
      <c r="F1341" s="444"/>
    </row>
    <row r="1342" spans="5:6" x14ac:dyDescent="0.25">
      <c r="E1342" s="442"/>
      <c r="F1342" s="444"/>
    </row>
    <row r="1343" spans="5:6" x14ac:dyDescent="0.25">
      <c r="E1343" s="442"/>
      <c r="F1343" s="444"/>
    </row>
    <row r="1344" spans="5:6" x14ac:dyDescent="0.25">
      <c r="E1344" s="442"/>
      <c r="F1344" s="444"/>
    </row>
    <row r="1345" spans="5:6" x14ac:dyDescent="0.25">
      <c r="E1345" s="442"/>
      <c r="F1345" s="444"/>
    </row>
    <row r="1346" spans="5:6" x14ac:dyDescent="0.25">
      <c r="E1346" s="442"/>
      <c r="F1346" s="444"/>
    </row>
    <row r="1347" spans="5:6" x14ac:dyDescent="0.25">
      <c r="E1347" s="442"/>
      <c r="F1347" s="444"/>
    </row>
    <row r="1348" spans="5:6" x14ac:dyDescent="0.25">
      <c r="E1348" s="442"/>
      <c r="F1348" s="444"/>
    </row>
    <row r="1349" spans="5:6" x14ac:dyDescent="0.25">
      <c r="E1349" s="442"/>
      <c r="F1349" s="444"/>
    </row>
    <row r="1350" spans="5:6" x14ac:dyDescent="0.25">
      <c r="E1350" s="442"/>
      <c r="F1350" s="444"/>
    </row>
    <row r="1351" spans="5:6" x14ac:dyDescent="0.25">
      <c r="E1351" s="442"/>
      <c r="F1351" s="444"/>
    </row>
    <row r="1352" spans="5:6" x14ac:dyDescent="0.25">
      <c r="E1352" s="442"/>
      <c r="F1352" s="444"/>
    </row>
    <row r="1353" spans="5:6" x14ac:dyDescent="0.25">
      <c r="E1353" s="442"/>
      <c r="F1353" s="444"/>
    </row>
    <row r="1354" spans="5:6" x14ac:dyDescent="0.25">
      <c r="E1354" s="442"/>
      <c r="F1354" s="444"/>
    </row>
    <row r="1355" spans="5:6" x14ac:dyDescent="0.25">
      <c r="E1355" s="442"/>
      <c r="F1355" s="444"/>
    </row>
    <row r="1356" spans="5:6" x14ac:dyDescent="0.25">
      <c r="E1356" s="442"/>
      <c r="F1356" s="444"/>
    </row>
    <row r="1357" spans="5:6" x14ac:dyDescent="0.25">
      <c r="E1357" s="442"/>
      <c r="F1357" s="444"/>
    </row>
    <row r="1358" spans="5:6" x14ac:dyDescent="0.25">
      <c r="E1358" s="442"/>
      <c r="F1358" s="444"/>
    </row>
    <row r="1359" spans="5:6" x14ac:dyDescent="0.25">
      <c r="E1359" s="442"/>
      <c r="F1359" s="444"/>
    </row>
    <row r="1360" spans="5:6" x14ac:dyDescent="0.25">
      <c r="E1360" s="442"/>
      <c r="F1360" s="444"/>
    </row>
    <row r="1361" spans="5:6" x14ac:dyDescent="0.25">
      <c r="E1361" s="442"/>
      <c r="F1361" s="444"/>
    </row>
    <row r="1362" spans="5:6" x14ac:dyDescent="0.25">
      <c r="E1362" s="442"/>
      <c r="F1362" s="444"/>
    </row>
    <row r="1363" spans="5:6" x14ac:dyDescent="0.25">
      <c r="E1363" s="442"/>
      <c r="F1363" s="444"/>
    </row>
    <row r="1364" spans="5:6" x14ac:dyDescent="0.25">
      <c r="E1364" s="442"/>
      <c r="F1364" s="444"/>
    </row>
    <row r="1365" spans="5:6" x14ac:dyDescent="0.25">
      <c r="E1365" s="442"/>
      <c r="F1365" s="444"/>
    </row>
    <row r="1366" spans="5:6" x14ac:dyDescent="0.25">
      <c r="E1366" s="442"/>
      <c r="F1366" s="444"/>
    </row>
    <row r="1367" spans="5:6" x14ac:dyDescent="0.25">
      <c r="E1367" s="442"/>
      <c r="F1367" s="444"/>
    </row>
    <row r="1368" spans="5:6" x14ac:dyDescent="0.25">
      <c r="E1368" s="442"/>
      <c r="F1368" s="444"/>
    </row>
    <row r="1369" spans="5:6" x14ac:dyDescent="0.25">
      <c r="E1369" s="442"/>
      <c r="F1369" s="444"/>
    </row>
    <row r="1370" spans="5:6" x14ac:dyDescent="0.25">
      <c r="E1370" s="442"/>
      <c r="F1370" s="444"/>
    </row>
    <row r="1371" spans="5:6" x14ac:dyDescent="0.25">
      <c r="E1371" s="442"/>
      <c r="F1371" s="444"/>
    </row>
    <row r="1372" spans="5:6" x14ac:dyDescent="0.25">
      <c r="E1372" s="442"/>
      <c r="F1372" s="444"/>
    </row>
    <row r="1373" spans="5:6" x14ac:dyDescent="0.25">
      <c r="E1373" s="442"/>
      <c r="F1373" s="444"/>
    </row>
    <row r="1374" spans="5:6" x14ac:dyDescent="0.25">
      <c r="E1374" s="442"/>
      <c r="F1374" s="444"/>
    </row>
    <row r="1375" spans="5:6" x14ac:dyDescent="0.25">
      <c r="E1375" s="442"/>
      <c r="F1375" s="444"/>
    </row>
    <row r="1376" spans="5:6" x14ac:dyDescent="0.25">
      <c r="E1376" s="442"/>
      <c r="F1376" s="444"/>
    </row>
    <row r="1377" spans="5:6" x14ac:dyDescent="0.25">
      <c r="E1377" s="442"/>
      <c r="F1377" s="444"/>
    </row>
    <row r="1378" spans="5:6" x14ac:dyDescent="0.25">
      <c r="E1378" s="442"/>
      <c r="F1378" s="444"/>
    </row>
    <row r="1379" spans="5:6" x14ac:dyDescent="0.25">
      <c r="E1379" s="442"/>
      <c r="F1379" s="444"/>
    </row>
    <row r="1380" spans="5:6" x14ac:dyDescent="0.25">
      <c r="E1380" s="442"/>
      <c r="F1380" s="444"/>
    </row>
    <row r="1381" spans="5:6" x14ac:dyDescent="0.25">
      <c r="E1381" s="442"/>
      <c r="F1381" s="444"/>
    </row>
    <row r="1382" spans="5:6" x14ac:dyDescent="0.25">
      <c r="E1382" s="442"/>
      <c r="F1382" s="444"/>
    </row>
    <row r="1383" spans="5:6" x14ac:dyDescent="0.25">
      <c r="E1383" s="442"/>
      <c r="F1383" s="444"/>
    </row>
    <row r="1384" spans="5:6" x14ac:dyDescent="0.25">
      <c r="E1384" s="442"/>
      <c r="F1384" s="444"/>
    </row>
    <row r="1385" spans="5:6" x14ac:dyDescent="0.25">
      <c r="E1385" s="442"/>
      <c r="F1385" s="444"/>
    </row>
    <row r="1386" spans="5:6" x14ac:dyDescent="0.25">
      <c r="E1386" s="442"/>
      <c r="F1386" s="444"/>
    </row>
    <row r="1387" spans="5:6" x14ac:dyDescent="0.25">
      <c r="E1387" s="442"/>
      <c r="F1387" s="444"/>
    </row>
    <row r="1388" spans="5:6" x14ac:dyDescent="0.25">
      <c r="E1388" s="442"/>
      <c r="F1388" s="444"/>
    </row>
    <row r="1389" spans="5:6" x14ac:dyDescent="0.25">
      <c r="E1389" s="442"/>
      <c r="F1389" s="444"/>
    </row>
    <row r="1390" spans="5:6" x14ac:dyDescent="0.25">
      <c r="E1390" s="442"/>
      <c r="F1390" s="444"/>
    </row>
    <row r="1391" spans="5:6" x14ac:dyDescent="0.25">
      <c r="E1391" s="442"/>
      <c r="F1391" s="444"/>
    </row>
    <row r="1392" spans="5:6" x14ac:dyDescent="0.25">
      <c r="E1392" s="442"/>
      <c r="F1392" s="444"/>
    </row>
    <row r="1393" spans="5:6" x14ac:dyDescent="0.25">
      <c r="E1393" s="442"/>
      <c r="F1393" s="444"/>
    </row>
    <row r="1394" spans="5:6" x14ac:dyDescent="0.25">
      <c r="E1394" s="442"/>
      <c r="F1394" s="444"/>
    </row>
    <row r="1395" spans="5:6" x14ac:dyDescent="0.25">
      <c r="E1395" s="442"/>
      <c r="F1395" s="444"/>
    </row>
    <row r="1396" spans="5:6" x14ac:dyDescent="0.25">
      <c r="E1396" s="442"/>
      <c r="F1396" s="444"/>
    </row>
    <row r="1397" spans="5:6" x14ac:dyDescent="0.25">
      <c r="E1397" s="442"/>
      <c r="F1397" s="444"/>
    </row>
    <row r="1398" spans="5:6" x14ac:dyDescent="0.25">
      <c r="E1398" s="442"/>
      <c r="F1398" s="444"/>
    </row>
    <row r="1399" spans="5:6" x14ac:dyDescent="0.25">
      <c r="E1399" s="442"/>
      <c r="F1399" s="444"/>
    </row>
    <row r="1400" spans="5:6" x14ac:dyDescent="0.25">
      <c r="E1400" s="442"/>
      <c r="F1400" s="444"/>
    </row>
    <row r="1401" spans="5:6" x14ac:dyDescent="0.25">
      <c r="E1401" s="442"/>
      <c r="F1401" s="444"/>
    </row>
    <row r="1402" spans="5:6" x14ac:dyDescent="0.25">
      <c r="E1402" s="442"/>
      <c r="F1402" s="444"/>
    </row>
    <row r="1403" spans="5:6" x14ac:dyDescent="0.25">
      <c r="E1403" s="442"/>
      <c r="F1403" s="444"/>
    </row>
    <row r="1404" spans="5:6" x14ac:dyDescent="0.25">
      <c r="E1404" s="442"/>
      <c r="F1404" s="444"/>
    </row>
    <row r="1405" spans="5:6" x14ac:dyDescent="0.25">
      <c r="E1405" s="442"/>
      <c r="F1405" s="444"/>
    </row>
    <row r="1406" spans="5:6" x14ac:dyDescent="0.25">
      <c r="E1406" s="442"/>
      <c r="F1406" s="444"/>
    </row>
    <row r="1407" spans="5:6" x14ac:dyDescent="0.25">
      <c r="E1407" s="442"/>
      <c r="F1407" s="444"/>
    </row>
    <row r="1408" spans="5:6" x14ac:dyDescent="0.25">
      <c r="E1408" s="442"/>
      <c r="F1408" s="444"/>
    </row>
    <row r="1409" spans="5:6" x14ac:dyDescent="0.25">
      <c r="E1409" s="442"/>
      <c r="F1409" s="444"/>
    </row>
    <row r="1410" spans="5:6" x14ac:dyDescent="0.25">
      <c r="E1410" s="442"/>
      <c r="F1410" s="444"/>
    </row>
    <row r="1411" spans="5:6" x14ac:dyDescent="0.25">
      <c r="E1411" s="442"/>
      <c r="F1411" s="444"/>
    </row>
    <row r="1412" spans="5:6" x14ac:dyDescent="0.25">
      <c r="E1412" s="442"/>
      <c r="F1412" s="444"/>
    </row>
    <row r="1413" spans="5:6" x14ac:dyDescent="0.25">
      <c r="E1413" s="442"/>
      <c r="F1413" s="444"/>
    </row>
    <row r="1414" spans="5:6" x14ac:dyDescent="0.25">
      <c r="E1414" s="442"/>
      <c r="F1414" s="444"/>
    </row>
    <row r="1415" spans="5:6" x14ac:dyDescent="0.25">
      <c r="E1415" s="442"/>
      <c r="F1415" s="444"/>
    </row>
    <row r="1416" spans="5:6" x14ac:dyDescent="0.25">
      <c r="E1416" s="442"/>
      <c r="F1416" s="444"/>
    </row>
    <row r="1417" spans="5:6" x14ac:dyDescent="0.25">
      <c r="E1417" s="442"/>
      <c r="F1417" s="444"/>
    </row>
    <row r="1418" spans="5:6" x14ac:dyDescent="0.25">
      <c r="E1418" s="442"/>
      <c r="F1418" s="444"/>
    </row>
    <row r="1419" spans="5:6" x14ac:dyDescent="0.25">
      <c r="E1419" s="442"/>
      <c r="F1419" s="444"/>
    </row>
    <row r="1420" spans="5:6" x14ac:dyDescent="0.25">
      <c r="E1420" s="442"/>
      <c r="F1420" s="444"/>
    </row>
    <row r="1421" spans="5:6" x14ac:dyDescent="0.25">
      <c r="E1421" s="442"/>
      <c r="F1421" s="444"/>
    </row>
    <row r="1422" spans="5:6" x14ac:dyDescent="0.25">
      <c r="E1422" s="442"/>
      <c r="F1422" s="444"/>
    </row>
    <row r="1423" spans="5:6" x14ac:dyDescent="0.25">
      <c r="E1423" s="442"/>
      <c r="F1423" s="444"/>
    </row>
    <row r="1424" spans="5:6" x14ac:dyDescent="0.25">
      <c r="E1424" s="442"/>
      <c r="F1424" s="444"/>
    </row>
    <row r="1425" spans="5:6" x14ac:dyDescent="0.25">
      <c r="E1425" s="442"/>
      <c r="F1425" s="444"/>
    </row>
    <row r="1426" spans="5:6" x14ac:dyDescent="0.25">
      <c r="E1426" s="442"/>
      <c r="F1426" s="444"/>
    </row>
    <row r="1427" spans="5:6" x14ac:dyDescent="0.25">
      <c r="E1427" s="442"/>
      <c r="F1427" s="444"/>
    </row>
    <row r="1428" spans="5:6" x14ac:dyDescent="0.25">
      <c r="E1428" s="442"/>
      <c r="F1428" s="444"/>
    </row>
    <row r="1429" spans="5:6" x14ac:dyDescent="0.25">
      <c r="E1429" s="442"/>
      <c r="F1429" s="444"/>
    </row>
    <row r="1430" spans="5:6" x14ac:dyDescent="0.25">
      <c r="E1430" s="442"/>
      <c r="F1430" s="444"/>
    </row>
    <row r="1431" spans="5:6" x14ac:dyDescent="0.25">
      <c r="E1431" s="442"/>
      <c r="F1431" s="444"/>
    </row>
    <row r="1432" spans="5:6" x14ac:dyDescent="0.25">
      <c r="E1432" s="442"/>
      <c r="F1432" s="444"/>
    </row>
    <row r="1433" spans="5:6" x14ac:dyDescent="0.25">
      <c r="E1433" s="442"/>
      <c r="F1433" s="444"/>
    </row>
    <row r="1434" spans="5:6" x14ac:dyDescent="0.25">
      <c r="E1434" s="442"/>
      <c r="F1434" s="444"/>
    </row>
    <row r="1435" spans="5:6" x14ac:dyDescent="0.25">
      <c r="E1435" s="442"/>
      <c r="F1435" s="444"/>
    </row>
    <row r="1436" spans="5:6" x14ac:dyDescent="0.25">
      <c r="E1436" s="442"/>
      <c r="F1436" s="444"/>
    </row>
    <row r="1437" spans="5:6" x14ac:dyDescent="0.25">
      <c r="E1437" s="442"/>
      <c r="F1437" s="444"/>
    </row>
    <row r="1438" spans="5:6" x14ac:dyDescent="0.25">
      <c r="E1438" s="442"/>
      <c r="F1438" s="444"/>
    </row>
    <row r="1439" spans="5:6" x14ac:dyDescent="0.25">
      <c r="E1439" s="442"/>
      <c r="F1439" s="444"/>
    </row>
    <row r="1440" spans="5:6" x14ac:dyDescent="0.25">
      <c r="E1440" s="442"/>
      <c r="F1440" s="444"/>
    </row>
    <row r="1441" spans="5:6" x14ac:dyDescent="0.25">
      <c r="E1441" s="442"/>
      <c r="F1441" s="444"/>
    </row>
    <row r="1442" spans="5:6" x14ac:dyDescent="0.25">
      <c r="E1442" s="442"/>
      <c r="F1442" s="444"/>
    </row>
    <row r="1443" spans="5:6" x14ac:dyDescent="0.25">
      <c r="E1443" s="442"/>
      <c r="F1443" s="444"/>
    </row>
    <row r="1444" spans="5:6" x14ac:dyDescent="0.25">
      <c r="E1444" s="442"/>
      <c r="F1444" s="444"/>
    </row>
    <row r="1445" spans="5:6" x14ac:dyDescent="0.25">
      <c r="E1445" s="442"/>
      <c r="F1445" s="444"/>
    </row>
    <row r="1446" spans="5:6" x14ac:dyDescent="0.25">
      <c r="E1446" s="442"/>
      <c r="F1446" s="444"/>
    </row>
    <row r="1447" spans="5:6" x14ac:dyDescent="0.25">
      <c r="E1447" s="442"/>
      <c r="F1447" s="444"/>
    </row>
    <row r="1448" spans="5:6" x14ac:dyDescent="0.25">
      <c r="E1448" s="442"/>
      <c r="F1448" s="444"/>
    </row>
    <row r="1449" spans="5:6" x14ac:dyDescent="0.25">
      <c r="E1449" s="442"/>
      <c r="F1449" s="444"/>
    </row>
    <row r="1450" spans="5:6" x14ac:dyDescent="0.25">
      <c r="E1450" s="442"/>
      <c r="F1450" s="444"/>
    </row>
    <row r="1451" spans="5:6" x14ac:dyDescent="0.25">
      <c r="E1451" s="442"/>
      <c r="F1451" s="444"/>
    </row>
    <row r="1452" spans="5:6" x14ac:dyDescent="0.25">
      <c r="E1452" s="442"/>
      <c r="F1452" s="444"/>
    </row>
    <row r="1453" spans="5:6" x14ac:dyDescent="0.25">
      <c r="E1453" s="442"/>
      <c r="F1453" s="444"/>
    </row>
    <row r="1454" spans="5:6" x14ac:dyDescent="0.25">
      <c r="E1454" s="442"/>
      <c r="F1454" s="444"/>
    </row>
    <row r="1455" spans="5:6" x14ac:dyDescent="0.25">
      <c r="E1455" s="442"/>
      <c r="F1455" s="444"/>
    </row>
    <row r="1456" spans="5:6" x14ac:dyDescent="0.25">
      <c r="E1456" s="442"/>
      <c r="F1456" s="444"/>
    </row>
    <row r="1457" spans="5:6" x14ac:dyDescent="0.25">
      <c r="E1457" s="442"/>
      <c r="F1457" s="444"/>
    </row>
    <row r="1458" spans="5:6" x14ac:dyDescent="0.25">
      <c r="E1458" s="442"/>
      <c r="F1458" s="444"/>
    </row>
    <row r="1459" spans="5:6" x14ac:dyDescent="0.25">
      <c r="E1459" s="442"/>
      <c r="F1459" s="444"/>
    </row>
    <row r="1460" spans="5:6" x14ac:dyDescent="0.25">
      <c r="E1460" s="442"/>
      <c r="F1460" s="444"/>
    </row>
    <row r="1461" spans="5:6" x14ac:dyDescent="0.25">
      <c r="E1461" s="442"/>
      <c r="F1461" s="444"/>
    </row>
    <row r="1462" spans="5:6" x14ac:dyDescent="0.25">
      <c r="E1462" s="442"/>
      <c r="F1462" s="444"/>
    </row>
    <row r="1463" spans="5:6" x14ac:dyDescent="0.25">
      <c r="E1463" s="442"/>
      <c r="F1463" s="444"/>
    </row>
    <row r="1464" spans="5:6" x14ac:dyDescent="0.25">
      <c r="E1464" s="442"/>
      <c r="F1464" s="444"/>
    </row>
    <row r="1465" spans="5:6" x14ac:dyDescent="0.25">
      <c r="E1465" s="442"/>
      <c r="F1465" s="444"/>
    </row>
    <row r="1466" spans="5:6" x14ac:dyDescent="0.25">
      <c r="E1466" s="442"/>
      <c r="F1466" s="444"/>
    </row>
    <row r="1467" spans="5:6" x14ac:dyDescent="0.25">
      <c r="E1467" s="442"/>
      <c r="F1467" s="444"/>
    </row>
    <row r="1468" spans="5:6" x14ac:dyDescent="0.25">
      <c r="E1468" s="442"/>
      <c r="F1468" s="444"/>
    </row>
    <row r="1469" spans="5:6" x14ac:dyDescent="0.25">
      <c r="E1469" s="442"/>
      <c r="F1469" s="444"/>
    </row>
    <row r="1470" spans="5:6" x14ac:dyDescent="0.25">
      <c r="E1470" s="442"/>
      <c r="F1470" s="444"/>
    </row>
    <row r="1471" spans="5:6" x14ac:dyDescent="0.25">
      <c r="E1471" s="442"/>
      <c r="F1471" s="444"/>
    </row>
    <row r="1472" spans="5:6" x14ac:dyDescent="0.25">
      <c r="E1472" s="442"/>
      <c r="F1472" s="444"/>
    </row>
    <row r="1473" spans="5:6" x14ac:dyDescent="0.25">
      <c r="E1473" s="442"/>
      <c r="F1473" s="444"/>
    </row>
    <row r="1474" spans="5:6" x14ac:dyDescent="0.25">
      <c r="E1474" s="442"/>
      <c r="F1474" s="444"/>
    </row>
    <row r="1475" spans="5:6" x14ac:dyDescent="0.25">
      <c r="E1475" s="442"/>
      <c r="F1475" s="444"/>
    </row>
    <row r="1476" spans="5:6" x14ac:dyDescent="0.25">
      <c r="E1476" s="442"/>
      <c r="F1476" s="444"/>
    </row>
    <row r="1477" spans="5:6" x14ac:dyDescent="0.25">
      <c r="E1477" s="442"/>
      <c r="F1477" s="444"/>
    </row>
    <row r="1478" spans="5:6" x14ac:dyDescent="0.25">
      <c r="E1478" s="442"/>
      <c r="F1478" s="444"/>
    </row>
    <row r="1479" spans="5:6" x14ac:dyDescent="0.25">
      <c r="E1479" s="442"/>
      <c r="F1479" s="444"/>
    </row>
    <row r="1480" spans="5:6" x14ac:dyDescent="0.25">
      <c r="E1480" s="442"/>
      <c r="F1480" s="444"/>
    </row>
    <row r="1481" spans="5:6" x14ac:dyDescent="0.25">
      <c r="E1481" s="442"/>
      <c r="F1481" s="444"/>
    </row>
    <row r="1482" spans="5:6" x14ac:dyDescent="0.25">
      <c r="E1482" s="442"/>
      <c r="F1482" s="444"/>
    </row>
    <row r="1483" spans="5:6" x14ac:dyDescent="0.25">
      <c r="E1483" s="442"/>
      <c r="F1483" s="444"/>
    </row>
    <row r="1484" spans="5:6" x14ac:dyDescent="0.25">
      <c r="E1484" s="442"/>
      <c r="F1484" s="444"/>
    </row>
    <row r="1485" spans="5:6" x14ac:dyDescent="0.25">
      <c r="E1485" s="442"/>
      <c r="F1485" s="444"/>
    </row>
    <row r="1486" spans="5:6" x14ac:dyDescent="0.25">
      <c r="E1486" s="442"/>
      <c r="F1486" s="444"/>
    </row>
    <row r="1487" spans="5:6" x14ac:dyDescent="0.25">
      <c r="E1487" s="442"/>
      <c r="F1487" s="444"/>
    </row>
    <row r="1488" spans="5:6" x14ac:dyDescent="0.25">
      <c r="E1488" s="442"/>
      <c r="F1488" s="444"/>
    </row>
    <row r="1489" spans="5:6" x14ac:dyDescent="0.25">
      <c r="E1489" s="442"/>
      <c r="F1489" s="444"/>
    </row>
    <row r="1490" spans="5:6" x14ac:dyDescent="0.25">
      <c r="E1490" s="442"/>
      <c r="F1490" s="444"/>
    </row>
    <row r="1491" spans="5:6" x14ac:dyDescent="0.25">
      <c r="E1491" s="442"/>
      <c r="F1491" s="444"/>
    </row>
    <row r="1492" spans="5:6" x14ac:dyDescent="0.25">
      <c r="E1492" s="442"/>
      <c r="F1492" s="444"/>
    </row>
    <row r="1493" spans="5:6" x14ac:dyDescent="0.25">
      <c r="E1493" s="442"/>
      <c r="F1493" s="444"/>
    </row>
    <row r="1494" spans="5:6" x14ac:dyDescent="0.25">
      <c r="E1494" s="442"/>
      <c r="F1494" s="444"/>
    </row>
    <row r="1495" spans="5:6" x14ac:dyDescent="0.25">
      <c r="E1495" s="442"/>
      <c r="F1495" s="444"/>
    </row>
    <row r="1496" spans="5:6" x14ac:dyDescent="0.25">
      <c r="E1496" s="442"/>
      <c r="F1496" s="444"/>
    </row>
    <row r="1497" spans="5:6" x14ac:dyDescent="0.25">
      <c r="E1497" s="442"/>
      <c r="F1497" s="444"/>
    </row>
    <row r="1498" spans="5:6" x14ac:dyDescent="0.25">
      <c r="E1498" s="442"/>
      <c r="F1498" s="444"/>
    </row>
    <row r="1499" spans="5:6" x14ac:dyDescent="0.25">
      <c r="E1499" s="442"/>
      <c r="F1499" s="444"/>
    </row>
    <row r="1500" spans="5:6" x14ac:dyDescent="0.25">
      <c r="E1500" s="442"/>
      <c r="F1500" s="444"/>
    </row>
    <row r="1501" spans="5:6" x14ac:dyDescent="0.25">
      <c r="E1501" s="442"/>
      <c r="F1501" s="444"/>
    </row>
    <row r="1502" spans="5:6" x14ac:dyDescent="0.25">
      <c r="E1502" s="442"/>
      <c r="F1502" s="444"/>
    </row>
    <row r="1503" spans="5:6" x14ac:dyDescent="0.25">
      <c r="E1503" s="442"/>
      <c r="F1503" s="444"/>
    </row>
    <row r="1504" spans="5:6" x14ac:dyDescent="0.25">
      <c r="E1504" s="442"/>
      <c r="F1504" s="444"/>
    </row>
    <row r="1505" spans="5:6" x14ac:dyDescent="0.25">
      <c r="E1505" s="442"/>
      <c r="F1505" s="444"/>
    </row>
    <row r="1506" spans="5:6" x14ac:dyDescent="0.25">
      <c r="E1506" s="442"/>
      <c r="F1506" s="444"/>
    </row>
    <row r="1507" spans="5:6" x14ac:dyDescent="0.25">
      <c r="E1507" s="442"/>
      <c r="F1507" s="444"/>
    </row>
    <row r="1508" spans="5:6" x14ac:dyDescent="0.25">
      <c r="E1508" s="442"/>
      <c r="F1508" s="444"/>
    </row>
    <row r="1509" spans="5:6" x14ac:dyDescent="0.25">
      <c r="E1509" s="442"/>
      <c r="F1509" s="444"/>
    </row>
    <row r="1510" spans="5:6" x14ac:dyDescent="0.25">
      <c r="E1510" s="442"/>
      <c r="F1510" s="444"/>
    </row>
    <row r="1511" spans="5:6" x14ac:dyDescent="0.25">
      <c r="E1511" s="442"/>
      <c r="F1511" s="444"/>
    </row>
    <row r="1512" spans="5:6" x14ac:dyDescent="0.25">
      <c r="E1512" s="442"/>
      <c r="F1512" s="444"/>
    </row>
    <row r="1513" spans="5:6" x14ac:dyDescent="0.25">
      <c r="E1513" s="442"/>
      <c r="F1513" s="444"/>
    </row>
    <row r="1514" spans="5:6" x14ac:dyDescent="0.25">
      <c r="E1514" s="442"/>
      <c r="F1514" s="444"/>
    </row>
    <row r="1515" spans="5:6" x14ac:dyDescent="0.25">
      <c r="E1515" s="442"/>
      <c r="F1515" s="444"/>
    </row>
    <row r="1516" spans="5:6" x14ac:dyDescent="0.25">
      <c r="E1516" s="442"/>
      <c r="F1516" s="444"/>
    </row>
    <row r="1517" spans="5:6" x14ac:dyDescent="0.25">
      <c r="E1517" s="442"/>
      <c r="F1517" s="444"/>
    </row>
    <row r="1518" spans="5:6" x14ac:dyDescent="0.25">
      <c r="E1518" s="442"/>
      <c r="F1518" s="444"/>
    </row>
    <row r="1519" spans="5:6" x14ac:dyDescent="0.25">
      <c r="E1519" s="442"/>
      <c r="F1519" s="444"/>
    </row>
    <row r="1520" spans="5:6" x14ac:dyDescent="0.25">
      <c r="E1520" s="442"/>
      <c r="F1520" s="444"/>
    </row>
    <row r="1521" spans="5:6" x14ac:dyDescent="0.25">
      <c r="E1521" s="442"/>
      <c r="F1521" s="444"/>
    </row>
    <row r="1522" spans="5:6" x14ac:dyDescent="0.25">
      <c r="E1522" s="442"/>
      <c r="F1522" s="444"/>
    </row>
    <row r="1523" spans="5:6" x14ac:dyDescent="0.25">
      <c r="E1523" s="442"/>
      <c r="F1523" s="444"/>
    </row>
    <row r="1524" spans="5:6" x14ac:dyDescent="0.25">
      <c r="E1524" s="442"/>
      <c r="F1524" s="444"/>
    </row>
    <row r="1525" spans="5:6" x14ac:dyDescent="0.25">
      <c r="E1525" s="442"/>
      <c r="F1525" s="444"/>
    </row>
    <row r="1526" spans="5:6" x14ac:dyDescent="0.25">
      <c r="E1526" s="442"/>
      <c r="F1526" s="444"/>
    </row>
    <row r="1527" spans="5:6" x14ac:dyDescent="0.25">
      <c r="E1527" s="442"/>
      <c r="F1527" s="444"/>
    </row>
    <row r="1528" spans="5:6" x14ac:dyDescent="0.25">
      <c r="E1528" s="442"/>
      <c r="F1528" s="444"/>
    </row>
    <row r="1529" spans="5:6" x14ac:dyDescent="0.25">
      <c r="E1529" s="442"/>
      <c r="F1529" s="444"/>
    </row>
    <row r="1530" spans="5:6" x14ac:dyDescent="0.25">
      <c r="E1530" s="442"/>
      <c r="F1530" s="444"/>
    </row>
    <row r="1531" spans="5:6" x14ac:dyDescent="0.25">
      <c r="E1531" s="442"/>
      <c r="F1531" s="444"/>
    </row>
    <row r="1532" spans="5:6" x14ac:dyDescent="0.25">
      <c r="E1532" s="442"/>
      <c r="F1532" s="444"/>
    </row>
    <row r="1533" spans="5:6" x14ac:dyDescent="0.25">
      <c r="E1533" s="442"/>
      <c r="F1533" s="444"/>
    </row>
    <row r="1534" spans="5:6" x14ac:dyDescent="0.25">
      <c r="E1534" s="442"/>
      <c r="F1534" s="444"/>
    </row>
    <row r="1535" spans="5:6" x14ac:dyDescent="0.25">
      <c r="E1535" s="442"/>
      <c r="F1535" s="444"/>
    </row>
    <row r="1536" spans="5:6" x14ac:dyDescent="0.25">
      <c r="E1536" s="442"/>
      <c r="F1536" s="444"/>
    </row>
    <row r="1537" spans="5:6" x14ac:dyDescent="0.25">
      <c r="E1537" s="442"/>
      <c r="F1537" s="444"/>
    </row>
    <row r="1538" spans="5:6" x14ac:dyDescent="0.25">
      <c r="E1538" s="442"/>
      <c r="F1538" s="444"/>
    </row>
    <row r="1539" spans="5:6" x14ac:dyDescent="0.25">
      <c r="E1539" s="442"/>
      <c r="F1539" s="444"/>
    </row>
    <row r="1540" spans="5:6" x14ac:dyDescent="0.25">
      <c r="E1540" s="442"/>
      <c r="F1540" s="444"/>
    </row>
    <row r="1541" spans="5:6" x14ac:dyDescent="0.25">
      <c r="E1541" s="442"/>
      <c r="F1541" s="444"/>
    </row>
    <row r="1542" spans="5:6" x14ac:dyDescent="0.25">
      <c r="E1542" s="442"/>
      <c r="F1542" s="444"/>
    </row>
    <row r="1543" spans="5:6" x14ac:dyDescent="0.25">
      <c r="E1543" s="442"/>
      <c r="F1543" s="444"/>
    </row>
    <row r="1544" spans="5:6" x14ac:dyDescent="0.25">
      <c r="E1544" s="442"/>
      <c r="F1544" s="444"/>
    </row>
    <row r="1545" spans="5:6" x14ac:dyDescent="0.25">
      <c r="E1545" s="442"/>
      <c r="F1545" s="444"/>
    </row>
    <row r="1546" spans="5:6" x14ac:dyDescent="0.25">
      <c r="E1546" s="442"/>
      <c r="F1546" s="444"/>
    </row>
    <row r="1547" spans="5:6" x14ac:dyDescent="0.25">
      <c r="E1547" s="442"/>
      <c r="F1547" s="444"/>
    </row>
    <row r="1548" spans="5:6" x14ac:dyDescent="0.25">
      <c r="E1548" s="442"/>
      <c r="F1548" s="444"/>
    </row>
    <row r="1549" spans="5:6" x14ac:dyDescent="0.25">
      <c r="E1549" s="442"/>
      <c r="F1549" s="444"/>
    </row>
    <row r="1550" spans="5:6" x14ac:dyDescent="0.25">
      <c r="E1550" s="442"/>
      <c r="F1550" s="444"/>
    </row>
    <row r="1551" spans="5:6" x14ac:dyDescent="0.25">
      <c r="E1551" s="442"/>
      <c r="F1551" s="444"/>
    </row>
    <row r="1552" spans="5:6" x14ac:dyDescent="0.25">
      <c r="E1552" s="442"/>
      <c r="F1552" s="444"/>
    </row>
    <row r="1553" spans="5:6" x14ac:dyDescent="0.25">
      <c r="E1553" s="442"/>
      <c r="F1553" s="444"/>
    </row>
    <row r="1554" spans="5:6" x14ac:dyDescent="0.25">
      <c r="E1554" s="442"/>
      <c r="F1554" s="444"/>
    </row>
    <row r="1555" spans="5:6" x14ac:dyDescent="0.25">
      <c r="E1555" s="442"/>
      <c r="F1555" s="444"/>
    </row>
    <row r="1556" spans="5:6" x14ac:dyDescent="0.25">
      <c r="E1556" s="442"/>
      <c r="F1556" s="444"/>
    </row>
    <row r="1557" spans="5:6" x14ac:dyDescent="0.25">
      <c r="E1557" s="442"/>
      <c r="F1557" s="444"/>
    </row>
    <row r="1558" spans="5:6" x14ac:dyDescent="0.25">
      <c r="E1558" s="442"/>
      <c r="F1558" s="444"/>
    </row>
    <row r="1559" spans="5:6" x14ac:dyDescent="0.25">
      <c r="E1559" s="442"/>
      <c r="F1559" s="444"/>
    </row>
    <row r="1560" spans="5:6" x14ac:dyDescent="0.25">
      <c r="E1560" s="442"/>
      <c r="F1560" s="444"/>
    </row>
    <row r="1561" spans="5:6" x14ac:dyDescent="0.25">
      <c r="E1561" s="442"/>
      <c r="F1561" s="444"/>
    </row>
    <row r="1562" spans="5:6" x14ac:dyDescent="0.25">
      <c r="E1562" s="442"/>
      <c r="F1562" s="444"/>
    </row>
    <row r="1563" spans="5:6" x14ac:dyDescent="0.25">
      <c r="E1563" s="442"/>
      <c r="F1563" s="444"/>
    </row>
    <row r="1564" spans="5:6" x14ac:dyDescent="0.25">
      <c r="E1564" s="442"/>
      <c r="F1564" s="444"/>
    </row>
    <row r="1565" spans="5:6" x14ac:dyDescent="0.25">
      <c r="E1565" s="442"/>
      <c r="F1565" s="444"/>
    </row>
    <row r="1566" spans="5:6" x14ac:dyDescent="0.25">
      <c r="E1566" s="442"/>
      <c r="F1566" s="444"/>
    </row>
    <row r="1567" spans="5:6" x14ac:dyDescent="0.25">
      <c r="E1567" s="442"/>
      <c r="F1567" s="444"/>
    </row>
    <row r="1568" spans="5:6" x14ac:dyDescent="0.25">
      <c r="E1568" s="442"/>
      <c r="F1568" s="444"/>
    </row>
    <row r="1569" spans="5:6" x14ac:dyDescent="0.25">
      <c r="E1569" s="442"/>
      <c r="F1569" s="444"/>
    </row>
    <row r="1570" spans="5:6" x14ac:dyDescent="0.25">
      <c r="E1570" s="442"/>
      <c r="F1570" s="444"/>
    </row>
    <row r="1571" spans="5:6" x14ac:dyDescent="0.25">
      <c r="E1571" s="442"/>
      <c r="F1571" s="444"/>
    </row>
    <row r="1572" spans="5:6" x14ac:dyDescent="0.25">
      <c r="E1572" s="442"/>
      <c r="F1572" s="444"/>
    </row>
    <row r="1573" spans="5:6" x14ac:dyDescent="0.25">
      <c r="E1573" s="442"/>
      <c r="F1573" s="444"/>
    </row>
    <row r="1574" spans="5:6" x14ac:dyDescent="0.25">
      <c r="E1574" s="442"/>
      <c r="F1574" s="444"/>
    </row>
    <row r="1575" spans="5:6" x14ac:dyDescent="0.25">
      <c r="E1575" s="442"/>
      <c r="F1575" s="444"/>
    </row>
    <row r="1576" spans="5:6" x14ac:dyDescent="0.25">
      <c r="E1576" s="442"/>
      <c r="F1576" s="444"/>
    </row>
    <row r="1577" spans="5:6" x14ac:dyDescent="0.25">
      <c r="E1577" s="442"/>
      <c r="F1577" s="444"/>
    </row>
    <row r="1578" spans="5:6" x14ac:dyDescent="0.25">
      <c r="E1578" s="442"/>
      <c r="F1578" s="444"/>
    </row>
    <row r="1579" spans="5:6" x14ac:dyDescent="0.25">
      <c r="E1579" s="442"/>
      <c r="F1579" s="444"/>
    </row>
    <row r="1580" spans="5:6" x14ac:dyDescent="0.25">
      <c r="E1580" s="442"/>
      <c r="F1580" s="444"/>
    </row>
    <row r="1581" spans="5:6" x14ac:dyDescent="0.25">
      <c r="E1581" s="442"/>
      <c r="F1581" s="444"/>
    </row>
    <row r="1582" spans="5:6" x14ac:dyDescent="0.25">
      <c r="E1582" s="442"/>
      <c r="F1582" s="444"/>
    </row>
    <row r="1583" spans="5:6" x14ac:dyDescent="0.25">
      <c r="E1583" s="442"/>
      <c r="F1583" s="444"/>
    </row>
    <row r="1584" spans="5:6" x14ac:dyDescent="0.25">
      <c r="E1584" s="442"/>
      <c r="F1584" s="444"/>
    </row>
    <row r="1585" spans="5:6" x14ac:dyDescent="0.25">
      <c r="E1585" s="442"/>
      <c r="F1585" s="444"/>
    </row>
    <row r="1586" spans="5:6" x14ac:dyDescent="0.25">
      <c r="E1586" s="442"/>
      <c r="F1586" s="444"/>
    </row>
    <row r="1587" spans="5:6" x14ac:dyDescent="0.25">
      <c r="E1587" s="442"/>
      <c r="F1587" s="444"/>
    </row>
    <row r="1588" spans="5:6" x14ac:dyDescent="0.25">
      <c r="E1588" s="442"/>
      <c r="F1588" s="444"/>
    </row>
    <row r="1589" spans="5:6" x14ac:dyDescent="0.25">
      <c r="E1589" s="442"/>
      <c r="F1589" s="444"/>
    </row>
    <row r="1590" spans="5:6" x14ac:dyDescent="0.25">
      <c r="E1590" s="442"/>
      <c r="F1590" s="444"/>
    </row>
    <row r="1591" spans="5:6" x14ac:dyDescent="0.25">
      <c r="E1591" s="442"/>
      <c r="F1591" s="444"/>
    </row>
    <row r="1592" spans="5:6" x14ac:dyDescent="0.25">
      <c r="E1592" s="442"/>
      <c r="F1592" s="444"/>
    </row>
    <row r="1593" spans="5:6" x14ac:dyDescent="0.25">
      <c r="E1593" s="442"/>
      <c r="F1593" s="444"/>
    </row>
    <row r="1594" spans="5:6" x14ac:dyDescent="0.25">
      <c r="E1594" s="442"/>
      <c r="F1594" s="444"/>
    </row>
    <row r="1595" spans="5:6" x14ac:dyDescent="0.25">
      <c r="E1595" s="442"/>
      <c r="F1595" s="444"/>
    </row>
    <row r="1596" spans="5:6" x14ac:dyDescent="0.25">
      <c r="E1596" s="442"/>
      <c r="F1596" s="444"/>
    </row>
    <row r="1597" spans="5:6" x14ac:dyDescent="0.25">
      <c r="E1597" s="442"/>
      <c r="F1597" s="444"/>
    </row>
    <row r="1598" spans="5:6" x14ac:dyDescent="0.25">
      <c r="E1598" s="442"/>
      <c r="F1598" s="444"/>
    </row>
    <row r="1599" spans="5:6" x14ac:dyDescent="0.25">
      <c r="E1599" s="442"/>
      <c r="F1599" s="444"/>
    </row>
    <row r="1600" spans="5:6" x14ac:dyDescent="0.25">
      <c r="E1600" s="442"/>
      <c r="F1600" s="444"/>
    </row>
    <row r="1601" spans="5:6" x14ac:dyDescent="0.25">
      <c r="E1601" s="442"/>
      <c r="F1601" s="444"/>
    </row>
    <row r="1602" spans="5:6" x14ac:dyDescent="0.25">
      <c r="E1602" s="442"/>
      <c r="F1602" s="444"/>
    </row>
    <row r="1603" spans="5:6" x14ac:dyDescent="0.25">
      <c r="E1603" s="442"/>
      <c r="F1603" s="444"/>
    </row>
    <row r="1604" spans="5:6" x14ac:dyDescent="0.25">
      <c r="E1604" s="442"/>
      <c r="F1604" s="444"/>
    </row>
    <row r="1605" spans="5:6" x14ac:dyDescent="0.25">
      <c r="E1605" s="442"/>
      <c r="F1605" s="444"/>
    </row>
    <row r="1606" spans="5:6" x14ac:dyDescent="0.25">
      <c r="E1606" s="442"/>
      <c r="F1606" s="444"/>
    </row>
    <row r="1607" spans="5:6" x14ac:dyDescent="0.25">
      <c r="E1607" s="442"/>
      <c r="F1607" s="444"/>
    </row>
    <row r="1608" spans="5:6" x14ac:dyDescent="0.25">
      <c r="E1608" s="442"/>
      <c r="F1608" s="444"/>
    </row>
    <row r="1609" spans="5:6" x14ac:dyDescent="0.25">
      <c r="E1609" s="442"/>
      <c r="F1609" s="444"/>
    </row>
    <row r="1610" spans="5:6" x14ac:dyDescent="0.25">
      <c r="E1610" s="442"/>
      <c r="F1610" s="444"/>
    </row>
    <row r="1611" spans="5:6" x14ac:dyDescent="0.25">
      <c r="E1611" s="442"/>
      <c r="F1611" s="444"/>
    </row>
    <row r="1612" spans="5:6" x14ac:dyDescent="0.25">
      <c r="E1612" s="442"/>
      <c r="F1612" s="444"/>
    </row>
    <row r="1613" spans="5:6" x14ac:dyDescent="0.25">
      <c r="E1613" s="442"/>
      <c r="F1613" s="444"/>
    </row>
    <row r="1614" spans="5:6" x14ac:dyDescent="0.25">
      <c r="E1614" s="442"/>
      <c r="F1614" s="444"/>
    </row>
    <row r="1615" spans="5:6" x14ac:dyDescent="0.25">
      <c r="E1615" s="442"/>
      <c r="F1615" s="444"/>
    </row>
    <row r="1616" spans="5:6" x14ac:dyDescent="0.25">
      <c r="E1616" s="442"/>
      <c r="F1616" s="444"/>
    </row>
    <row r="1617" spans="5:6" x14ac:dyDescent="0.25">
      <c r="E1617" s="442"/>
      <c r="F1617" s="444"/>
    </row>
    <row r="1618" spans="5:6" x14ac:dyDescent="0.25">
      <c r="E1618" s="442"/>
      <c r="F1618" s="444"/>
    </row>
    <row r="1619" spans="5:6" x14ac:dyDescent="0.25">
      <c r="E1619" s="442"/>
      <c r="F1619" s="444"/>
    </row>
    <row r="1620" spans="5:6" x14ac:dyDescent="0.25">
      <c r="E1620" s="442"/>
      <c r="F1620" s="444"/>
    </row>
    <row r="1621" spans="5:6" x14ac:dyDescent="0.25">
      <c r="E1621" s="442"/>
      <c r="F1621" s="444"/>
    </row>
    <row r="1622" spans="5:6" x14ac:dyDescent="0.25">
      <c r="E1622" s="442"/>
      <c r="F1622" s="444"/>
    </row>
    <row r="1623" spans="5:6" x14ac:dyDescent="0.25">
      <c r="E1623" s="442"/>
      <c r="F1623" s="444"/>
    </row>
    <row r="1624" spans="5:6" x14ac:dyDescent="0.25">
      <c r="E1624" s="442"/>
      <c r="F1624" s="444"/>
    </row>
    <row r="1625" spans="5:6" x14ac:dyDescent="0.25">
      <c r="E1625" s="442"/>
      <c r="F1625" s="444"/>
    </row>
    <row r="1626" spans="5:6" x14ac:dyDescent="0.25">
      <c r="E1626" s="442"/>
      <c r="F1626" s="444"/>
    </row>
    <row r="1627" spans="5:6" x14ac:dyDescent="0.25">
      <c r="E1627" s="442"/>
      <c r="F1627" s="444"/>
    </row>
    <row r="1628" spans="5:6" x14ac:dyDescent="0.25">
      <c r="E1628" s="442"/>
      <c r="F1628" s="444"/>
    </row>
    <row r="1629" spans="5:6" x14ac:dyDescent="0.25">
      <c r="E1629" s="442"/>
      <c r="F1629" s="444"/>
    </row>
    <row r="1630" spans="5:6" x14ac:dyDescent="0.25">
      <c r="E1630" s="442"/>
      <c r="F1630" s="444"/>
    </row>
    <row r="1631" spans="5:6" x14ac:dyDescent="0.25">
      <c r="E1631" s="442"/>
      <c r="F1631" s="444"/>
    </row>
    <row r="1632" spans="5:6" x14ac:dyDescent="0.25">
      <c r="E1632" s="442"/>
      <c r="F1632" s="444"/>
    </row>
    <row r="1633" spans="5:6" x14ac:dyDescent="0.25">
      <c r="E1633" s="442"/>
      <c r="F1633" s="444"/>
    </row>
    <row r="1634" spans="5:6" x14ac:dyDescent="0.25">
      <c r="E1634" s="442"/>
      <c r="F1634" s="444"/>
    </row>
    <row r="1635" spans="5:6" x14ac:dyDescent="0.25">
      <c r="E1635" s="442"/>
      <c r="F1635" s="444"/>
    </row>
    <row r="1636" spans="5:6" x14ac:dyDescent="0.25">
      <c r="E1636" s="442"/>
      <c r="F1636" s="444"/>
    </row>
    <row r="1637" spans="5:6" x14ac:dyDescent="0.25">
      <c r="E1637" s="442"/>
      <c r="F1637" s="444"/>
    </row>
    <row r="1638" spans="5:6" x14ac:dyDescent="0.25">
      <c r="E1638" s="442"/>
      <c r="F1638" s="444"/>
    </row>
    <row r="1639" spans="5:6" x14ac:dyDescent="0.25">
      <c r="E1639" s="442"/>
      <c r="F1639" s="444"/>
    </row>
    <row r="1640" spans="5:6" x14ac:dyDescent="0.25">
      <c r="E1640" s="442"/>
      <c r="F1640" s="444"/>
    </row>
    <row r="1641" spans="5:6" x14ac:dyDescent="0.25">
      <c r="E1641" s="442"/>
      <c r="F1641" s="444"/>
    </row>
    <row r="1642" spans="5:6" x14ac:dyDescent="0.25">
      <c r="E1642" s="442"/>
      <c r="F1642" s="444"/>
    </row>
    <row r="1643" spans="5:6" x14ac:dyDescent="0.25">
      <c r="E1643" s="442"/>
      <c r="F1643" s="444"/>
    </row>
    <row r="1644" spans="5:6" x14ac:dyDescent="0.25">
      <c r="E1644" s="442"/>
      <c r="F1644" s="444"/>
    </row>
    <row r="1645" spans="5:6" x14ac:dyDescent="0.25">
      <c r="E1645" s="442"/>
      <c r="F1645" s="444"/>
    </row>
    <row r="1646" spans="5:6" x14ac:dyDescent="0.25">
      <c r="E1646" s="442"/>
      <c r="F1646" s="444"/>
    </row>
    <row r="1647" spans="5:6" x14ac:dyDescent="0.25">
      <c r="E1647" s="442"/>
      <c r="F1647" s="444"/>
    </row>
    <row r="1648" spans="5:6" x14ac:dyDescent="0.25">
      <c r="E1648" s="442"/>
      <c r="F1648" s="444"/>
    </row>
    <row r="1649" spans="5:6" x14ac:dyDescent="0.25">
      <c r="E1649" s="442"/>
      <c r="F1649" s="444"/>
    </row>
    <row r="1650" spans="5:6" x14ac:dyDescent="0.25">
      <c r="E1650" s="442"/>
      <c r="F1650" s="444"/>
    </row>
    <row r="1651" spans="5:6" x14ac:dyDescent="0.25">
      <c r="E1651" s="442"/>
      <c r="F1651" s="444"/>
    </row>
    <row r="1652" spans="5:6" x14ac:dyDescent="0.25">
      <c r="E1652" s="442"/>
      <c r="F1652" s="444"/>
    </row>
    <row r="1653" spans="5:6" x14ac:dyDescent="0.25">
      <c r="E1653" s="442"/>
      <c r="F1653" s="444"/>
    </row>
    <row r="1654" spans="5:6" x14ac:dyDescent="0.25">
      <c r="E1654" s="442"/>
      <c r="F1654" s="444"/>
    </row>
    <row r="1655" spans="5:6" x14ac:dyDescent="0.25">
      <c r="E1655" s="442"/>
      <c r="F1655" s="444"/>
    </row>
    <row r="1656" spans="5:6" x14ac:dyDescent="0.25">
      <c r="E1656" s="442"/>
      <c r="F1656" s="444"/>
    </row>
    <row r="1657" spans="5:6" x14ac:dyDescent="0.25">
      <c r="E1657" s="442"/>
      <c r="F1657" s="444"/>
    </row>
    <row r="1658" spans="5:6" x14ac:dyDescent="0.25">
      <c r="E1658" s="442"/>
      <c r="F1658" s="444"/>
    </row>
    <row r="1659" spans="5:6" x14ac:dyDescent="0.25">
      <c r="E1659" s="442"/>
      <c r="F1659" s="444"/>
    </row>
    <row r="1660" spans="5:6" x14ac:dyDescent="0.25">
      <c r="E1660" s="442"/>
      <c r="F1660" s="444"/>
    </row>
    <row r="1661" spans="5:6" x14ac:dyDescent="0.25">
      <c r="E1661" s="442"/>
      <c r="F1661" s="444"/>
    </row>
    <row r="1662" spans="5:6" x14ac:dyDescent="0.25">
      <c r="E1662" s="442"/>
      <c r="F1662" s="444"/>
    </row>
    <row r="1663" spans="5:6" x14ac:dyDescent="0.25">
      <c r="E1663" s="442"/>
      <c r="F1663" s="444"/>
    </row>
    <row r="1664" spans="5:6" x14ac:dyDescent="0.25">
      <c r="E1664" s="442"/>
      <c r="F1664" s="444"/>
    </row>
    <row r="1665" spans="5:6" x14ac:dyDescent="0.25">
      <c r="E1665" s="442"/>
      <c r="F1665" s="444"/>
    </row>
    <row r="1666" spans="5:6" x14ac:dyDescent="0.25">
      <c r="E1666" s="442"/>
      <c r="F1666" s="444"/>
    </row>
    <row r="1667" spans="5:6" x14ac:dyDescent="0.25">
      <c r="E1667" s="442"/>
      <c r="F1667" s="444"/>
    </row>
    <row r="1668" spans="5:6" x14ac:dyDescent="0.25">
      <c r="E1668" s="442"/>
      <c r="F1668" s="444"/>
    </row>
    <row r="1669" spans="5:6" x14ac:dyDescent="0.25">
      <c r="E1669" s="442"/>
      <c r="F1669" s="444"/>
    </row>
    <row r="1670" spans="5:6" x14ac:dyDescent="0.25">
      <c r="E1670" s="442"/>
      <c r="F1670" s="444"/>
    </row>
    <row r="1671" spans="5:6" x14ac:dyDescent="0.25">
      <c r="E1671" s="442"/>
      <c r="F1671" s="444"/>
    </row>
    <row r="1672" spans="5:6" x14ac:dyDescent="0.25">
      <c r="E1672" s="442"/>
      <c r="F1672" s="444"/>
    </row>
    <row r="1673" spans="5:6" x14ac:dyDescent="0.25">
      <c r="E1673" s="442"/>
      <c r="F1673" s="444"/>
    </row>
    <row r="1674" spans="5:6" x14ac:dyDescent="0.25">
      <c r="E1674" s="442"/>
      <c r="F1674" s="444"/>
    </row>
    <row r="1675" spans="5:6" x14ac:dyDescent="0.25">
      <c r="E1675" s="442"/>
      <c r="F1675" s="444"/>
    </row>
    <row r="1676" spans="5:6" x14ac:dyDescent="0.25">
      <c r="E1676" s="442"/>
      <c r="F1676" s="444"/>
    </row>
    <row r="1677" spans="5:6" x14ac:dyDescent="0.25">
      <c r="E1677" s="442"/>
      <c r="F1677" s="444"/>
    </row>
    <row r="1678" spans="5:6" x14ac:dyDescent="0.25">
      <c r="E1678" s="442"/>
      <c r="F1678" s="444"/>
    </row>
    <row r="1679" spans="5:6" x14ac:dyDescent="0.25">
      <c r="E1679" s="442"/>
      <c r="F1679" s="444"/>
    </row>
    <row r="1680" spans="5:6" x14ac:dyDescent="0.25">
      <c r="E1680" s="442"/>
      <c r="F1680" s="444"/>
    </row>
    <row r="1681" spans="5:6" x14ac:dyDescent="0.25">
      <c r="E1681" s="442"/>
      <c r="F1681" s="444"/>
    </row>
    <row r="1682" spans="5:6" x14ac:dyDescent="0.25">
      <c r="E1682" s="442"/>
      <c r="F1682" s="444"/>
    </row>
    <row r="1683" spans="5:6" x14ac:dyDescent="0.25">
      <c r="E1683" s="442"/>
      <c r="F1683" s="444"/>
    </row>
    <row r="1684" spans="5:6" x14ac:dyDescent="0.25">
      <c r="E1684" s="442"/>
      <c r="F1684" s="444"/>
    </row>
    <row r="1685" spans="5:6" x14ac:dyDescent="0.25">
      <c r="E1685" s="442"/>
      <c r="F1685" s="444"/>
    </row>
    <row r="1686" spans="5:6" x14ac:dyDescent="0.25">
      <c r="E1686" s="442"/>
      <c r="F1686" s="444"/>
    </row>
    <row r="1687" spans="5:6" x14ac:dyDescent="0.25">
      <c r="E1687" s="442"/>
      <c r="F1687" s="444"/>
    </row>
    <row r="1688" spans="5:6" x14ac:dyDescent="0.25">
      <c r="E1688" s="442"/>
      <c r="F1688" s="444"/>
    </row>
    <row r="1689" spans="5:6" x14ac:dyDescent="0.25">
      <c r="E1689" s="442"/>
      <c r="F1689" s="444"/>
    </row>
    <row r="1690" spans="5:6" x14ac:dyDescent="0.25">
      <c r="E1690" s="442"/>
      <c r="F1690" s="444"/>
    </row>
    <row r="1691" spans="5:6" x14ac:dyDescent="0.25">
      <c r="E1691" s="442"/>
      <c r="F1691" s="444"/>
    </row>
    <row r="1692" spans="5:6" x14ac:dyDescent="0.25">
      <c r="E1692" s="442"/>
      <c r="F1692" s="444"/>
    </row>
    <row r="1693" spans="5:6" x14ac:dyDescent="0.25">
      <c r="E1693" s="442"/>
      <c r="F1693" s="444"/>
    </row>
    <row r="1694" spans="5:6" x14ac:dyDescent="0.25">
      <c r="E1694" s="442"/>
      <c r="F1694" s="444"/>
    </row>
    <row r="1695" spans="5:6" x14ac:dyDescent="0.25">
      <c r="E1695" s="442"/>
      <c r="F1695" s="444"/>
    </row>
    <row r="1696" spans="5:6" x14ac:dyDescent="0.25">
      <c r="E1696" s="442"/>
      <c r="F1696" s="444"/>
    </row>
    <row r="1697" spans="5:6" x14ac:dyDescent="0.25">
      <c r="E1697" s="442"/>
      <c r="F1697" s="444"/>
    </row>
    <row r="1698" spans="5:6" x14ac:dyDescent="0.25">
      <c r="E1698" s="442"/>
      <c r="F1698" s="444"/>
    </row>
    <row r="1699" spans="5:6" x14ac:dyDescent="0.25">
      <c r="E1699" s="442"/>
      <c r="F1699" s="444"/>
    </row>
    <row r="1700" spans="5:6" x14ac:dyDescent="0.25">
      <c r="E1700" s="442"/>
      <c r="F1700" s="444"/>
    </row>
    <row r="1701" spans="5:6" x14ac:dyDescent="0.25">
      <c r="E1701" s="442"/>
      <c r="F1701" s="444"/>
    </row>
    <row r="1702" spans="5:6" x14ac:dyDescent="0.25">
      <c r="E1702" s="442"/>
      <c r="F1702" s="444"/>
    </row>
    <row r="1703" spans="5:6" x14ac:dyDescent="0.25">
      <c r="E1703" s="442"/>
      <c r="F1703" s="444"/>
    </row>
    <row r="1704" spans="5:6" x14ac:dyDescent="0.25">
      <c r="E1704" s="442"/>
      <c r="F1704" s="444"/>
    </row>
    <row r="1705" spans="5:6" x14ac:dyDescent="0.25">
      <c r="E1705" s="442"/>
      <c r="F1705" s="444"/>
    </row>
    <row r="1706" spans="5:6" x14ac:dyDescent="0.25">
      <c r="E1706" s="442"/>
      <c r="F1706" s="444"/>
    </row>
    <row r="1707" spans="5:6" x14ac:dyDescent="0.25">
      <c r="E1707" s="442"/>
      <c r="F1707" s="444"/>
    </row>
    <row r="1708" spans="5:6" x14ac:dyDescent="0.25">
      <c r="E1708" s="442"/>
      <c r="F1708" s="444"/>
    </row>
    <row r="1709" spans="5:6" x14ac:dyDescent="0.25">
      <c r="E1709" s="442"/>
      <c r="F1709" s="444"/>
    </row>
    <row r="1710" spans="5:6" x14ac:dyDescent="0.25">
      <c r="E1710" s="442"/>
      <c r="F1710" s="444"/>
    </row>
    <row r="1711" spans="5:6" x14ac:dyDescent="0.25">
      <c r="E1711" s="442"/>
      <c r="F1711" s="444"/>
    </row>
    <row r="1712" spans="5:6" x14ac:dyDescent="0.25">
      <c r="E1712" s="442"/>
      <c r="F1712" s="444"/>
    </row>
    <row r="1713" spans="5:6" x14ac:dyDescent="0.25">
      <c r="E1713" s="442"/>
      <c r="F1713" s="444"/>
    </row>
    <row r="1714" spans="5:6" x14ac:dyDescent="0.25">
      <c r="E1714" s="442"/>
      <c r="F1714" s="444"/>
    </row>
    <row r="1715" spans="5:6" x14ac:dyDescent="0.25">
      <c r="E1715" s="442"/>
      <c r="F1715" s="444"/>
    </row>
    <row r="1716" spans="5:6" x14ac:dyDescent="0.25">
      <c r="E1716" s="442"/>
      <c r="F1716" s="444"/>
    </row>
    <row r="1717" spans="5:6" x14ac:dyDescent="0.25">
      <c r="E1717" s="442"/>
      <c r="F1717" s="444"/>
    </row>
    <row r="1718" spans="5:6" x14ac:dyDescent="0.25">
      <c r="E1718" s="442"/>
      <c r="F1718" s="444"/>
    </row>
    <row r="1719" spans="5:6" x14ac:dyDescent="0.25">
      <c r="E1719" s="442"/>
      <c r="F1719" s="444"/>
    </row>
    <row r="1720" spans="5:6" x14ac:dyDescent="0.25">
      <c r="E1720" s="442"/>
      <c r="F1720" s="444"/>
    </row>
    <row r="1721" spans="5:6" x14ac:dyDescent="0.25">
      <c r="E1721" s="442"/>
      <c r="F1721" s="444"/>
    </row>
    <row r="1722" spans="5:6" x14ac:dyDescent="0.25">
      <c r="E1722" s="442"/>
      <c r="F1722" s="444"/>
    </row>
    <row r="1723" spans="5:6" x14ac:dyDescent="0.25">
      <c r="E1723" s="442"/>
      <c r="F1723" s="444"/>
    </row>
    <row r="1724" spans="5:6" x14ac:dyDescent="0.25">
      <c r="E1724" s="442"/>
      <c r="F1724" s="444"/>
    </row>
    <row r="1725" spans="5:6" x14ac:dyDescent="0.25">
      <c r="E1725" s="442"/>
      <c r="F1725" s="444"/>
    </row>
    <row r="1726" spans="5:6" x14ac:dyDescent="0.25">
      <c r="E1726" s="442"/>
      <c r="F1726" s="444"/>
    </row>
    <row r="1727" spans="5:6" x14ac:dyDescent="0.25">
      <c r="E1727" s="442"/>
      <c r="F1727" s="444"/>
    </row>
    <row r="1728" spans="5:6" x14ac:dyDescent="0.25">
      <c r="E1728" s="442"/>
      <c r="F1728" s="444"/>
    </row>
    <row r="1729" spans="5:6" x14ac:dyDescent="0.25">
      <c r="E1729" s="442"/>
      <c r="F1729" s="444"/>
    </row>
    <row r="1730" spans="5:6" x14ac:dyDescent="0.25">
      <c r="E1730" s="442"/>
      <c r="F1730" s="444"/>
    </row>
    <row r="1731" spans="5:6" x14ac:dyDescent="0.25">
      <c r="E1731" s="442"/>
      <c r="F1731" s="444"/>
    </row>
    <row r="1732" spans="5:6" x14ac:dyDescent="0.25">
      <c r="E1732" s="442"/>
      <c r="F1732" s="444"/>
    </row>
    <row r="1733" spans="5:6" x14ac:dyDescent="0.25">
      <c r="E1733" s="442"/>
      <c r="F1733" s="444"/>
    </row>
    <row r="1734" spans="5:6" x14ac:dyDescent="0.25">
      <c r="E1734" s="442"/>
      <c r="F1734" s="444"/>
    </row>
    <row r="1735" spans="5:6" x14ac:dyDescent="0.25">
      <c r="E1735" s="442"/>
      <c r="F1735" s="444"/>
    </row>
    <row r="1736" spans="5:6" x14ac:dyDescent="0.25">
      <c r="E1736" s="442"/>
      <c r="F1736" s="444"/>
    </row>
    <row r="1737" spans="5:6" x14ac:dyDescent="0.25">
      <c r="E1737" s="442"/>
      <c r="F1737" s="444"/>
    </row>
    <row r="1738" spans="5:6" x14ac:dyDescent="0.25">
      <c r="E1738" s="442"/>
      <c r="F1738" s="444"/>
    </row>
    <row r="1739" spans="5:6" x14ac:dyDescent="0.25">
      <c r="E1739" s="442"/>
      <c r="F1739" s="444"/>
    </row>
    <row r="1740" spans="5:6" x14ac:dyDescent="0.25">
      <c r="E1740" s="442"/>
      <c r="F1740" s="444"/>
    </row>
    <row r="1741" spans="5:6" x14ac:dyDescent="0.25">
      <c r="E1741" s="442"/>
      <c r="F1741" s="444"/>
    </row>
    <row r="1742" spans="5:6" x14ac:dyDescent="0.25">
      <c r="E1742" s="442"/>
      <c r="F1742" s="444"/>
    </row>
    <row r="1743" spans="5:6" x14ac:dyDescent="0.25">
      <c r="E1743" s="442"/>
      <c r="F1743" s="444"/>
    </row>
    <row r="1744" spans="5:6" x14ac:dyDescent="0.25">
      <c r="E1744" s="442"/>
      <c r="F1744" s="444"/>
    </row>
    <row r="1745" spans="5:6" x14ac:dyDescent="0.25">
      <c r="E1745" s="442"/>
      <c r="F1745" s="444"/>
    </row>
    <row r="1746" spans="5:6" x14ac:dyDescent="0.25">
      <c r="E1746" s="442"/>
      <c r="F1746" s="444"/>
    </row>
    <row r="1747" spans="5:6" x14ac:dyDescent="0.25">
      <c r="E1747" s="442"/>
      <c r="F1747" s="444"/>
    </row>
    <row r="1748" spans="5:6" x14ac:dyDescent="0.25">
      <c r="E1748" s="442"/>
      <c r="F1748" s="444"/>
    </row>
    <row r="1749" spans="5:6" x14ac:dyDescent="0.25">
      <c r="E1749" s="442"/>
      <c r="F1749" s="444"/>
    </row>
    <row r="1750" spans="5:6" x14ac:dyDescent="0.25">
      <c r="E1750" s="442"/>
      <c r="F1750" s="444"/>
    </row>
    <row r="1751" spans="5:6" x14ac:dyDescent="0.25">
      <c r="E1751" s="442"/>
      <c r="F1751" s="444"/>
    </row>
    <row r="1752" spans="5:6" x14ac:dyDescent="0.25">
      <c r="E1752" s="442"/>
      <c r="F1752" s="444"/>
    </row>
    <row r="1753" spans="5:6" x14ac:dyDescent="0.25">
      <c r="E1753" s="442"/>
      <c r="F1753" s="444"/>
    </row>
    <row r="1754" spans="5:6" x14ac:dyDescent="0.25">
      <c r="E1754" s="442"/>
      <c r="F1754" s="444"/>
    </row>
    <row r="1755" spans="5:6" x14ac:dyDescent="0.25">
      <c r="E1755" s="442"/>
      <c r="F1755" s="444"/>
    </row>
    <row r="1756" spans="5:6" x14ac:dyDescent="0.25">
      <c r="E1756" s="442"/>
      <c r="F1756" s="444"/>
    </row>
    <row r="1757" spans="5:6" x14ac:dyDescent="0.25">
      <c r="E1757" s="442"/>
      <c r="F1757" s="444"/>
    </row>
    <row r="1758" spans="5:6" x14ac:dyDescent="0.25">
      <c r="E1758" s="442"/>
      <c r="F1758" s="444"/>
    </row>
    <row r="1759" spans="5:6" x14ac:dyDescent="0.25">
      <c r="E1759" s="442"/>
      <c r="F1759" s="444"/>
    </row>
    <row r="1760" spans="5:6" x14ac:dyDescent="0.25">
      <c r="E1760" s="442"/>
      <c r="F1760" s="444"/>
    </row>
    <row r="1761" spans="5:6" x14ac:dyDescent="0.25">
      <c r="E1761" s="442"/>
      <c r="F1761" s="444"/>
    </row>
    <row r="1762" spans="5:6" x14ac:dyDescent="0.25">
      <c r="E1762" s="442"/>
      <c r="F1762" s="444"/>
    </row>
    <row r="1763" spans="5:6" x14ac:dyDescent="0.25">
      <c r="E1763" s="442"/>
      <c r="F1763" s="444"/>
    </row>
    <row r="1764" spans="5:6" x14ac:dyDescent="0.25">
      <c r="E1764" s="442"/>
      <c r="F1764" s="444"/>
    </row>
    <row r="1765" spans="5:6" x14ac:dyDescent="0.25">
      <c r="E1765" s="442"/>
      <c r="F1765" s="444"/>
    </row>
    <row r="1766" spans="5:6" x14ac:dyDescent="0.25">
      <c r="E1766" s="442"/>
      <c r="F1766" s="444"/>
    </row>
    <row r="1767" spans="5:6" x14ac:dyDescent="0.25">
      <c r="E1767" s="442"/>
      <c r="F1767" s="444"/>
    </row>
    <row r="1768" spans="5:6" x14ac:dyDescent="0.25">
      <c r="E1768" s="442"/>
      <c r="F1768" s="444"/>
    </row>
    <row r="1769" spans="5:6" x14ac:dyDescent="0.25">
      <c r="E1769" s="442"/>
      <c r="F1769" s="444"/>
    </row>
    <row r="1770" spans="5:6" x14ac:dyDescent="0.25">
      <c r="E1770" s="442"/>
      <c r="F1770" s="444"/>
    </row>
    <row r="1771" spans="5:6" x14ac:dyDescent="0.25">
      <c r="E1771" s="442"/>
      <c r="F1771" s="444"/>
    </row>
    <row r="1772" spans="5:6" x14ac:dyDescent="0.25">
      <c r="E1772" s="442"/>
      <c r="F1772" s="444"/>
    </row>
    <row r="1773" spans="5:6" x14ac:dyDescent="0.25">
      <c r="E1773" s="442"/>
      <c r="F1773" s="444"/>
    </row>
    <row r="1774" spans="5:6" x14ac:dyDescent="0.25">
      <c r="E1774" s="442"/>
      <c r="F1774" s="444"/>
    </row>
    <row r="1775" spans="5:6" x14ac:dyDescent="0.25">
      <c r="E1775" s="442"/>
      <c r="F1775" s="444"/>
    </row>
    <row r="1776" spans="5:6" x14ac:dyDescent="0.25">
      <c r="E1776" s="442"/>
      <c r="F1776" s="444"/>
    </row>
    <row r="1777" spans="5:6" x14ac:dyDescent="0.25">
      <c r="E1777" s="442"/>
      <c r="F1777" s="444"/>
    </row>
    <row r="1778" spans="5:6" x14ac:dyDescent="0.25">
      <c r="E1778" s="442"/>
      <c r="F1778" s="444"/>
    </row>
    <row r="1779" spans="5:6" x14ac:dyDescent="0.25">
      <c r="E1779" s="442"/>
      <c r="F1779" s="444"/>
    </row>
    <row r="1780" spans="5:6" x14ac:dyDescent="0.25">
      <c r="E1780" s="442"/>
      <c r="F1780" s="444"/>
    </row>
    <row r="1781" spans="5:6" x14ac:dyDescent="0.25">
      <c r="E1781" s="442"/>
      <c r="F1781" s="444"/>
    </row>
    <row r="1782" spans="5:6" x14ac:dyDescent="0.25">
      <c r="E1782" s="442"/>
      <c r="F1782" s="444"/>
    </row>
    <row r="1783" spans="5:6" x14ac:dyDescent="0.25">
      <c r="E1783" s="442"/>
      <c r="F1783" s="444"/>
    </row>
    <row r="1784" spans="5:6" x14ac:dyDescent="0.25">
      <c r="E1784" s="442"/>
      <c r="F1784" s="444"/>
    </row>
    <row r="1785" spans="5:6" x14ac:dyDescent="0.25">
      <c r="E1785" s="442"/>
      <c r="F1785" s="444"/>
    </row>
    <row r="1786" spans="5:6" x14ac:dyDescent="0.25">
      <c r="E1786" s="442"/>
      <c r="F1786" s="444"/>
    </row>
    <row r="1787" spans="5:6" x14ac:dyDescent="0.25">
      <c r="E1787" s="442"/>
      <c r="F1787" s="444"/>
    </row>
    <row r="1788" spans="5:6" x14ac:dyDescent="0.25">
      <c r="E1788" s="442"/>
      <c r="F1788" s="444"/>
    </row>
    <row r="1789" spans="5:6" x14ac:dyDescent="0.25">
      <c r="E1789" s="442"/>
      <c r="F1789" s="444"/>
    </row>
    <row r="1790" spans="5:6" x14ac:dyDescent="0.25">
      <c r="E1790" s="442"/>
      <c r="F1790" s="444"/>
    </row>
    <row r="1791" spans="5:6" x14ac:dyDescent="0.25">
      <c r="E1791" s="442"/>
      <c r="F1791" s="444"/>
    </row>
    <row r="1792" spans="5:6" x14ac:dyDescent="0.25">
      <c r="E1792" s="442"/>
      <c r="F1792" s="444"/>
    </row>
    <row r="1793" spans="5:6" x14ac:dyDescent="0.25">
      <c r="E1793" s="442"/>
      <c r="F1793" s="444"/>
    </row>
    <row r="1794" spans="5:6" x14ac:dyDescent="0.25">
      <c r="E1794" s="442"/>
      <c r="F1794" s="444"/>
    </row>
    <row r="1795" spans="5:6" x14ac:dyDescent="0.25">
      <c r="E1795" s="442"/>
      <c r="F1795" s="444"/>
    </row>
    <row r="1796" spans="5:6" x14ac:dyDescent="0.25">
      <c r="E1796" s="442"/>
      <c r="F1796" s="444"/>
    </row>
    <row r="1797" spans="5:6" x14ac:dyDescent="0.25">
      <c r="E1797" s="442"/>
      <c r="F1797" s="444"/>
    </row>
    <row r="1798" spans="5:6" x14ac:dyDescent="0.25">
      <c r="E1798" s="442"/>
      <c r="F1798" s="444"/>
    </row>
    <row r="1799" spans="5:6" x14ac:dyDescent="0.25">
      <c r="E1799" s="442"/>
      <c r="F1799" s="444"/>
    </row>
    <row r="1800" spans="5:6" x14ac:dyDescent="0.25">
      <c r="E1800" s="442"/>
      <c r="F1800" s="444"/>
    </row>
    <row r="1801" spans="5:6" x14ac:dyDescent="0.25">
      <c r="E1801" s="442"/>
      <c r="F1801" s="444"/>
    </row>
    <row r="1802" spans="5:6" x14ac:dyDescent="0.25">
      <c r="E1802" s="442"/>
      <c r="F1802" s="444"/>
    </row>
    <row r="1803" spans="5:6" x14ac:dyDescent="0.25">
      <c r="E1803" s="442"/>
      <c r="F1803" s="444"/>
    </row>
    <row r="1804" spans="5:6" x14ac:dyDescent="0.25">
      <c r="E1804" s="442"/>
      <c r="F1804" s="444"/>
    </row>
    <row r="1805" spans="5:6" x14ac:dyDescent="0.25">
      <c r="E1805" s="442"/>
      <c r="F1805" s="444"/>
    </row>
    <row r="1806" spans="5:6" x14ac:dyDescent="0.25">
      <c r="E1806" s="442"/>
      <c r="F1806" s="444"/>
    </row>
    <row r="1807" spans="5:6" x14ac:dyDescent="0.25">
      <c r="E1807" s="442"/>
      <c r="F1807" s="444"/>
    </row>
    <row r="1808" spans="5:6" x14ac:dyDescent="0.25">
      <c r="E1808" s="442"/>
      <c r="F1808" s="444"/>
    </row>
    <row r="1809" spans="5:6" x14ac:dyDescent="0.25">
      <c r="E1809" s="442"/>
      <c r="F1809" s="444"/>
    </row>
    <row r="1810" spans="5:6" x14ac:dyDescent="0.25">
      <c r="E1810" s="442"/>
      <c r="F1810" s="444"/>
    </row>
    <row r="1811" spans="5:6" x14ac:dyDescent="0.25">
      <c r="E1811" s="442"/>
      <c r="F1811" s="444"/>
    </row>
    <row r="1812" spans="5:6" x14ac:dyDescent="0.25">
      <c r="E1812" s="442"/>
      <c r="F1812" s="444"/>
    </row>
    <row r="1813" spans="5:6" x14ac:dyDescent="0.25">
      <c r="E1813" s="442"/>
      <c r="F1813" s="444"/>
    </row>
    <row r="1814" spans="5:6" x14ac:dyDescent="0.25">
      <c r="E1814" s="442"/>
      <c r="F1814" s="444"/>
    </row>
    <row r="1815" spans="5:6" x14ac:dyDescent="0.25">
      <c r="E1815" s="442"/>
      <c r="F1815" s="444"/>
    </row>
    <row r="1816" spans="5:6" x14ac:dyDescent="0.25">
      <c r="E1816" s="442"/>
      <c r="F1816" s="444"/>
    </row>
    <row r="1817" spans="5:6" x14ac:dyDescent="0.25">
      <c r="E1817" s="442"/>
      <c r="F1817" s="444"/>
    </row>
    <row r="1818" spans="5:6" x14ac:dyDescent="0.25">
      <c r="E1818" s="442"/>
      <c r="F1818" s="444"/>
    </row>
    <row r="1819" spans="5:6" x14ac:dyDescent="0.25">
      <c r="E1819" s="442"/>
      <c r="F1819" s="444"/>
    </row>
    <row r="1820" spans="5:6" x14ac:dyDescent="0.25">
      <c r="E1820" s="442"/>
      <c r="F1820" s="444"/>
    </row>
    <row r="1821" spans="5:6" x14ac:dyDescent="0.25">
      <c r="E1821" s="442"/>
      <c r="F1821" s="444"/>
    </row>
    <row r="1822" spans="5:6" x14ac:dyDescent="0.25">
      <c r="E1822" s="442"/>
      <c r="F1822" s="444"/>
    </row>
    <row r="1823" spans="5:6" x14ac:dyDescent="0.25">
      <c r="E1823" s="442"/>
      <c r="F1823" s="444"/>
    </row>
    <row r="1824" spans="5:6" x14ac:dyDescent="0.25">
      <c r="E1824" s="442"/>
      <c r="F1824" s="444"/>
    </row>
    <row r="1825" spans="5:6" x14ac:dyDescent="0.25">
      <c r="E1825" s="442"/>
      <c r="F1825" s="444"/>
    </row>
    <row r="1826" spans="5:6" x14ac:dyDescent="0.25">
      <c r="E1826" s="442"/>
      <c r="F1826" s="444"/>
    </row>
    <row r="1827" spans="5:6" x14ac:dyDescent="0.25">
      <c r="E1827" s="442"/>
      <c r="F1827" s="444"/>
    </row>
    <row r="1828" spans="5:6" x14ac:dyDescent="0.25">
      <c r="E1828" s="442"/>
      <c r="F1828" s="444"/>
    </row>
    <row r="1829" spans="5:6" x14ac:dyDescent="0.25">
      <c r="E1829" s="442"/>
      <c r="F1829" s="444"/>
    </row>
    <row r="1830" spans="5:6" x14ac:dyDescent="0.25">
      <c r="E1830" s="442"/>
      <c r="F1830" s="444"/>
    </row>
    <row r="1831" spans="5:6" x14ac:dyDescent="0.25">
      <c r="E1831" s="442"/>
      <c r="F1831" s="444"/>
    </row>
    <row r="1832" spans="5:6" x14ac:dyDescent="0.25">
      <c r="E1832" s="442"/>
      <c r="F1832" s="444"/>
    </row>
    <row r="1833" spans="5:6" x14ac:dyDescent="0.25">
      <c r="E1833" s="442"/>
      <c r="F1833" s="444"/>
    </row>
    <row r="1834" spans="5:6" x14ac:dyDescent="0.25">
      <c r="E1834" s="442"/>
      <c r="F1834" s="444"/>
    </row>
    <row r="1835" spans="5:6" x14ac:dyDescent="0.25">
      <c r="E1835" s="442"/>
      <c r="F1835" s="444"/>
    </row>
    <row r="1836" spans="5:6" x14ac:dyDescent="0.25">
      <c r="E1836" s="442"/>
      <c r="F1836" s="444"/>
    </row>
    <row r="1837" spans="5:6" x14ac:dyDescent="0.25">
      <c r="E1837" s="442"/>
      <c r="F1837" s="444"/>
    </row>
    <row r="1838" spans="5:6" x14ac:dyDescent="0.25">
      <c r="E1838" s="442"/>
      <c r="F1838" s="444"/>
    </row>
    <row r="1839" spans="5:6" x14ac:dyDescent="0.25">
      <c r="E1839" s="442"/>
      <c r="F1839" s="444"/>
    </row>
    <row r="1840" spans="5:6" x14ac:dyDescent="0.25">
      <c r="E1840" s="442"/>
      <c r="F1840" s="444"/>
    </row>
    <row r="1841" spans="5:6" x14ac:dyDescent="0.25">
      <c r="E1841" s="442"/>
      <c r="F1841" s="444"/>
    </row>
    <row r="1842" spans="5:6" x14ac:dyDescent="0.25">
      <c r="E1842" s="442"/>
      <c r="F1842" s="444"/>
    </row>
    <row r="1843" spans="5:6" x14ac:dyDescent="0.25">
      <c r="E1843" s="442"/>
      <c r="F1843" s="444"/>
    </row>
    <row r="1844" spans="5:6" x14ac:dyDescent="0.25">
      <c r="E1844" s="442"/>
      <c r="F1844" s="444"/>
    </row>
    <row r="1845" spans="5:6" x14ac:dyDescent="0.25">
      <c r="E1845" s="442"/>
      <c r="F1845" s="444"/>
    </row>
    <row r="1846" spans="5:6" x14ac:dyDescent="0.25">
      <c r="E1846" s="442"/>
      <c r="F1846" s="444"/>
    </row>
    <row r="1847" spans="5:6" x14ac:dyDescent="0.25">
      <c r="E1847" s="442"/>
      <c r="F1847" s="444"/>
    </row>
    <row r="1848" spans="5:6" x14ac:dyDescent="0.25">
      <c r="E1848" s="442"/>
      <c r="F1848" s="444"/>
    </row>
    <row r="1849" spans="5:6" x14ac:dyDescent="0.25">
      <c r="E1849" s="442"/>
      <c r="F1849" s="444"/>
    </row>
    <row r="1850" spans="5:6" x14ac:dyDescent="0.25">
      <c r="E1850" s="442"/>
      <c r="F1850" s="444"/>
    </row>
    <row r="1851" spans="5:6" x14ac:dyDescent="0.25">
      <c r="E1851" s="442"/>
      <c r="F1851" s="444"/>
    </row>
    <row r="1852" spans="5:6" x14ac:dyDescent="0.25">
      <c r="E1852" s="442"/>
      <c r="F1852" s="444"/>
    </row>
    <row r="1853" spans="5:6" x14ac:dyDescent="0.25">
      <c r="E1853" s="442"/>
      <c r="F1853" s="444"/>
    </row>
    <row r="1854" spans="5:6" x14ac:dyDescent="0.25">
      <c r="E1854" s="442"/>
      <c r="F1854" s="444"/>
    </row>
    <row r="1855" spans="5:6" x14ac:dyDescent="0.25">
      <c r="E1855" s="442"/>
      <c r="F1855" s="444"/>
    </row>
    <row r="1856" spans="5:6" x14ac:dyDescent="0.25">
      <c r="E1856" s="442"/>
      <c r="F1856" s="444"/>
    </row>
    <row r="1857" spans="5:6" x14ac:dyDescent="0.25">
      <c r="E1857" s="442"/>
      <c r="F1857" s="444"/>
    </row>
    <row r="1858" spans="5:6" x14ac:dyDescent="0.25">
      <c r="E1858" s="442"/>
      <c r="F1858" s="444"/>
    </row>
    <row r="1859" spans="5:6" x14ac:dyDescent="0.25">
      <c r="E1859" s="442"/>
      <c r="F1859" s="444"/>
    </row>
    <row r="1860" spans="5:6" x14ac:dyDescent="0.25">
      <c r="E1860" s="442"/>
      <c r="F1860" s="444"/>
    </row>
    <row r="1861" spans="5:6" x14ac:dyDescent="0.25">
      <c r="E1861" s="442"/>
      <c r="F1861" s="444"/>
    </row>
    <row r="1862" spans="5:6" x14ac:dyDescent="0.25">
      <c r="E1862" s="442"/>
      <c r="F1862" s="444"/>
    </row>
    <row r="1863" spans="5:6" x14ac:dyDescent="0.25">
      <c r="E1863" s="442"/>
      <c r="F1863" s="444"/>
    </row>
    <row r="1864" spans="5:6" x14ac:dyDescent="0.25">
      <c r="E1864" s="442"/>
      <c r="F1864" s="444"/>
    </row>
    <row r="1865" spans="5:6" x14ac:dyDescent="0.25">
      <c r="E1865" s="442"/>
      <c r="F1865" s="444"/>
    </row>
    <row r="1866" spans="5:6" x14ac:dyDescent="0.25">
      <c r="E1866" s="442"/>
      <c r="F1866" s="444"/>
    </row>
    <row r="1867" spans="5:6" x14ac:dyDescent="0.25">
      <c r="E1867" s="442"/>
      <c r="F1867" s="444"/>
    </row>
    <row r="1868" spans="5:6" x14ac:dyDescent="0.25">
      <c r="E1868" s="442"/>
      <c r="F1868" s="444"/>
    </row>
    <row r="1869" spans="5:6" x14ac:dyDescent="0.25">
      <c r="E1869" s="442"/>
      <c r="F1869" s="444"/>
    </row>
    <row r="1870" spans="5:6" x14ac:dyDescent="0.25">
      <c r="E1870" s="442"/>
      <c r="F1870" s="444"/>
    </row>
    <row r="1871" spans="5:6" x14ac:dyDescent="0.25">
      <c r="E1871" s="442"/>
      <c r="F1871" s="444"/>
    </row>
    <row r="1872" spans="5:6" x14ac:dyDescent="0.25">
      <c r="E1872" s="442"/>
      <c r="F1872" s="444"/>
    </row>
    <row r="1873" spans="5:6" x14ac:dyDescent="0.25">
      <c r="E1873" s="442"/>
      <c r="F1873" s="444"/>
    </row>
    <row r="1874" spans="5:6" x14ac:dyDescent="0.25">
      <c r="E1874" s="442"/>
      <c r="F1874" s="444"/>
    </row>
    <row r="1875" spans="5:6" x14ac:dyDescent="0.25">
      <c r="E1875" s="442"/>
      <c r="F1875" s="444"/>
    </row>
    <row r="1876" spans="5:6" x14ac:dyDescent="0.25">
      <c r="E1876" s="442"/>
      <c r="F1876" s="444"/>
    </row>
    <row r="1877" spans="5:6" x14ac:dyDescent="0.25">
      <c r="E1877" s="442"/>
      <c r="F1877" s="444"/>
    </row>
    <row r="1878" spans="5:6" x14ac:dyDescent="0.25">
      <c r="E1878" s="442"/>
      <c r="F1878" s="444"/>
    </row>
    <row r="1879" spans="5:6" x14ac:dyDescent="0.25">
      <c r="E1879" s="442"/>
      <c r="F1879" s="444"/>
    </row>
    <row r="1880" spans="5:6" x14ac:dyDescent="0.25">
      <c r="E1880" s="442"/>
      <c r="F1880" s="444"/>
    </row>
    <row r="1881" spans="5:6" x14ac:dyDescent="0.25">
      <c r="E1881" s="442"/>
      <c r="F1881" s="444"/>
    </row>
    <row r="1882" spans="5:6" x14ac:dyDescent="0.25">
      <c r="E1882" s="442"/>
      <c r="F1882" s="444"/>
    </row>
    <row r="1883" spans="5:6" x14ac:dyDescent="0.25">
      <c r="E1883" s="442"/>
      <c r="F1883" s="444"/>
    </row>
    <row r="1884" spans="5:6" x14ac:dyDescent="0.25">
      <c r="E1884" s="442"/>
      <c r="F1884" s="444"/>
    </row>
    <row r="1885" spans="5:6" x14ac:dyDescent="0.25">
      <c r="E1885" s="442"/>
      <c r="F1885" s="444"/>
    </row>
    <row r="1886" spans="5:6" x14ac:dyDescent="0.25">
      <c r="E1886" s="442"/>
      <c r="F1886" s="444"/>
    </row>
    <row r="1887" spans="5:6" x14ac:dyDescent="0.25">
      <c r="E1887" s="442"/>
      <c r="F1887" s="444"/>
    </row>
    <row r="1888" spans="5:6" x14ac:dyDescent="0.25">
      <c r="E1888" s="442"/>
      <c r="F1888" s="444"/>
    </row>
    <row r="1889" spans="5:6" x14ac:dyDescent="0.25">
      <c r="E1889" s="442"/>
      <c r="F1889" s="444"/>
    </row>
    <row r="1890" spans="5:6" x14ac:dyDescent="0.25">
      <c r="E1890" s="442"/>
      <c r="F1890" s="444"/>
    </row>
    <row r="1891" spans="5:6" x14ac:dyDescent="0.25">
      <c r="E1891" s="442"/>
      <c r="F1891" s="444"/>
    </row>
    <row r="1892" spans="5:6" x14ac:dyDescent="0.25">
      <c r="E1892" s="442"/>
      <c r="F1892" s="444"/>
    </row>
    <row r="1893" spans="5:6" x14ac:dyDescent="0.25">
      <c r="E1893" s="442"/>
      <c r="F1893" s="444"/>
    </row>
    <row r="1894" spans="5:6" x14ac:dyDescent="0.25">
      <c r="E1894" s="442"/>
      <c r="F1894" s="444"/>
    </row>
    <row r="1895" spans="5:6" x14ac:dyDescent="0.25">
      <c r="E1895" s="442"/>
      <c r="F1895" s="444"/>
    </row>
    <row r="1896" spans="5:6" x14ac:dyDescent="0.25">
      <c r="E1896" s="442"/>
      <c r="F1896" s="444"/>
    </row>
    <row r="1897" spans="5:6" x14ac:dyDescent="0.25">
      <c r="E1897" s="442"/>
      <c r="F1897" s="444"/>
    </row>
    <row r="1898" spans="5:6" x14ac:dyDescent="0.25">
      <c r="E1898" s="442"/>
      <c r="F1898" s="444"/>
    </row>
    <row r="1899" spans="5:6" x14ac:dyDescent="0.25">
      <c r="E1899" s="442"/>
      <c r="F1899" s="444"/>
    </row>
    <row r="1900" spans="5:6" x14ac:dyDescent="0.25">
      <c r="E1900" s="442"/>
      <c r="F1900" s="444"/>
    </row>
    <row r="1901" spans="5:6" x14ac:dyDescent="0.25">
      <c r="E1901" s="442"/>
      <c r="F1901" s="444"/>
    </row>
    <row r="1902" spans="5:6" x14ac:dyDescent="0.25">
      <c r="E1902" s="442"/>
      <c r="F1902" s="444"/>
    </row>
    <row r="1903" spans="5:6" x14ac:dyDescent="0.25">
      <c r="E1903" s="442"/>
      <c r="F1903" s="444"/>
    </row>
    <row r="1904" spans="5:6" x14ac:dyDescent="0.25">
      <c r="E1904" s="442"/>
      <c r="F1904" s="444"/>
    </row>
    <row r="1905" spans="5:6" x14ac:dyDescent="0.25">
      <c r="E1905" s="442"/>
      <c r="F1905" s="444"/>
    </row>
    <row r="1906" spans="5:6" x14ac:dyDescent="0.25">
      <c r="E1906" s="442"/>
      <c r="F1906" s="444"/>
    </row>
    <row r="1907" spans="5:6" x14ac:dyDescent="0.25">
      <c r="E1907" s="442"/>
      <c r="F1907" s="444"/>
    </row>
    <row r="1908" spans="5:6" x14ac:dyDescent="0.25">
      <c r="E1908" s="442"/>
      <c r="F1908" s="444"/>
    </row>
    <row r="1909" spans="5:6" x14ac:dyDescent="0.25">
      <c r="E1909" s="442"/>
      <c r="F1909" s="444"/>
    </row>
    <row r="1910" spans="5:6" x14ac:dyDescent="0.25">
      <c r="E1910" s="442"/>
      <c r="F1910" s="444"/>
    </row>
    <row r="1911" spans="5:6" x14ac:dyDescent="0.25">
      <c r="E1911" s="442"/>
      <c r="F1911" s="444"/>
    </row>
    <row r="1912" spans="5:6" x14ac:dyDescent="0.25">
      <c r="E1912" s="442"/>
      <c r="F1912" s="444"/>
    </row>
    <row r="1913" spans="5:6" x14ac:dyDescent="0.25">
      <c r="E1913" s="442"/>
      <c r="F1913" s="444"/>
    </row>
    <row r="1914" spans="5:6" x14ac:dyDescent="0.25">
      <c r="E1914" s="442"/>
      <c r="F1914" s="444"/>
    </row>
    <row r="1915" spans="5:6" x14ac:dyDescent="0.25">
      <c r="E1915" s="442"/>
      <c r="F1915" s="444"/>
    </row>
    <row r="1916" spans="5:6" x14ac:dyDescent="0.25">
      <c r="E1916" s="442"/>
      <c r="F1916" s="444"/>
    </row>
    <row r="1917" spans="5:6" x14ac:dyDescent="0.25">
      <c r="E1917" s="442"/>
      <c r="F1917" s="444"/>
    </row>
    <row r="1918" spans="5:6" x14ac:dyDescent="0.25">
      <c r="E1918" s="442"/>
      <c r="F1918" s="444"/>
    </row>
    <row r="1919" spans="5:6" x14ac:dyDescent="0.25">
      <c r="E1919" s="442"/>
      <c r="F1919" s="444"/>
    </row>
    <row r="1920" spans="5:6" x14ac:dyDescent="0.25">
      <c r="E1920" s="442"/>
      <c r="F1920" s="444"/>
    </row>
    <row r="1921" spans="5:6" x14ac:dyDescent="0.25">
      <c r="E1921" s="442"/>
      <c r="F1921" s="444"/>
    </row>
    <row r="1922" spans="5:6" x14ac:dyDescent="0.25">
      <c r="E1922" s="442"/>
      <c r="F1922" s="444"/>
    </row>
    <row r="1923" spans="5:6" x14ac:dyDescent="0.25">
      <c r="E1923" s="442"/>
      <c r="F1923" s="444"/>
    </row>
    <row r="1924" spans="5:6" x14ac:dyDescent="0.25">
      <c r="E1924" s="442"/>
      <c r="F1924" s="444"/>
    </row>
    <row r="1925" spans="5:6" x14ac:dyDescent="0.25">
      <c r="E1925" s="442"/>
      <c r="F1925" s="444"/>
    </row>
    <row r="1926" spans="5:6" x14ac:dyDescent="0.25">
      <c r="E1926" s="442"/>
      <c r="F1926" s="444"/>
    </row>
    <row r="1927" spans="5:6" x14ac:dyDescent="0.25">
      <c r="E1927" s="442"/>
      <c r="F1927" s="444"/>
    </row>
    <row r="1928" spans="5:6" x14ac:dyDescent="0.25">
      <c r="E1928" s="442"/>
      <c r="F1928" s="444"/>
    </row>
    <row r="1929" spans="5:6" x14ac:dyDescent="0.25">
      <c r="E1929" s="442"/>
      <c r="F1929" s="444"/>
    </row>
    <row r="1930" spans="5:6" x14ac:dyDescent="0.25">
      <c r="E1930" s="442"/>
      <c r="F1930" s="444"/>
    </row>
    <row r="1931" spans="5:6" x14ac:dyDescent="0.25">
      <c r="E1931" s="442"/>
      <c r="F1931" s="444"/>
    </row>
    <row r="1932" spans="5:6" x14ac:dyDescent="0.25">
      <c r="E1932" s="442"/>
      <c r="F1932" s="444"/>
    </row>
    <row r="1933" spans="5:6" x14ac:dyDescent="0.25">
      <c r="E1933" s="442"/>
      <c r="F1933" s="444"/>
    </row>
    <row r="1934" spans="5:6" x14ac:dyDescent="0.25">
      <c r="E1934" s="442"/>
      <c r="F1934" s="444"/>
    </row>
    <row r="1935" spans="5:6" x14ac:dyDescent="0.25">
      <c r="E1935" s="442"/>
      <c r="F1935" s="444"/>
    </row>
    <row r="1936" spans="5:6" x14ac:dyDescent="0.25">
      <c r="E1936" s="442"/>
      <c r="F1936" s="444"/>
    </row>
    <row r="1937" spans="5:6" x14ac:dyDescent="0.25">
      <c r="E1937" s="442"/>
      <c r="F1937" s="444"/>
    </row>
    <row r="1938" spans="5:6" x14ac:dyDescent="0.25">
      <c r="E1938" s="442"/>
      <c r="F1938" s="444"/>
    </row>
    <row r="1939" spans="5:6" x14ac:dyDescent="0.25">
      <c r="E1939" s="442"/>
      <c r="F1939" s="444"/>
    </row>
    <row r="1940" spans="5:6" x14ac:dyDescent="0.25">
      <c r="E1940" s="442"/>
      <c r="F1940" s="444"/>
    </row>
    <row r="1941" spans="5:6" x14ac:dyDescent="0.25">
      <c r="E1941" s="442"/>
      <c r="F1941" s="444"/>
    </row>
    <row r="1942" spans="5:6" x14ac:dyDescent="0.25">
      <c r="E1942" s="442"/>
      <c r="F1942" s="444"/>
    </row>
    <row r="1943" spans="5:6" x14ac:dyDescent="0.25">
      <c r="E1943" s="442"/>
      <c r="F1943" s="444"/>
    </row>
    <row r="1944" spans="5:6" x14ac:dyDescent="0.25">
      <c r="E1944" s="442"/>
      <c r="F1944" s="444"/>
    </row>
    <row r="1945" spans="5:6" x14ac:dyDescent="0.25">
      <c r="E1945" s="442"/>
      <c r="F1945" s="444"/>
    </row>
    <row r="1946" spans="5:6" x14ac:dyDescent="0.25">
      <c r="E1946" s="442"/>
      <c r="F1946" s="444"/>
    </row>
    <row r="1947" spans="5:6" x14ac:dyDescent="0.25">
      <c r="E1947" s="442"/>
      <c r="F1947" s="444"/>
    </row>
    <row r="1948" spans="5:6" x14ac:dyDescent="0.25">
      <c r="E1948" s="442"/>
      <c r="F1948" s="444"/>
    </row>
    <row r="1949" spans="5:6" x14ac:dyDescent="0.25">
      <c r="E1949" s="442"/>
      <c r="F1949" s="444"/>
    </row>
    <row r="1950" spans="5:6" x14ac:dyDescent="0.25">
      <c r="E1950" s="442"/>
      <c r="F1950" s="444"/>
    </row>
    <row r="1951" spans="5:6" x14ac:dyDescent="0.25">
      <c r="E1951" s="442"/>
      <c r="F1951" s="444"/>
    </row>
    <row r="1952" spans="5:6" x14ac:dyDescent="0.25">
      <c r="E1952" s="442"/>
      <c r="F1952" s="444"/>
    </row>
    <row r="1953" spans="5:6" x14ac:dyDescent="0.25">
      <c r="E1953" s="442"/>
      <c r="F1953" s="444"/>
    </row>
    <row r="1954" spans="5:6" x14ac:dyDescent="0.25">
      <c r="E1954" s="442"/>
      <c r="F1954" s="444"/>
    </row>
    <row r="1955" spans="5:6" x14ac:dyDescent="0.25">
      <c r="E1955" s="442"/>
      <c r="F1955" s="444"/>
    </row>
    <row r="1956" spans="5:6" x14ac:dyDescent="0.25">
      <c r="E1956" s="442"/>
      <c r="F1956" s="444"/>
    </row>
    <row r="1957" spans="5:6" x14ac:dyDescent="0.25">
      <c r="E1957" s="442"/>
      <c r="F1957" s="444"/>
    </row>
    <row r="1958" spans="5:6" x14ac:dyDescent="0.25">
      <c r="E1958" s="442"/>
      <c r="F1958" s="444"/>
    </row>
    <row r="1959" spans="5:6" x14ac:dyDescent="0.25">
      <c r="E1959" s="442"/>
      <c r="F1959" s="444"/>
    </row>
    <row r="1960" spans="5:6" x14ac:dyDescent="0.25">
      <c r="E1960" s="442"/>
      <c r="F1960" s="444"/>
    </row>
    <row r="1961" spans="5:6" x14ac:dyDescent="0.25">
      <c r="E1961" s="442"/>
      <c r="F1961" s="444"/>
    </row>
    <row r="1962" spans="5:6" x14ac:dyDescent="0.25">
      <c r="E1962" s="442"/>
      <c r="F1962" s="444"/>
    </row>
    <row r="1963" spans="5:6" x14ac:dyDescent="0.25">
      <c r="E1963" s="442"/>
      <c r="F1963" s="444"/>
    </row>
    <row r="1964" spans="5:6" x14ac:dyDescent="0.25">
      <c r="E1964" s="442"/>
      <c r="F1964" s="444"/>
    </row>
    <row r="1965" spans="5:6" x14ac:dyDescent="0.25">
      <c r="E1965" s="442"/>
      <c r="F1965" s="444"/>
    </row>
    <row r="1966" spans="5:6" x14ac:dyDescent="0.25">
      <c r="E1966" s="442"/>
      <c r="F1966" s="444"/>
    </row>
    <row r="1967" spans="5:6" x14ac:dyDescent="0.25">
      <c r="E1967" s="442"/>
      <c r="F1967" s="444"/>
    </row>
    <row r="1968" spans="5:6" x14ac:dyDescent="0.25">
      <c r="E1968" s="442"/>
      <c r="F1968" s="444"/>
    </row>
    <row r="1969" spans="5:6" x14ac:dyDescent="0.25">
      <c r="E1969" s="442"/>
      <c r="F1969" s="444"/>
    </row>
    <row r="1970" spans="5:6" x14ac:dyDescent="0.25">
      <c r="E1970" s="442"/>
      <c r="F1970" s="444"/>
    </row>
    <row r="1971" spans="5:6" x14ac:dyDescent="0.25">
      <c r="E1971" s="442"/>
      <c r="F1971" s="444"/>
    </row>
    <row r="1972" spans="5:6" x14ac:dyDescent="0.25">
      <c r="E1972" s="442"/>
      <c r="F1972" s="444"/>
    </row>
    <row r="1973" spans="5:6" x14ac:dyDescent="0.25">
      <c r="E1973" s="442"/>
      <c r="F1973" s="444"/>
    </row>
    <row r="1974" spans="5:6" x14ac:dyDescent="0.25">
      <c r="E1974" s="442"/>
      <c r="F1974" s="444"/>
    </row>
    <row r="1975" spans="5:6" x14ac:dyDescent="0.25">
      <c r="E1975" s="442"/>
      <c r="F1975" s="444"/>
    </row>
    <row r="1976" spans="5:6" x14ac:dyDescent="0.25">
      <c r="E1976" s="442"/>
      <c r="F1976" s="444"/>
    </row>
    <row r="1977" spans="5:6" x14ac:dyDescent="0.25">
      <c r="E1977" s="442"/>
      <c r="F1977" s="444"/>
    </row>
    <row r="1978" spans="5:6" x14ac:dyDescent="0.25">
      <c r="E1978" s="442"/>
      <c r="F1978" s="444"/>
    </row>
    <row r="1979" spans="5:6" x14ac:dyDescent="0.25">
      <c r="E1979" s="442"/>
      <c r="F1979" s="444"/>
    </row>
    <row r="1980" spans="5:6" x14ac:dyDescent="0.25">
      <c r="E1980" s="442"/>
      <c r="F1980" s="444"/>
    </row>
    <row r="1981" spans="5:6" x14ac:dyDescent="0.25">
      <c r="E1981" s="442"/>
      <c r="F1981" s="444"/>
    </row>
    <row r="1982" spans="5:6" x14ac:dyDescent="0.25">
      <c r="E1982" s="442"/>
      <c r="F1982" s="444"/>
    </row>
    <row r="1983" spans="5:6" x14ac:dyDescent="0.25">
      <c r="E1983" s="442"/>
      <c r="F1983" s="444"/>
    </row>
    <row r="1984" spans="5:6" x14ac:dyDescent="0.25">
      <c r="E1984" s="442"/>
      <c r="F1984" s="444"/>
    </row>
    <row r="1985" spans="5:6" x14ac:dyDescent="0.25">
      <c r="E1985" s="442"/>
      <c r="F1985" s="444"/>
    </row>
    <row r="1986" spans="5:6" x14ac:dyDescent="0.25">
      <c r="E1986" s="442"/>
      <c r="F1986" s="444"/>
    </row>
    <row r="1987" spans="5:6" x14ac:dyDescent="0.25">
      <c r="E1987" s="442"/>
      <c r="F1987" s="444"/>
    </row>
    <row r="1988" spans="5:6" x14ac:dyDescent="0.25">
      <c r="E1988" s="442"/>
      <c r="F1988" s="444"/>
    </row>
    <row r="1989" spans="5:6" x14ac:dyDescent="0.25">
      <c r="E1989" s="442"/>
      <c r="F1989" s="444"/>
    </row>
    <row r="1990" spans="5:6" x14ac:dyDescent="0.25">
      <c r="E1990" s="442"/>
      <c r="F1990" s="444"/>
    </row>
    <row r="1991" spans="5:6" x14ac:dyDescent="0.25">
      <c r="E1991" s="442"/>
      <c r="F1991" s="444"/>
    </row>
    <row r="1992" spans="5:6" x14ac:dyDescent="0.25">
      <c r="E1992" s="442"/>
      <c r="F1992" s="444"/>
    </row>
    <row r="1993" spans="5:6" x14ac:dyDescent="0.25">
      <c r="E1993" s="442"/>
      <c r="F1993" s="444"/>
    </row>
    <row r="1994" spans="5:6" x14ac:dyDescent="0.25">
      <c r="E1994" s="442"/>
      <c r="F1994" s="444"/>
    </row>
    <row r="1995" spans="5:6" x14ac:dyDescent="0.25">
      <c r="E1995" s="442"/>
      <c r="F1995" s="444"/>
    </row>
    <row r="1996" spans="5:6" x14ac:dyDescent="0.25">
      <c r="E1996" s="442"/>
      <c r="F1996" s="444"/>
    </row>
    <row r="1997" spans="5:6" x14ac:dyDescent="0.25">
      <c r="E1997" s="442"/>
      <c r="F1997" s="444"/>
    </row>
    <row r="1998" spans="5:6" x14ac:dyDescent="0.25">
      <c r="E1998" s="442"/>
      <c r="F1998" s="444"/>
    </row>
    <row r="1999" spans="5:6" x14ac:dyDescent="0.25">
      <c r="E1999" s="442"/>
      <c r="F1999" s="444"/>
    </row>
    <row r="2000" spans="5:6" x14ac:dyDescent="0.25">
      <c r="E2000" s="442"/>
      <c r="F2000" s="444"/>
    </row>
    <row r="2001" spans="5:6" x14ac:dyDescent="0.25">
      <c r="E2001" s="442"/>
      <c r="F2001" s="444"/>
    </row>
    <row r="2002" spans="5:6" x14ac:dyDescent="0.25">
      <c r="E2002" s="442"/>
      <c r="F2002" s="444"/>
    </row>
    <row r="2003" spans="5:6" x14ac:dyDescent="0.25">
      <c r="E2003" s="442"/>
      <c r="F2003" s="444"/>
    </row>
    <row r="2004" spans="5:6" x14ac:dyDescent="0.25">
      <c r="E2004" s="442"/>
      <c r="F2004" s="444"/>
    </row>
    <row r="2005" spans="5:6" x14ac:dyDescent="0.25">
      <c r="E2005" s="442"/>
      <c r="F2005" s="444"/>
    </row>
    <row r="2006" spans="5:6" x14ac:dyDescent="0.25">
      <c r="E2006" s="442"/>
      <c r="F2006" s="444"/>
    </row>
    <row r="2007" spans="5:6" x14ac:dyDescent="0.25">
      <c r="E2007" s="442"/>
      <c r="F2007" s="444"/>
    </row>
    <row r="2008" spans="5:6" x14ac:dyDescent="0.25">
      <c r="E2008" s="442"/>
      <c r="F2008" s="444"/>
    </row>
    <row r="2009" spans="5:6" x14ac:dyDescent="0.25">
      <c r="E2009" s="442"/>
      <c r="F2009" s="444"/>
    </row>
    <row r="2010" spans="5:6" x14ac:dyDescent="0.25">
      <c r="E2010" s="442"/>
      <c r="F2010" s="444"/>
    </row>
    <row r="2011" spans="5:6" x14ac:dyDescent="0.25">
      <c r="E2011" s="442"/>
      <c r="F2011" s="444"/>
    </row>
    <row r="2012" spans="5:6" x14ac:dyDescent="0.25">
      <c r="E2012" s="442"/>
      <c r="F2012" s="444"/>
    </row>
    <row r="2013" spans="5:6" x14ac:dyDescent="0.25">
      <c r="E2013" s="442"/>
      <c r="F2013" s="444"/>
    </row>
    <row r="2014" spans="5:6" x14ac:dyDescent="0.25">
      <c r="E2014" s="442"/>
      <c r="F2014" s="444"/>
    </row>
    <row r="2015" spans="5:6" x14ac:dyDescent="0.25">
      <c r="E2015" s="442"/>
      <c r="F2015" s="444"/>
    </row>
    <row r="2016" spans="5:6" x14ac:dyDescent="0.25">
      <c r="E2016" s="442"/>
      <c r="F2016" s="444"/>
    </row>
    <row r="2017" spans="5:6" x14ac:dyDescent="0.25">
      <c r="E2017" s="442"/>
      <c r="F2017" s="444"/>
    </row>
    <row r="2018" spans="5:6" x14ac:dyDescent="0.25">
      <c r="E2018" s="442"/>
      <c r="F2018" s="444"/>
    </row>
    <row r="2019" spans="5:6" x14ac:dyDescent="0.25">
      <c r="E2019" s="442"/>
      <c r="F2019" s="444"/>
    </row>
    <row r="2020" spans="5:6" x14ac:dyDescent="0.25">
      <c r="E2020" s="442"/>
      <c r="F2020" s="444"/>
    </row>
    <row r="2021" spans="5:6" x14ac:dyDescent="0.25">
      <c r="E2021" s="442"/>
      <c r="F2021" s="444"/>
    </row>
    <row r="2022" spans="5:6" x14ac:dyDescent="0.25">
      <c r="E2022" s="442"/>
      <c r="F2022" s="444"/>
    </row>
    <row r="2023" spans="5:6" x14ac:dyDescent="0.25">
      <c r="E2023" s="442"/>
      <c r="F2023" s="444"/>
    </row>
    <row r="2024" spans="5:6" x14ac:dyDescent="0.25">
      <c r="E2024" s="442"/>
      <c r="F2024" s="444"/>
    </row>
    <row r="2025" spans="5:6" x14ac:dyDescent="0.25">
      <c r="E2025" s="442"/>
      <c r="F2025" s="444"/>
    </row>
    <row r="2026" spans="5:6" x14ac:dyDescent="0.25">
      <c r="E2026" s="442"/>
      <c r="F2026" s="444"/>
    </row>
    <row r="2027" spans="5:6" x14ac:dyDescent="0.25">
      <c r="E2027" s="442"/>
      <c r="F2027" s="444"/>
    </row>
    <row r="2028" spans="5:6" x14ac:dyDescent="0.25">
      <c r="E2028" s="442"/>
      <c r="F2028" s="444"/>
    </row>
    <row r="2029" spans="5:6" x14ac:dyDescent="0.25">
      <c r="E2029" s="442"/>
      <c r="F2029" s="444"/>
    </row>
    <row r="2030" spans="5:6" x14ac:dyDescent="0.25">
      <c r="E2030" s="442"/>
      <c r="F2030" s="444"/>
    </row>
    <row r="2031" spans="5:6" x14ac:dyDescent="0.25">
      <c r="E2031" s="442"/>
      <c r="F2031" s="444"/>
    </row>
    <row r="2032" spans="5:6" x14ac:dyDescent="0.25">
      <c r="E2032" s="442"/>
      <c r="F2032" s="444"/>
    </row>
    <row r="2033" spans="5:6" x14ac:dyDescent="0.25">
      <c r="E2033" s="442"/>
      <c r="F2033" s="444"/>
    </row>
    <row r="2034" spans="5:6" x14ac:dyDescent="0.25">
      <c r="E2034" s="442"/>
      <c r="F2034" s="444"/>
    </row>
    <row r="2035" spans="5:6" x14ac:dyDescent="0.25">
      <c r="E2035" s="442"/>
      <c r="F2035" s="444"/>
    </row>
    <row r="2036" spans="5:6" x14ac:dyDescent="0.25">
      <c r="E2036" s="442"/>
      <c r="F2036" s="444"/>
    </row>
    <row r="2037" spans="5:6" x14ac:dyDescent="0.25">
      <c r="E2037" s="442"/>
      <c r="F2037" s="444"/>
    </row>
    <row r="2038" spans="5:6" x14ac:dyDescent="0.25">
      <c r="E2038" s="442"/>
      <c r="F2038" s="444"/>
    </row>
    <row r="2039" spans="5:6" x14ac:dyDescent="0.25">
      <c r="E2039" s="442"/>
      <c r="F2039" s="444"/>
    </row>
    <row r="2040" spans="5:6" x14ac:dyDescent="0.25">
      <c r="E2040" s="442"/>
      <c r="F2040" s="444"/>
    </row>
    <row r="2041" spans="5:6" x14ac:dyDescent="0.25">
      <c r="E2041" s="442"/>
      <c r="F2041" s="444"/>
    </row>
    <row r="2042" spans="5:6" x14ac:dyDescent="0.25">
      <c r="E2042" s="442"/>
      <c r="F2042" s="444"/>
    </row>
    <row r="2043" spans="5:6" x14ac:dyDescent="0.25">
      <c r="E2043" s="442"/>
      <c r="F2043" s="444"/>
    </row>
    <row r="2044" spans="5:6" x14ac:dyDescent="0.25">
      <c r="E2044" s="442"/>
      <c r="F2044" s="444"/>
    </row>
    <row r="2045" spans="5:6" x14ac:dyDescent="0.25">
      <c r="E2045" s="442"/>
      <c r="F2045" s="444"/>
    </row>
    <row r="2046" spans="5:6" x14ac:dyDescent="0.25">
      <c r="E2046" s="442"/>
      <c r="F2046" s="444"/>
    </row>
    <row r="2047" spans="5:6" x14ac:dyDescent="0.25">
      <c r="E2047" s="442"/>
      <c r="F2047" s="444"/>
    </row>
    <row r="2048" spans="5:6" x14ac:dyDescent="0.25">
      <c r="E2048" s="442"/>
      <c r="F2048" s="444"/>
    </row>
    <row r="2049" spans="5:6" x14ac:dyDescent="0.25">
      <c r="E2049" s="442"/>
      <c r="F2049" s="444"/>
    </row>
    <row r="2050" spans="5:6" x14ac:dyDescent="0.25">
      <c r="E2050" s="442"/>
      <c r="F2050" s="444"/>
    </row>
    <row r="2051" spans="5:6" x14ac:dyDescent="0.25">
      <c r="E2051" s="442"/>
      <c r="F2051" s="444"/>
    </row>
    <row r="2052" spans="5:6" x14ac:dyDescent="0.25">
      <c r="E2052" s="442"/>
      <c r="F2052" s="444"/>
    </row>
    <row r="2053" spans="5:6" x14ac:dyDescent="0.25">
      <c r="E2053" s="442"/>
      <c r="F2053" s="444"/>
    </row>
    <row r="2054" spans="5:6" x14ac:dyDescent="0.25">
      <c r="E2054" s="442"/>
      <c r="F2054" s="444"/>
    </row>
    <row r="2055" spans="5:6" x14ac:dyDescent="0.25">
      <c r="E2055" s="442"/>
      <c r="F2055" s="444"/>
    </row>
    <row r="2056" spans="5:6" x14ac:dyDescent="0.25">
      <c r="E2056" s="442"/>
      <c r="F2056" s="444"/>
    </row>
    <row r="2057" spans="5:6" x14ac:dyDescent="0.25">
      <c r="E2057" s="442"/>
      <c r="F2057" s="444"/>
    </row>
    <row r="2058" spans="5:6" x14ac:dyDescent="0.25">
      <c r="E2058" s="442"/>
      <c r="F2058" s="444"/>
    </row>
    <row r="2059" spans="5:6" x14ac:dyDescent="0.25">
      <c r="E2059" s="442"/>
      <c r="F2059" s="444"/>
    </row>
    <row r="2060" spans="5:6" x14ac:dyDescent="0.25">
      <c r="E2060" s="442"/>
      <c r="F2060" s="444"/>
    </row>
    <row r="2061" spans="5:6" x14ac:dyDescent="0.25">
      <c r="E2061" s="442"/>
      <c r="F2061" s="444"/>
    </row>
    <row r="2062" spans="5:6" x14ac:dyDescent="0.25">
      <c r="E2062" s="442"/>
      <c r="F2062" s="444"/>
    </row>
    <row r="2063" spans="5:6" x14ac:dyDescent="0.25">
      <c r="E2063" s="442"/>
      <c r="F2063" s="444"/>
    </row>
    <row r="2064" spans="5:6" x14ac:dyDescent="0.25">
      <c r="E2064" s="442"/>
      <c r="F2064" s="444"/>
    </row>
    <row r="2065" spans="5:6" x14ac:dyDescent="0.25">
      <c r="E2065" s="442"/>
      <c r="F2065" s="444"/>
    </row>
    <row r="2066" spans="5:6" x14ac:dyDescent="0.25">
      <c r="E2066" s="442"/>
      <c r="F2066" s="444"/>
    </row>
    <row r="2067" spans="5:6" x14ac:dyDescent="0.25">
      <c r="E2067" s="442"/>
      <c r="F2067" s="444"/>
    </row>
    <row r="2068" spans="5:6" x14ac:dyDescent="0.25">
      <c r="E2068" s="442"/>
      <c r="F2068" s="444"/>
    </row>
    <row r="2069" spans="5:6" x14ac:dyDescent="0.25">
      <c r="E2069" s="442"/>
      <c r="F2069" s="444"/>
    </row>
    <row r="2070" spans="5:6" x14ac:dyDescent="0.25">
      <c r="E2070" s="442"/>
      <c r="F2070" s="444"/>
    </row>
    <row r="2071" spans="5:6" x14ac:dyDescent="0.25">
      <c r="E2071" s="442"/>
      <c r="F2071" s="444"/>
    </row>
    <row r="2072" spans="5:6" x14ac:dyDescent="0.25">
      <c r="E2072" s="442"/>
      <c r="F2072" s="444"/>
    </row>
    <row r="2073" spans="5:6" x14ac:dyDescent="0.25">
      <c r="E2073" s="442"/>
      <c r="F2073" s="444"/>
    </row>
    <row r="2074" spans="5:6" x14ac:dyDescent="0.25">
      <c r="E2074" s="442"/>
      <c r="F2074" s="444"/>
    </row>
    <row r="2075" spans="5:6" x14ac:dyDescent="0.25">
      <c r="E2075" s="442"/>
      <c r="F2075" s="444"/>
    </row>
    <row r="2076" spans="5:6" x14ac:dyDescent="0.25">
      <c r="E2076" s="442"/>
      <c r="F2076" s="444"/>
    </row>
    <row r="2077" spans="5:6" x14ac:dyDescent="0.25">
      <c r="E2077" s="442"/>
      <c r="F2077" s="444"/>
    </row>
    <row r="2078" spans="5:6" x14ac:dyDescent="0.25">
      <c r="E2078" s="442"/>
      <c r="F2078" s="444"/>
    </row>
    <row r="2079" spans="5:6" x14ac:dyDescent="0.25">
      <c r="E2079" s="442"/>
      <c r="F2079" s="444"/>
    </row>
    <row r="2080" spans="5:6" x14ac:dyDescent="0.25">
      <c r="E2080" s="442"/>
      <c r="F2080" s="444"/>
    </row>
    <row r="2081" spans="5:6" x14ac:dyDescent="0.25">
      <c r="E2081" s="442"/>
      <c r="F2081" s="444"/>
    </row>
    <row r="2082" spans="5:6" x14ac:dyDescent="0.25">
      <c r="E2082" s="442"/>
      <c r="F2082" s="444"/>
    </row>
    <row r="2083" spans="5:6" x14ac:dyDescent="0.25">
      <c r="E2083" s="442"/>
      <c r="F2083" s="444"/>
    </row>
    <row r="2084" spans="5:6" x14ac:dyDescent="0.25">
      <c r="E2084" s="442"/>
      <c r="F2084" s="444"/>
    </row>
    <row r="2085" spans="5:6" x14ac:dyDescent="0.25">
      <c r="E2085" s="442"/>
      <c r="F2085" s="444"/>
    </row>
    <row r="2086" spans="5:6" x14ac:dyDescent="0.25">
      <c r="E2086" s="442"/>
      <c r="F2086" s="444"/>
    </row>
    <row r="2087" spans="5:6" x14ac:dyDescent="0.25">
      <c r="E2087" s="442"/>
      <c r="F2087" s="444"/>
    </row>
    <row r="2088" spans="5:6" x14ac:dyDescent="0.25">
      <c r="E2088" s="442"/>
      <c r="F2088" s="444"/>
    </row>
    <row r="2089" spans="5:6" x14ac:dyDescent="0.25">
      <c r="E2089" s="442"/>
      <c r="F2089" s="444"/>
    </row>
    <row r="2090" spans="5:6" x14ac:dyDescent="0.25">
      <c r="E2090" s="442"/>
      <c r="F2090" s="444"/>
    </row>
    <row r="2091" spans="5:6" x14ac:dyDescent="0.25">
      <c r="E2091" s="442"/>
      <c r="F2091" s="444"/>
    </row>
    <row r="2092" spans="5:6" x14ac:dyDescent="0.25">
      <c r="E2092" s="442"/>
      <c r="F2092" s="444"/>
    </row>
    <row r="2093" spans="5:6" x14ac:dyDescent="0.25">
      <c r="E2093" s="442"/>
      <c r="F2093" s="444"/>
    </row>
    <row r="2094" spans="5:6" x14ac:dyDescent="0.25">
      <c r="E2094" s="442"/>
      <c r="F2094" s="444"/>
    </row>
    <row r="2095" spans="5:6" x14ac:dyDescent="0.25">
      <c r="E2095" s="442"/>
      <c r="F2095" s="444"/>
    </row>
    <row r="2096" spans="5:6" x14ac:dyDescent="0.25">
      <c r="E2096" s="442"/>
      <c r="F2096" s="444"/>
    </row>
    <row r="2097" spans="5:6" x14ac:dyDescent="0.25">
      <c r="E2097" s="442"/>
      <c r="F2097" s="444"/>
    </row>
    <row r="2098" spans="5:6" x14ac:dyDescent="0.25">
      <c r="E2098" s="442"/>
      <c r="F2098" s="444"/>
    </row>
    <row r="2099" spans="5:6" x14ac:dyDescent="0.25">
      <c r="E2099" s="442"/>
      <c r="F2099" s="444"/>
    </row>
    <row r="2100" spans="5:6" x14ac:dyDescent="0.25">
      <c r="E2100" s="442"/>
      <c r="F2100" s="444"/>
    </row>
    <row r="2101" spans="5:6" x14ac:dyDescent="0.25">
      <c r="E2101" s="442"/>
      <c r="F2101" s="444"/>
    </row>
    <row r="2102" spans="5:6" x14ac:dyDescent="0.25">
      <c r="E2102" s="442"/>
      <c r="F2102" s="444"/>
    </row>
    <row r="2103" spans="5:6" x14ac:dyDescent="0.25">
      <c r="E2103" s="442"/>
      <c r="F2103" s="444"/>
    </row>
    <row r="2104" spans="5:6" x14ac:dyDescent="0.25">
      <c r="E2104" s="442"/>
      <c r="F2104" s="444"/>
    </row>
    <row r="2105" spans="5:6" x14ac:dyDescent="0.25">
      <c r="E2105" s="442"/>
      <c r="F2105" s="444"/>
    </row>
    <row r="2106" spans="5:6" x14ac:dyDescent="0.25">
      <c r="E2106" s="442"/>
      <c r="F2106" s="444"/>
    </row>
    <row r="2107" spans="5:6" x14ac:dyDescent="0.25">
      <c r="E2107" s="442"/>
      <c r="F2107" s="444"/>
    </row>
    <row r="2108" spans="5:6" x14ac:dyDescent="0.25">
      <c r="E2108" s="442"/>
      <c r="F2108" s="444"/>
    </row>
    <row r="2109" spans="5:6" x14ac:dyDescent="0.25">
      <c r="E2109" s="442"/>
      <c r="F2109" s="444"/>
    </row>
    <row r="2110" spans="5:6" x14ac:dyDescent="0.25">
      <c r="E2110" s="442"/>
      <c r="F2110" s="444"/>
    </row>
    <row r="2111" spans="5:6" x14ac:dyDescent="0.25">
      <c r="E2111" s="442"/>
      <c r="F2111" s="444"/>
    </row>
    <row r="2112" spans="5:6" x14ac:dyDescent="0.25">
      <c r="E2112" s="442"/>
      <c r="F2112" s="444"/>
    </row>
    <row r="2113" spans="5:6" x14ac:dyDescent="0.25">
      <c r="E2113" s="442"/>
      <c r="F2113" s="444"/>
    </row>
    <row r="2114" spans="5:6" x14ac:dyDescent="0.25">
      <c r="E2114" s="442"/>
      <c r="F2114" s="444"/>
    </row>
    <row r="2115" spans="5:6" x14ac:dyDescent="0.25">
      <c r="E2115" s="442"/>
      <c r="F2115" s="444"/>
    </row>
    <row r="2116" spans="5:6" x14ac:dyDescent="0.25">
      <c r="E2116" s="442"/>
      <c r="F2116" s="444"/>
    </row>
    <row r="2117" spans="5:6" x14ac:dyDescent="0.25">
      <c r="E2117" s="442"/>
      <c r="F2117" s="444"/>
    </row>
    <row r="2118" spans="5:6" x14ac:dyDescent="0.25">
      <c r="E2118" s="442"/>
      <c r="F2118" s="444"/>
    </row>
    <row r="2119" spans="5:6" x14ac:dyDescent="0.25">
      <c r="E2119" s="442"/>
      <c r="F2119" s="444"/>
    </row>
    <row r="2120" spans="5:6" x14ac:dyDescent="0.25">
      <c r="E2120" s="442"/>
      <c r="F2120" s="444"/>
    </row>
    <row r="2121" spans="5:6" x14ac:dyDescent="0.25">
      <c r="E2121" s="442"/>
      <c r="F2121" s="444"/>
    </row>
    <row r="2122" spans="5:6" x14ac:dyDescent="0.25">
      <c r="E2122" s="442"/>
      <c r="F2122" s="444"/>
    </row>
    <row r="2123" spans="5:6" x14ac:dyDescent="0.25">
      <c r="E2123" s="442"/>
      <c r="F2123" s="444"/>
    </row>
    <row r="2124" spans="5:6" x14ac:dyDescent="0.25">
      <c r="E2124" s="442"/>
      <c r="F2124" s="444"/>
    </row>
    <row r="2125" spans="5:6" x14ac:dyDescent="0.25">
      <c r="E2125" s="442"/>
      <c r="F2125" s="444"/>
    </row>
    <row r="2126" spans="5:6" x14ac:dyDescent="0.25">
      <c r="E2126" s="442"/>
      <c r="F2126" s="444"/>
    </row>
    <row r="2127" spans="5:6" x14ac:dyDescent="0.25">
      <c r="E2127" s="442"/>
      <c r="F2127" s="444"/>
    </row>
    <row r="2128" spans="5:6" x14ac:dyDescent="0.25">
      <c r="E2128" s="442"/>
      <c r="F2128" s="444"/>
    </row>
    <row r="2129" spans="5:6" x14ac:dyDescent="0.25">
      <c r="E2129" s="442"/>
      <c r="F2129" s="444"/>
    </row>
    <row r="2130" spans="5:6" x14ac:dyDescent="0.25">
      <c r="E2130" s="442"/>
      <c r="F2130" s="444"/>
    </row>
    <row r="2131" spans="5:6" x14ac:dyDescent="0.25">
      <c r="E2131" s="442"/>
      <c r="F2131" s="444"/>
    </row>
    <row r="2132" spans="5:6" x14ac:dyDescent="0.25">
      <c r="E2132" s="442"/>
      <c r="F2132" s="444"/>
    </row>
    <row r="2133" spans="5:6" x14ac:dyDescent="0.25">
      <c r="E2133" s="442"/>
      <c r="F2133" s="444"/>
    </row>
    <row r="2134" spans="5:6" x14ac:dyDescent="0.25">
      <c r="E2134" s="442"/>
      <c r="F2134" s="444"/>
    </row>
    <row r="2135" spans="5:6" x14ac:dyDescent="0.25">
      <c r="E2135" s="442"/>
      <c r="F2135" s="444"/>
    </row>
    <row r="2136" spans="5:6" x14ac:dyDescent="0.25">
      <c r="E2136" s="442"/>
      <c r="F2136" s="444"/>
    </row>
    <row r="2137" spans="5:6" x14ac:dyDescent="0.25">
      <c r="E2137" s="442"/>
      <c r="F2137" s="444"/>
    </row>
    <row r="2138" spans="5:6" x14ac:dyDescent="0.25">
      <c r="E2138" s="442"/>
      <c r="F2138" s="444"/>
    </row>
    <row r="2139" spans="5:6" x14ac:dyDescent="0.25">
      <c r="E2139" s="442"/>
      <c r="F2139" s="444"/>
    </row>
    <row r="2140" spans="5:6" x14ac:dyDescent="0.25">
      <c r="E2140" s="442"/>
      <c r="F2140" s="444"/>
    </row>
    <row r="2141" spans="5:6" x14ac:dyDescent="0.25">
      <c r="E2141" s="442"/>
      <c r="F2141" s="444"/>
    </row>
    <row r="2142" spans="5:6" x14ac:dyDescent="0.25">
      <c r="E2142" s="442"/>
      <c r="F2142" s="444"/>
    </row>
    <row r="2143" spans="5:6" x14ac:dyDescent="0.25">
      <c r="E2143" s="442"/>
      <c r="F2143" s="444"/>
    </row>
    <row r="2144" spans="5:6" x14ac:dyDescent="0.25">
      <c r="E2144" s="442"/>
      <c r="F2144" s="444"/>
    </row>
    <row r="2145" spans="5:6" x14ac:dyDescent="0.25">
      <c r="E2145" s="442"/>
      <c r="F2145" s="444"/>
    </row>
    <row r="2146" spans="5:6" x14ac:dyDescent="0.25">
      <c r="E2146" s="442"/>
      <c r="F2146" s="444"/>
    </row>
    <row r="2147" spans="5:6" x14ac:dyDescent="0.25">
      <c r="E2147" s="442"/>
      <c r="F2147" s="444"/>
    </row>
    <row r="2148" spans="5:6" x14ac:dyDescent="0.25">
      <c r="E2148" s="442"/>
      <c r="F2148" s="444"/>
    </row>
    <row r="2149" spans="5:6" x14ac:dyDescent="0.25">
      <c r="E2149" s="442"/>
      <c r="F2149" s="444"/>
    </row>
    <row r="2150" spans="5:6" x14ac:dyDescent="0.25">
      <c r="E2150" s="442"/>
      <c r="F2150" s="444"/>
    </row>
    <row r="2151" spans="5:6" x14ac:dyDescent="0.25">
      <c r="E2151" s="442"/>
      <c r="F2151" s="444"/>
    </row>
    <row r="2152" spans="5:6" x14ac:dyDescent="0.25">
      <c r="E2152" s="442"/>
      <c r="F2152" s="444"/>
    </row>
    <row r="2153" spans="5:6" x14ac:dyDescent="0.25">
      <c r="E2153" s="442"/>
      <c r="F2153" s="444"/>
    </row>
    <row r="2154" spans="5:6" x14ac:dyDescent="0.25">
      <c r="E2154" s="442"/>
      <c r="F2154" s="444"/>
    </row>
    <row r="2155" spans="5:6" x14ac:dyDescent="0.25">
      <c r="E2155" s="442"/>
      <c r="F2155" s="444"/>
    </row>
    <row r="2156" spans="5:6" x14ac:dyDescent="0.25">
      <c r="E2156" s="442"/>
      <c r="F2156" s="444"/>
    </row>
    <row r="2157" spans="5:6" x14ac:dyDescent="0.25">
      <c r="E2157" s="442"/>
      <c r="F2157" s="444"/>
    </row>
    <row r="2158" spans="5:6" x14ac:dyDescent="0.25">
      <c r="E2158" s="442"/>
      <c r="F2158" s="444"/>
    </row>
    <row r="2159" spans="5:6" x14ac:dyDescent="0.25">
      <c r="E2159" s="442"/>
      <c r="F2159" s="444"/>
    </row>
    <row r="2160" spans="5:6" x14ac:dyDescent="0.25">
      <c r="E2160" s="442"/>
      <c r="F2160" s="444"/>
    </row>
    <row r="2161" spans="5:6" x14ac:dyDescent="0.25">
      <c r="E2161" s="442"/>
      <c r="F2161" s="444"/>
    </row>
    <row r="2162" spans="5:6" x14ac:dyDescent="0.25">
      <c r="E2162" s="442"/>
      <c r="F2162" s="444"/>
    </row>
    <row r="2163" spans="5:6" x14ac:dyDescent="0.25">
      <c r="E2163" s="442"/>
      <c r="F2163" s="444"/>
    </row>
    <row r="2164" spans="5:6" x14ac:dyDescent="0.25">
      <c r="E2164" s="442"/>
      <c r="F2164" s="444"/>
    </row>
    <row r="2165" spans="5:6" x14ac:dyDescent="0.25">
      <c r="E2165" s="442"/>
      <c r="F2165" s="444"/>
    </row>
    <row r="2166" spans="5:6" x14ac:dyDescent="0.25">
      <c r="E2166" s="442"/>
      <c r="F2166" s="444"/>
    </row>
    <row r="2167" spans="5:6" x14ac:dyDescent="0.25">
      <c r="E2167" s="442"/>
      <c r="F2167" s="444"/>
    </row>
    <row r="2168" spans="5:6" x14ac:dyDescent="0.25">
      <c r="E2168" s="442"/>
      <c r="F2168" s="444"/>
    </row>
    <row r="2169" spans="5:6" x14ac:dyDescent="0.25">
      <c r="E2169" s="442"/>
      <c r="F2169" s="444"/>
    </row>
    <row r="2170" spans="5:6" x14ac:dyDescent="0.25">
      <c r="E2170" s="442"/>
      <c r="F2170" s="444"/>
    </row>
    <row r="2171" spans="5:6" x14ac:dyDescent="0.25">
      <c r="E2171" s="442"/>
      <c r="F2171" s="444"/>
    </row>
    <row r="2172" spans="5:6" x14ac:dyDescent="0.25">
      <c r="E2172" s="442"/>
      <c r="F2172" s="444"/>
    </row>
    <row r="2173" spans="5:6" x14ac:dyDescent="0.25">
      <c r="E2173" s="442"/>
      <c r="F2173" s="444"/>
    </row>
    <row r="2174" spans="5:6" x14ac:dyDescent="0.25">
      <c r="E2174" s="442"/>
      <c r="F2174" s="444"/>
    </row>
    <row r="2175" spans="5:6" x14ac:dyDescent="0.25">
      <c r="E2175" s="442"/>
      <c r="F2175" s="444"/>
    </row>
    <row r="2176" spans="5:6" x14ac:dyDescent="0.25">
      <c r="E2176" s="442"/>
      <c r="F2176" s="444"/>
    </row>
    <row r="2177" spans="5:6" x14ac:dyDescent="0.25">
      <c r="E2177" s="442"/>
      <c r="F2177" s="444"/>
    </row>
    <row r="2178" spans="5:6" x14ac:dyDescent="0.25">
      <c r="E2178" s="442"/>
      <c r="F2178" s="444"/>
    </row>
    <row r="2179" spans="5:6" x14ac:dyDescent="0.25">
      <c r="E2179" s="442"/>
      <c r="F2179" s="444"/>
    </row>
    <row r="2180" spans="5:6" x14ac:dyDescent="0.25">
      <c r="E2180" s="442"/>
      <c r="F2180" s="444"/>
    </row>
    <row r="2181" spans="5:6" x14ac:dyDescent="0.25">
      <c r="E2181" s="442"/>
      <c r="F2181" s="444"/>
    </row>
    <row r="2182" spans="5:6" x14ac:dyDescent="0.25">
      <c r="E2182" s="442"/>
      <c r="F2182" s="444"/>
    </row>
    <row r="2183" spans="5:6" x14ac:dyDescent="0.25">
      <c r="E2183" s="442"/>
      <c r="F2183" s="444"/>
    </row>
    <row r="2184" spans="5:6" x14ac:dyDescent="0.25">
      <c r="E2184" s="442"/>
      <c r="F2184" s="444"/>
    </row>
    <row r="2185" spans="5:6" x14ac:dyDescent="0.25">
      <c r="E2185" s="442"/>
      <c r="F2185" s="444"/>
    </row>
    <row r="2186" spans="5:6" x14ac:dyDescent="0.25">
      <c r="E2186" s="442"/>
      <c r="F2186" s="444"/>
    </row>
    <row r="2187" spans="5:6" x14ac:dyDescent="0.25">
      <c r="E2187" s="442"/>
      <c r="F2187" s="444"/>
    </row>
    <row r="2188" spans="5:6" x14ac:dyDescent="0.25">
      <c r="E2188" s="442"/>
      <c r="F2188" s="444"/>
    </row>
    <row r="2189" spans="5:6" x14ac:dyDescent="0.25">
      <c r="E2189" s="442"/>
      <c r="F2189" s="444"/>
    </row>
    <row r="2190" spans="5:6" x14ac:dyDescent="0.25">
      <c r="E2190" s="442"/>
      <c r="F2190" s="444"/>
    </row>
    <row r="2191" spans="5:6" x14ac:dyDescent="0.25">
      <c r="E2191" s="442"/>
      <c r="F2191" s="444"/>
    </row>
    <row r="2192" spans="5:6" x14ac:dyDescent="0.25">
      <c r="E2192" s="442"/>
      <c r="F2192" s="444"/>
    </row>
    <row r="2193" spans="5:6" x14ac:dyDescent="0.25">
      <c r="E2193" s="442"/>
      <c r="F2193" s="444"/>
    </row>
    <row r="2194" spans="5:6" x14ac:dyDescent="0.25">
      <c r="E2194" s="442"/>
      <c r="F2194" s="444"/>
    </row>
    <row r="2195" spans="5:6" x14ac:dyDescent="0.25">
      <c r="E2195" s="442"/>
      <c r="F2195" s="444"/>
    </row>
    <row r="2196" spans="5:6" x14ac:dyDescent="0.25">
      <c r="E2196" s="442"/>
      <c r="F2196" s="444"/>
    </row>
    <row r="2197" spans="5:6" x14ac:dyDescent="0.25">
      <c r="E2197" s="442"/>
      <c r="F2197" s="444"/>
    </row>
    <row r="2198" spans="5:6" x14ac:dyDescent="0.25">
      <c r="E2198" s="442"/>
      <c r="F2198" s="444"/>
    </row>
    <row r="2199" spans="5:6" x14ac:dyDescent="0.25">
      <c r="E2199" s="442"/>
      <c r="F2199" s="444"/>
    </row>
    <row r="2200" spans="5:6" x14ac:dyDescent="0.25">
      <c r="E2200" s="442"/>
      <c r="F2200" s="444"/>
    </row>
    <row r="2201" spans="5:6" x14ac:dyDescent="0.25">
      <c r="E2201" s="442"/>
      <c r="F2201" s="444"/>
    </row>
    <row r="2202" spans="5:6" x14ac:dyDescent="0.25">
      <c r="E2202" s="442"/>
      <c r="F2202" s="444"/>
    </row>
    <row r="2203" spans="5:6" x14ac:dyDescent="0.25">
      <c r="E2203" s="442"/>
      <c r="F2203" s="444"/>
    </row>
    <row r="2204" spans="5:6" x14ac:dyDescent="0.25">
      <c r="E2204" s="442"/>
      <c r="F2204" s="444"/>
    </row>
    <row r="2205" spans="5:6" x14ac:dyDescent="0.25">
      <c r="E2205" s="442"/>
      <c r="F2205" s="444"/>
    </row>
    <row r="2206" spans="5:6" x14ac:dyDescent="0.25">
      <c r="E2206" s="442"/>
      <c r="F2206" s="444"/>
    </row>
    <row r="2207" spans="5:6" x14ac:dyDescent="0.25">
      <c r="E2207" s="442"/>
      <c r="F2207" s="444"/>
    </row>
    <row r="2208" spans="5:6" x14ac:dyDescent="0.25">
      <c r="E2208" s="442"/>
      <c r="F2208" s="444"/>
    </row>
    <row r="2209" spans="5:6" x14ac:dyDescent="0.25">
      <c r="E2209" s="442"/>
      <c r="F2209" s="444"/>
    </row>
    <row r="2210" spans="5:6" x14ac:dyDescent="0.25">
      <c r="E2210" s="442"/>
      <c r="F2210" s="444"/>
    </row>
    <row r="2211" spans="5:6" x14ac:dyDescent="0.25">
      <c r="E2211" s="442"/>
      <c r="F2211" s="444"/>
    </row>
    <row r="2212" spans="5:6" x14ac:dyDescent="0.25">
      <c r="E2212" s="442"/>
      <c r="F2212" s="444"/>
    </row>
    <row r="2213" spans="5:6" x14ac:dyDescent="0.25">
      <c r="E2213" s="442"/>
      <c r="F2213" s="444"/>
    </row>
    <row r="2214" spans="5:6" x14ac:dyDescent="0.25">
      <c r="E2214" s="442"/>
      <c r="F2214" s="444"/>
    </row>
    <row r="2215" spans="5:6" x14ac:dyDescent="0.25">
      <c r="E2215" s="442"/>
      <c r="F2215" s="444"/>
    </row>
    <row r="2216" spans="5:6" x14ac:dyDescent="0.25">
      <c r="E2216" s="442"/>
      <c r="F2216" s="444"/>
    </row>
    <row r="2217" spans="5:6" x14ac:dyDescent="0.25">
      <c r="E2217" s="442"/>
      <c r="F2217" s="444"/>
    </row>
    <row r="2218" spans="5:6" x14ac:dyDescent="0.25">
      <c r="E2218" s="442"/>
      <c r="F2218" s="444"/>
    </row>
    <row r="2219" spans="5:6" x14ac:dyDescent="0.25">
      <c r="E2219" s="442"/>
      <c r="F2219" s="444"/>
    </row>
    <row r="2220" spans="5:6" x14ac:dyDescent="0.25">
      <c r="E2220" s="442"/>
      <c r="F2220" s="444"/>
    </row>
    <row r="2221" spans="5:6" x14ac:dyDescent="0.25">
      <c r="E2221" s="442"/>
      <c r="F2221" s="444"/>
    </row>
    <row r="2222" spans="5:6" x14ac:dyDescent="0.25">
      <c r="E2222" s="442"/>
      <c r="F2222" s="444"/>
    </row>
    <row r="2223" spans="5:6" x14ac:dyDescent="0.25">
      <c r="E2223" s="442"/>
      <c r="F2223" s="444"/>
    </row>
    <row r="2224" spans="5:6" x14ac:dyDescent="0.25">
      <c r="E2224" s="442"/>
      <c r="F2224" s="444"/>
    </row>
    <row r="2225" spans="5:6" x14ac:dyDescent="0.25">
      <c r="E2225" s="442"/>
      <c r="F2225" s="444"/>
    </row>
    <row r="2226" spans="5:6" x14ac:dyDescent="0.25">
      <c r="E2226" s="442"/>
      <c r="F2226" s="444"/>
    </row>
    <row r="2227" spans="5:6" x14ac:dyDescent="0.25">
      <c r="E2227" s="442"/>
      <c r="F2227" s="444"/>
    </row>
    <row r="2228" spans="5:6" x14ac:dyDescent="0.25">
      <c r="E2228" s="442"/>
      <c r="F2228" s="444"/>
    </row>
    <row r="2229" spans="5:6" x14ac:dyDescent="0.25">
      <c r="E2229" s="442"/>
      <c r="F2229" s="444"/>
    </row>
    <row r="2230" spans="5:6" x14ac:dyDescent="0.25">
      <c r="E2230" s="442"/>
      <c r="F2230" s="444"/>
    </row>
    <row r="2231" spans="5:6" x14ac:dyDescent="0.25">
      <c r="E2231" s="442"/>
      <c r="F2231" s="444"/>
    </row>
    <row r="2232" spans="5:6" x14ac:dyDescent="0.25">
      <c r="E2232" s="442"/>
      <c r="F2232" s="444"/>
    </row>
    <row r="2233" spans="5:6" x14ac:dyDescent="0.25">
      <c r="E2233" s="442"/>
      <c r="F2233" s="444"/>
    </row>
    <row r="2234" spans="5:6" x14ac:dyDescent="0.25">
      <c r="E2234" s="442"/>
      <c r="F2234" s="444"/>
    </row>
    <row r="2235" spans="5:6" x14ac:dyDescent="0.25">
      <c r="E2235" s="442"/>
      <c r="F2235" s="444"/>
    </row>
    <row r="2236" spans="5:6" x14ac:dyDescent="0.25">
      <c r="E2236" s="442"/>
      <c r="F2236" s="444"/>
    </row>
    <row r="2237" spans="5:6" x14ac:dyDescent="0.25">
      <c r="E2237" s="442"/>
      <c r="F2237" s="444"/>
    </row>
    <row r="2238" spans="5:6" x14ac:dyDescent="0.25">
      <c r="E2238" s="442"/>
      <c r="F2238" s="444"/>
    </row>
    <row r="2239" spans="5:6" x14ac:dyDescent="0.25">
      <c r="E2239" s="442"/>
      <c r="F2239" s="444"/>
    </row>
    <row r="2240" spans="5:6" x14ac:dyDescent="0.25">
      <c r="E2240" s="442"/>
      <c r="F2240" s="444"/>
    </row>
    <row r="2241" spans="5:6" x14ac:dyDescent="0.25">
      <c r="E2241" s="442"/>
      <c r="F2241" s="444"/>
    </row>
    <row r="2242" spans="5:6" x14ac:dyDescent="0.25">
      <c r="E2242" s="442"/>
      <c r="F2242" s="444"/>
    </row>
    <row r="2243" spans="5:6" x14ac:dyDescent="0.25">
      <c r="E2243" s="442"/>
      <c r="F2243" s="444"/>
    </row>
    <row r="2244" spans="5:6" x14ac:dyDescent="0.25">
      <c r="E2244" s="442"/>
      <c r="F2244" s="444"/>
    </row>
    <row r="2245" spans="5:6" x14ac:dyDescent="0.25">
      <c r="E2245" s="442"/>
      <c r="F2245" s="444"/>
    </row>
    <row r="2246" spans="5:6" x14ac:dyDescent="0.25">
      <c r="E2246" s="442"/>
      <c r="F2246" s="444"/>
    </row>
    <row r="2247" spans="5:6" x14ac:dyDescent="0.25">
      <c r="E2247" s="442"/>
      <c r="F2247" s="444"/>
    </row>
    <row r="2248" spans="5:6" x14ac:dyDescent="0.25">
      <c r="E2248" s="442"/>
      <c r="F2248" s="444"/>
    </row>
    <row r="2249" spans="5:6" x14ac:dyDescent="0.25">
      <c r="E2249" s="442"/>
      <c r="F2249" s="444"/>
    </row>
    <row r="2250" spans="5:6" x14ac:dyDescent="0.25">
      <c r="E2250" s="442"/>
      <c r="F2250" s="444"/>
    </row>
    <row r="2251" spans="5:6" x14ac:dyDescent="0.25">
      <c r="E2251" s="442"/>
      <c r="F2251" s="444"/>
    </row>
    <row r="2252" spans="5:6" x14ac:dyDescent="0.25">
      <c r="E2252" s="442"/>
      <c r="F2252" s="444"/>
    </row>
    <row r="2253" spans="5:6" x14ac:dyDescent="0.25">
      <c r="E2253" s="442"/>
      <c r="F2253" s="444"/>
    </row>
    <row r="2254" spans="5:6" x14ac:dyDescent="0.25">
      <c r="E2254" s="442"/>
      <c r="F2254" s="444"/>
    </row>
    <row r="2255" spans="5:6" x14ac:dyDescent="0.25">
      <c r="E2255" s="442"/>
      <c r="F2255" s="444"/>
    </row>
    <row r="2256" spans="5:6" x14ac:dyDescent="0.25">
      <c r="E2256" s="442"/>
      <c r="F2256" s="444"/>
    </row>
    <row r="2257" spans="5:6" x14ac:dyDescent="0.25">
      <c r="E2257" s="442"/>
      <c r="F2257" s="444"/>
    </row>
    <row r="2258" spans="5:6" x14ac:dyDescent="0.25">
      <c r="E2258" s="442"/>
      <c r="F2258" s="444"/>
    </row>
    <row r="2259" spans="5:6" x14ac:dyDescent="0.25">
      <c r="E2259" s="442"/>
      <c r="F2259" s="444"/>
    </row>
    <row r="2260" spans="5:6" x14ac:dyDescent="0.25">
      <c r="E2260" s="442"/>
      <c r="F2260" s="444"/>
    </row>
    <row r="2261" spans="5:6" x14ac:dyDescent="0.25">
      <c r="E2261" s="442"/>
      <c r="F2261" s="444"/>
    </row>
    <row r="2262" spans="5:6" x14ac:dyDescent="0.25">
      <c r="E2262" s="442"/>
      <c r="F2262" s="444"/>
    </row>
    <row r="2263" spans="5:6" x14ac:dyDescent="0.25">
      <c r="E2263" s="442"/>
      <c r="F2263" s="444"/>
    </row>
    <row r="2264" spans="5:6" x14ac:dyDescent="0.25">
      <c r="E2264" s="442"/>
      <c r="F2264" s="444"/>
    </row>
    <row r="2265" spans="5:6" x14ac:dyDescent="0.25">
      <c r="E2265" s="442"/>
      <c r="F2265" s="444"/>
    </row>
    <row r="2266" spans="5:6" x14ac:dyDescent="0.25">
      <c r="E2266" s="442"/>
      <c r="F2266" s="444"/>
    </row>
    <row r="2267" spans="5:6" x14ac:dyDescent="0.25">
      <c r="E2267" s="442"/>
      <c r="F2267" s="444"/>
    </row>
    <row r="2268" spans="5:6" x14ac:dyDescent="0.25">
      <c r="E2268" s="442"/>
      <c r="F2268" s="444"/>
    </row>
    <row r="2269" spans="5:6" x14ac:dyDescent="0.25">
      <c r="E2269" s="442"/>
      <c r="F2269" s="444"/>
    </row>
    <row r="2270" spans="5:6" x14ac:dyDescent="0.25">
      <c r="E2270" s="442"/>
      <c r="F2270" s="444"/>
    </row>
    <row r="2271" spans="5:6" x14ac:dyDescent="0.25">
      <c r="E2271" s="442"/>
      <c r="F2271" s="444"/>
    </row>
    <row r="2272" spans="5:6" x14ac:dyDescent="0.25">
      <c r="E2272" s="442"/>
      <c r="F2272" s="444"/>
    </row>
    <row r="2273" spans="5:6" x14ac:dyDescent="0.25">
      <c r="E2273" s="442"/>
      <c r="F2273" s="444"/>
    </row>
    <row r="2274" spans="5:6" x14ac:dyDescent="0.25">
      <c r="E2274" s="442"/>
      <c r="F2274" s="444"/>
    </row>
    <row r="2275" spans="5:6" x14ac:dyDescent="0.25">
      <c r="E2275" s="442"/>
      <c r="F2275" s="444"/>
    </row>
    <row r="2276" spans="5:6" x14ac:dyDescent="0.25">
      <c r="E2276" s="442"/>
      <c r="F2276" s="444"/>
    </row>
    <row r="2277" spans="5:6" x14ac:dyDescent="0.25">
      <c r="E2277" s="442"/>
      <c r="F2277" s="444"/>
    </row>
    <row r="2278" spans="5:6" x14ac:dyDescent="0.25">
      <c r="E2278" s="442"/>
      <c r="F2278" s="444"/>
    </row>
    <row r="2279" spans="5:6" x14ac:dyDescent="0.25">
      <c r="E2279" s="442"/>
      <c r="F2279" s="444"/>
    </row>
    <row r="2280" spans="5:6" x14ac:dyDescent="0.25">
      <c r="E2280" s="442"/>
      <c r="F2280" s="444"/>
    </row>
    <row r="2281" spans="5:6" x14ac:dyDescent="0.25">
      <c r="E2281" s="442"/>
      <c r="F2281" s="444"/>
    </row>
    <row r="2282" spans="5:6" x14ac:dyDescent="0.25">
      <c r="E2282" s="442"/>
      <c r="F2282" s="444"/>
    </row>
    <row r="2283" spans="5:6" x14ac:dyDescent="0.25">
      <c r="E2283" s="442"/>
      <c r="F2283" s="444"/>
    </row>
    <row r="2284" spans="5:6" x14ac:dyDescent="0.25">
      <c r="E2284" s="442"/>
      <c r="F2284" s="444"/>
    </row>
    <row r="2285" spans="5:6" x14ac:dyDescent="0.25">
      <c r="E2285" s="442"/>
      <c r="F2285" s="444"/>
    </row>
    <row r="2286" spans="5:6" x14ac:dyDescent="0.25">
      <c r="E2286" s="442"/>
      <c r="F2286" s="444"/>
    </row>
    <row r="2287" spans="5:6" x14ac:dyDescent="0.25">
      <c r="E2287" s="442"/>
      <c r="F2287" s="444"/>
    </row>
    <row r="2288" spans="5:6" x14ac:dyDescent="0.25">
      <c r="E2288" s="442"/>
      <c r="F2288" s="444"/>
    </row>
    <row r="2289" spans="5:6" x14ac:dyDescent="0.25">
      <c r="E2289" s="442"/>
      <c r="F2289" s="444"/>
    </row>
    <row r="2290" spans="5:6" x14ac:dyDescent="0.25">
      <c r="E2290" s="442"/>
      <c r="F2290" s="444"/>
    </row>
    <row r="2291" spans="5:6" x14ac:dyDescent="0.25">
      <c r="E2291" s="442"/>
      <c r="F2291" s="444"/>
    </row>
    <row r="2292" spans="5:6" x14ac:dyDescent="0.25">
      <c r="E2292" s="442"/>
      <c r="F2292" s="444"/>
    </row>
    <row r="2293" spans="5:6" x14ac:dyDescent="0.25">
      <c r="E2293" s="442"/>
      <c r="F2293" s="444"/>
    </row>
    <row r="2294" spans="5:6" x14ac:dyDescent="0.25">
      <c r="E2294" s="442"/>
      <c r="F2294" s="444"/>
    </row>
    <row r="2295" spans="5:6" x14ac:dyDescent="0.25">
      <c r="E2295" s="442"/>
      <c r="F2295" s="444"/>
    </row>
    <row r="2296" spans="5:6" x14ac:dyDescent="0.25">
      <c r="E2296" s="442"/>
      <c r="F2296" s="444"/>
    </row>
    <row r="2297" spans="5:6" x14ac:dyDescent="0.25">
      <c r="E2297" s="442"/>
      <c r="F2297" s="444"/>
    </row>
    <row r="2298" spans="5:6" x14ac:dyDescent="0.25">
      <c r="E2298" s="442"/>
      <c r="F2298" s="444"/>
    </row>
    <row r="2299" spans="5:6" x14ac:dyDescent="0.25">
      <c r="E2299" s="442"/>
      <c r="F2299" s="444"/>
    </row>
    <row r="2300" spans="5:6" x14ac:dyDescent="0.25">
      <c r="E2300" s="442"/>
      <c r="F2300" s="444"/>
    </row>
    <row r="2301" spans="5:6" x14ac:dyDescent="0.25">
      <c r="E2301" s="442"/>
      <c r="F2301" s="444"/>
    </row>
    <row r="2302" spans="5:6" x14ac:dyDescent="0.25">
      <c r="E2302" s="442"/>
      <c r="F2302" s="444"/>
    </row>
    <row r="2303" spans="5:6" x14ac:dyDescent="0.25">
      <c r="E2303" s="442"/>
      <c r="F2303" s="444"/>
    </row>
    <row r="2304" spans="5:6" x14ac:dyDescent="0.25">
      <c r="E2304" s="442"/>
      <c r="F2304" s="444"/>
    </row>
    <row r="2305" spans="5:6" x14ac:dyDescent="0.25">
      <c r="E2305" s="442"/>
      <c r="F2305" s="444"/>
    </row>
    <row r="2306" spans="5:6" x14ac:dyDescent="0.25">
      <c r="E2306" s="442"/>
      <c r="F2306" s="444"/>
    </row>
    <row r="2307" spans="5:6" x14ac:dyDescent="0.25">
      <c r="E2307" s="442"/>
      <c r="F2307" s="444"/>
    </row>
    <row r="2308" spans="5:6" x14ac:dyDescent="0.25">
      <c r="E2308" s="442"/>
      <c r="F2308" s="444"/>
    </row>
    <row r="2309" spans="5:6" x14ac:dyDescent="0.25">
      <c r="E2309" s="442"/>
      <c r="F2309" s="444"/>
    </row>
    <row r="2310" spans="5:6" x14ac:dyDescent="0.25">
      <c r="E2310" s="442"/>
      <c r="F2310" s="444"/>
    </row>
    <row r="2311" spans="5:6" x14ac:dyDescent="0.25">
      <c r="E2311" s="442"/>
      <c r="F2311" s="444"/>
    </row>
    <row r="2312" spans="5:6" x14ac:dyDescent="0.25">
      <c r="E2312" s="442"/>
      <c r="F2312" s="444"/>
    </row>
    <row r="2313" spans="5:6" x14ac:dyDescent="0.25">
      <c r="E2313" s="442"/>
      <c r="F2313" s="444"/>
    </row>
    <row r="2314" spans="5:6" x14ac:dyDescent="0.25">
      <c r="E2314" s="442"/>
      <c r="F2314" s="444"/>
    </row>
    <row r="2315" spans="5:6" x14ac:dyDescent="0.25">
      <c r="E2315" s="442"/>
      <c r="F2315" s="444"/>
    </row>
    <row r="2316" spans="5:6" x14ac:dyDescent="0.25">
      <c r="E2316" s="442"/>
      <c r="F2316" s="444"/>
    </row>
    <row r="2317" spans="5:6" x14ac:dyDescent="0.25">
      <c r="E2317" s="442"/>
      <c r="F2317" s="444"/>
    </row>
    <row r="2318" spans="5:6" x14ac:dyDescent="0.25">
      <c r="E2318" s="442"/>
      <c r="F2318" s="444"/>
    </row>
    <row r="2319" spans="5:6" x14ac:dyDescent="0.25">
      <c r="E2319" s="442"/>
      <c r="F2319" s="444"/>
    </row>
    <row r="2320" spans="5:6" x14ac:dyDescent="0.25">
      <c r="E2320" s="442"/>
      <c r="F2320" s="444"/>
    </row>
    <row r="2321" spans="5:6" x14ac:dyDescent="0.25">
      <c r="E2321" s="442"/>
      <c r="F2321" s="444"/>
    </row>
    <row r="2322" spans="5:6" x14ac:dyDescent="0.25">
      <c r="E2322" s="442"/>
      <c r="F2322" s="444"/>
    </row>
    <row r="2323" spans="5:6" x14ac:dyDescent="0.25">
      <c r="E2323" s="442"/>
      <c r="F2323" s="444"/>
    </row>
    <row r="2324" spans="5:6" x14ac:dyDescent="0.25">
      <c r="E2324" s="442"/>
      <c r="F2324" s="444"/>
    </row>
    <row r="2325" spans="5:6" x14ac:dyDescent="0.25">
      <c r="E2325" s="442"/>
      <c r="F2325" s="444"/>
    </row>
    <row r="2326" spans="5:6" x14ac:dyDescent="0.25">
      <c r="E2326" s="442"/>
      <c r="F2326" s="444"/>
    </row>
    <row r="2327" spans="5:6" x14ac:dyDescent="0.25">
      <c r="E2327" s="442"/>
      <c r="F2327" s="444"/>
    </row>
    <row r="2328" spans="5:6" x14ac:dyDescent="0.25">
      <c r="E2328" s="442"/>
      <c r="F2328" s="444"/>
    </row>
    <row r="2329" spans="5:6" x14ac:dyDescent="0.25">
      <c r="E2329" s="442"/>
      <c r="F2329" s="444"/>
    </row>
    <row r="2330" spans="5:6" x14ac:dyDescent="0.25">
      <c r="E2330" s="442"/>
      <c r="F2330" s="444"/>
    </row>
    <row r="2331" spans="5:6" x14ac:dyDescent="0.25">
      <c r="E2331" s="442"/>
      <c r="F2331" s="444"/>
    </row>
    <row r="2332" spans="5:6" x14ac:dyDescent="0.25">
      <c r="E2332" s="442"/>
      <c r="F2332" s="444"/>
    </row>
    <row r="2333" spans="5:6" x14ac:dyDescent="0.25">
      <c r="E2333" s="442"/>
      <c r="F2333" s="444"/>
    </row>
    <row r="2334" spans="5:6" x14ac:dyDescent="0.25">
      <c r="E2334" s="442"/>
      <c r="F2334" s="444"/>
    </row>
    <row r="2335" spans="5:6" x14ac:dyDescent="0.25">
      <c r="E2335" s="442"/>
      <c r="F2335" s="444"/>
    </row>
    <row r="2336" spans="5:6" x14ac:dyDescent="0.25">
      <c r="E2336" s="442"/>
      <c r="F2336" s="444"/>
    </row>
    <row r="2337" spans="5:6" x14ac:dyDescent="0.25">
      <c r="E2337" s="442"/>
      <c r="F2337" s="444"/>
    </row>
    <row r="2338" spans="5:6" x14ac:dyDescent="0.25">
      <c r="E2338" s="442"/>
      <c r="F2338" s="444"/>
    </row>
    <row r="2339" spans="5:6" x14ac:dyDescent="0.25">
      <c r="E2339" s="442"/>
      <c r="F2339" s="444"/>
    </row>
    <row r="2340" spans="5:6" x14ac:dyDescent="0.25">
      <c r="E2340" s="442"/>
      <c r="F2340" s="444"/>
    </row>
    <row r="2341" spans="5:6" x14ac:dyDescent="0.25">
      <c r="E2341" s="442"/>
      <c r="F2341" s="444"/>
    </row>
    <row r="2342" spans="5:6" x14ac:dyDescent="0.25">
      <c r="E2342" s="442"/>
      <c r="F2342" s="444"/>
    </row>
    <row r="2343" spans="5:6" x14ac:dyDescent="0.25">
      <c r="E2343" s="442"/>
      <c r="F2343" s="444"/>
    </row>
    <row r="2344" spans="5:6" x14ac:dyDescent="0.25">
      <c r="E2344" s="442"/>
      <c r="F2344" s="444"/>
    </row>
    <row r="2345" spans="5:6" x14ac:dyDescent="0.25">
      <c r="E2345" s="442"/>
      <c r="F2345" s="444"/>
    </row>
    <row r="2346" spans="5:6" x14ac:dyDescent="0.25">
      <c r="E2346" s="442"/>
      <c r="F2346" s="444"/>
    </row>
    <row r="2347" spans="5:6" x14ac:dyDescent="0.25">
      <c r="E2347" s="442"/>
      <c r="F2347" s="444"/>
    </row>
    <row r="2348" spans="5:6" x14ac:dyDescent="0.25">
      <c r="E2348" s="442"/>
      <c r="F2348" s="444"/>
    </row>
    <row r="2349" spans="5:6" x14ac:dyDescent="0.25">
      <c r="E2349" s="442"/>
      <c r="F2349" s="444"/>
    </row>
    <row r="2350" spans="5:6" x14ac:dyDescent="0.25">
      <c r="E2350" s="442"/>
      <c r="F2350" s="444"/>
    </row>
    <row r="2351" spans="5:6" x14ac:dyDescent="0.25">
      <c r="E2351" s="442"/>
      <c r="F2351" s="444"/>
    </row>
    <row r="2352" spans="5:6" x14ac:dyDescent="0.25">
      <c r="E2352" s="442"/>
      <c r="F2352" s="444"/>
    </row>
    <row r="2353" spans="5:6" x14ac:dyDescent="0.25">
      <c r="E2353" s="442"/>
      <c r="F2353" s="444"/>
    </row>
    <row r="2354" spans="5:6" x14ac:dyDescent="0.25">
      <c r="E2354" s="442"/>
      <c r="F2354" s="444"/>
    </row>
    <row r="2355" spans="5:6" x14ac:dyDescent="0.25">
      <c r="E2355" s="442"/>
      <c r="F2355" s="444"/>
    </row>
    <row r="2356" spans="5:6" x14ac:dyDescent="0.25">
      <c r="E2356" s="442"/>
      <c r="F2356" s="444"/>
    </row>
    <row r="2357" spans="5:6" x14ac:dyDescent="0.25">
      <c r="E2357" s="442"/>
      <c r="F2357" s="444"/>
    </row>
    <row r="2358" spans="5:6" x14ac:dyDescent="0.25">
      <c r="E2358" s="442"/>
      <c r="F2358" s="444"/>
    </row>
    <row r="2359" spans="5:6" x14ac:dyDescent="0.25">
      <c r="E2359" s="442"/>
      <c r="F2359" s="444"/>
    </row>
    <row r="2360" spans="5:6" x14ac:dyDescent="0.25">
      <c r="E2360" s="442"/>
      <c r="F2360" s="444"/>
    </row>
    <row r="2361" spans="5:6" x14ac:dyDescent="0.25">
      <c r="E2361" s="442"/>
      <c r="F2361" s="444"/>
    </row>
    <row r="2362" spans="5:6" x14ac:dyDescent="0.25">
      <c r="E2362" s="442"/>
      <c r="F2362" s="444"/>
    </row>
    <row r="2363" spans="5:6" x14ac:dyDescent="0.25">
      <c r="E2363" s="442"/>
      <c r="F2363" s="444"/>
    </row>
    <row r="2364" spans="5:6" x14ac:dyDescent="0.25">
      <c r="E2364" s="442"/>
      <c r="F2364" s="444"/>
    </row>
    <row r="2365" spans="5:6" x14ac:dyDescent="0.25">
      <c r="E2365" s="442"/>
      <c r="F2365" s="444"/>
    </row>
    <row r="2366" spans="5:6" x14ac:dyDescent="0.25">
      <c r="E2366" s="442"/>
      <c r="F2366" s="444"/>
    </row>
    <row r="2367" spans="5:6" x14ac:dyDescent="0.25">
      <c r="E2367" s="442"/>
      <c r="F2367" s="444"/>
    </row>
    <row r="2368" spans="5:6" x14ac:dyDescent="0.25">
      <c r="E2368" s="442"/>
      <c r="F2368" s="444"/>
    </row>
    <row r="2369" spans="5:6" x14ac:dyDescent="0.25">
      <c r="E2369" s="442"/>
      <c r="F2369" s="444"/>
    </row>
    <row r="2370" spans="5:6" x14ac:dyDescent="0.25">
      <c r="E2370" s="442"/>
      <c r="F2370" s="444"/>
    </row>
    <row r="2371" spans="5:6" x14ac:dyDescent="0.25">
      <c r="E2371" s="442"/>
      <c r="F2371" s="444"/>
    </row>
    <row r="2372" spans="5:6" x14ac:dyDescent="0.25">
      <c r="E2372" s="442"/>
      <c r="F2372" s="444"/>
    </row>
    <row r="2373" spans="5:6" x14ac:dyDescent="0.25">
      <c r="E2373" s="442"/>
      <c r="F2373" s="444"/>
    </row>
    <row r="2374" spans="5:6" x14ac:dyDescent="0.25">
      <c r="E2374" s="442"/>
      <c r="F2374" s="444"/>
    </row>
    <row r="2375" spans="5:6" x14ac:dyDescent="0.25">
      <c r="E2375" s="442"/>
      <c r="F2375" s="444"/>
    </row>
    <row r="2376" spans="5:6" x14ac:dyDescent="0.25">
      <c r="E2376" s="442"/>
      <c r="F2376" s="444"/>
    </row>
    <row r="2377" spans="5:6" x14ac:dyDescent="0.25">
      <c r="E2377" s="442"/>
      <c r="F2377" s="444"/>
    </row>
    <row r="2378" spans="5:6" x14ac:dyDescent="0.25">
      <c r="E2378" s="442"/>
      <c r="F2378" s="444"/>
    </row>
    <row r="2379" spans="5:6" x14ac:dyDescent="0.25">
      <c r="E2379" s="442"/>
      <c r="F2379" s="444"/>
    </row>
    <row r="2380" spans="5:6" x14ac:dyDescent="0.25">
      <c r="E2380" s="442"/>
      <c r="F2380" s="444"/>
    </row>
    <row r="2381" spans="5:6" x14ac:dyDescent="0.25">
      <c r="E2381" s="442"/>
      <c r="F2381" s="444"/>
    </row>
    <row r="2382" spans="5:6" x14ac:dyDescent="0.25">
      <c r="E2382" s="442"/>
      <c r="F2382" s="444"/>
    </row>
    <row r="2383" spans="5:6" x14ac:dyDescent="0.25">
      <c r="E2383" s="442"/>
      <c r="F2383" s="444"/>
    </row>
    <row r="2384" spans="5:6" x14ac:dyDescent="0.25">
      <c r="E2384" s="442"/>
      <c r="F2384" s="444"/>
    </row>
    <row r="2385" spans="5:6" x14ac:dyDescent="0.25">
      <c r="E2385" s="442"/>
      <c r="F2385" s="444"/>
    </row>
    <row r="2386" spans="5:6" x14ac:dyDescent="0.25">
      <c r="E2386" s="442"/>
      <c r="F2386" s="444"/>
    </row>
    <row r="2387" spans="5:6" x14ac:dyDescent="0.25">
      <c r="E2387" s="442"/>
      <c r="F2387" s="444"/>
    </row>
    <row r="2388" spans="5:6" x14ac:dyDescent="0.25">
      <c r="E2388" s="442"/>
      <c r="F2388" s="444"/>
    </row>
    <row r="2389" spans="5:6" x14ac:dyDescent="0.25">
      <c r="E2389" s="442"/>
      <c r="F2389" s="444"/>
    </row>
    <row r="2390" spans="5:6" x14ac:dyDescent="0.25">
      <c r="E2390" s="442"/>
      <c r="F2390" s="444"/>
    </row>
    <row r="2391" spans="5:6" x14ac:dyDescent="0.25">
      <c r="E2391" s="442"/>
      <c r="F2391" s="444"/>
    </row>
    <row r="2392" spans="5:6" x14ac:dyDescent="0.25">
      <c r="E2392" s="442"/>
      <c r="F2392" s="444"/>
    </row>
    <row r="2393" spans="5:6" x14ac:dyDescent="0.25">
      <c r="E2393" s="442"/>
      <c r="F2393" s="444"/>
    </row>
    <row r="2394" spans="5:6" x14ac:dyDescent="0.25">
      <c r="E2394" s="442"/>
      <c r="F2394" s="444"/>
    </row>
    <row r="2395" spans="5:6" x14ac:dyDescent="0.25">
      <c r="E2395" s="442"/>
      <c r="F2395" s="444"/>
    </row>
    <row r="2396" spans="5:6" x14ac:dyDescent="0.25">
      <c r="E2396" s="442"/>
      <c r="F2396" s="444"/>
    </row>
    <row r="2397" spans="5:6" x14ac:dyDescent="0.25">
      <c r="E2397" s="442"/>
      <c r="F2397" s="444"/>
    </row>
    <row r="2398" spans="5:6" x14ac:dyDescent="0.25">
      <c r="E2398" s="442"/>
      <c r="F2398" s="444"/>
    </row>
    <row r="2399" spans="5:6" x14ac:dyDescent="0.25">
      <c r="E2399" s="442"/>
      <c r="F2399" s="444"/>
    </row>
    <row r="2400" spans="5:6" x14ac:dyDescent="0.25">
      <c r="E2400" s="442"/>
      <c r="F2400" s="444"/>
    </row>
    <row r="2401" spans="5:6" x14ac:dyDescent="0.25">
      <c r="E2401" s="442"/>
      <c r="F2401" s="444"/>
    </row>
    <row r="2402" spans="5:6" x14ac:dyDescent="0.25">
      <c r="E2402" s="442"/>
      <c r="F2402" s="444"/>
    </row>
    <row r="2403" spans="5:6" x14ac:dyDescent="0.25">
      <c r="E2403" s="442"/>
      <c r="F2403" s="444"/>
    </row>
    <row r="2404" spans="5:6" x14ac:dyDescent="0.25">
      <c r="E2404" s="442"/>
      <c r="F2404" s="444"/>
    </row>
    <row r="2405" spans="5:6" x14ac:dyDescent="0.25">
      <c r="E2405" s="442"/>
      <c r="F2405" s="444"/>
    </row>
    <row r="2406" spans="5:6" x14ac:dyDescent="0.25">
      <c r="E2406" s="442"/>
      <c r="F2406" s="444"/>
    </row>
    <row r="2407" spans="5:6" x14ac:dyDescent="0.25">
      <c r="E2407" s="442"/>
      <c r="F2407" s="444"/>
    </row>
    <row r="2408" spans="5:6" x14ac:dyDescent="0.25">
      <c r="E2408" s="442"/>
      <c r="F2408" s="444"/>
    </row>
    <row r="2409" spans="5:6" x14ac:dyDescent="0.25">
      <c r="E2409" s="442"/>
      <c r="F2409" s="444"/>
    </row>
    <row r="2410" spans="5:6" x14ac:dyDescent="0.25">
      <c r="E2410" s="442"/>
      <c r="F2410" s="444"/>
    </row>
    <row r="2411" spans="5:6" x14ac:dyDescent="0.25">
      <c r="E2411" s="442"/>
      <c r="F2411" s="444"/>
    </row>
    <row r="2412" spans="5:6" x14ac:dyDescent="0.25">
      <c r="E2412" s="442"/>
      <c r="F2412" s="444"/>
    </row>
    <row r="2413" spans="5:6" x14ac:dyDescent="0.25">
      <c r="E2413" s="442"/>
      <c r="F2413" s="444"/>
    </row>
    <row r="2414" spans="5:6" x14ac:dyDescent="0.25">
      <c r="E2414" s="442"/>
      <c r="F2414" s="444"/>
    </row>
    <row r="2415" spans="5:6" x14ac:dyDescent="0.25">
      <c r="E2415" s="442"/>
      <c r="F2415" s="444"/>
    </row>
    <row r="2416" spans="5:6" x14ac:dyDescent="0.25">
      <c r="E2416" s="442"/>
      <c r="F2416" s="444"/>
    </row>
    <row r="2417" spans="5:6" x14ac:dyDescent="0.25">
      <c r="E2417" s="442"/>
      <c r="F2417" s="444"/>
    </row>
    <row r="2418" spans="5:6" x14ac:dyDescent="0.25">
      <c r="E2418" s="442"/>
      <c r="F2418" s="444"/>
    </row>
    <row r="2419" spans="5:6" x14ac:dyDescent="0.25">
      <c r="E2419" s="442"/>
      <c r="F2419" s="444"/>
    </row>
    <row r="2420" spans="5:6" x14ac:dyDescent="0.25">
      <c r="E2420" s="442"/>
      <c r="F2420" s="444"/>
    </row>
    <row r="2421" spans="5:6" x14ac:dyDescent="0.25">
      <c r="E2421" s="442"/>
      <c r="F2421" s="444"/>
    </row>
    <row r="2422" spans="5:6" x14ac:dyDescent="0.25">
      <c r="E2422" s="442"/>
      <c r="F2422" s="444"/>
    </row>
    <row r="2423" spans="5:6" x14ac:dyDescent="0.25">
      <c r="E2423" s="442"/>
      <c r="F2423" s="444"/>
    </row>
    <row r="2424" spans="5:6" x14ac:dyDescent="0.25">
      <c r="E2424" s="442"/>
      <c r="F2424" s="444"/>
    </row>
    <row r="2425" spans="5:6" x14ac:dyDescent="0.25">
      <c r="E2425" s="442"/>
      <c r="F2425" s="444"/>
    </row>
    <row r="2426" spans="5:6" x14ac:dyDescent="0.25">
      <c r="E2426" s="442"/>
      <c r="F2426" s="444"/>
    </row>
    <row r="2427" spans="5:6" x14ac:dyDescent="0.25">
      <c r="E2427" s="442"/>
      <c r="F2427" s="444"/>
    </row>
    <row r="2428" spans="5:6" x14ac:dyDescent="0.25">
      <c r="E2428" s="442"/>
      <c r="F2428" s="444"/>
    </row>
    <row r="2429" spans="5:6" x14ac:dyDescent="0.25">
      <c r="E2429" s="442"/>
      <c r="F2429" s="444"/>
    </row>
    <row r="2430" spans="5:6" x14ac:dyDescent="0.25">
      <c r="E2430" s="442"/>
      <c r="F2430" s="444"/>
    </row>
    <row r="2431" spans="5:6" x14ac:dyDescent="0.25">
      <c r="E2431" s="442"/>
      <c r="F2431" s="444"/>
    </row>
    <row r="2432" spans="5:6" x14ac:dyDescent="0.25">
      <c r="E2432" s="442"/>
      <c r="F2432" s="444"/>
    </row>
    <row r="2433" spans="5:6" x14ac:dyDescent="0.25">
      <c r="E2433" s="442"/>
      <c r="F2433" s="444"/>
    </row>
    <row r="2434" spans="5:6" x14ac:dyDescent="0.25">
      <c r="E2434" s="442"/>
      <c r="F2434" s="444"/>
    </row>
    <row r="2435" spans="5:6" x14ac:dyDescent="0.25">
      <c r="E2435" s="442"/>
      <c r="F2435" s="444"/>
    </row>
    <row r="2436" spans="5:6" x14ac:dyDescent="0.25">
      <c r="E2436" s="442"/>
      <c r="F2436" s="444"/>
    </row>
    <row r="2437" spans="5:6" x14ac:dyDescent="0.25">
      <c r="E2437" s="442"/>
      <c r="F2437" s="444"/>
    </row>
    <row r="2438" spans="5:6" x14ac:dyDescent="0.25">
      <c r="E2438" s="442"/>
      <c r="F2438" s="444"/>
    </row>
    <row r="2439" spans="5:6" x14ac:dyDescent="0.25">
      <c r="E2439" s="442"/>
      <c r="F2439" s="444"/>
    </row>
    <row r="2440" spans="5:6" x14ac:dyDescent="0.25">
      <c r="E2440" s="442"/>
      <c r="F2440" s="444"/>
    </row>
    <row r="2441" spans="5:6" x14ac:dyDescent="0.25">
      <c r="E2441" s="442"/>
      <c r="F2441" s="444"/>
    </row>
    <row r="2442" spans="5:6" x14ac:dyDescent="0.25">
      <c r="E2442" s="442"/>
      <c r="F2442" s="444"/>
    </row>
    <row r="2443" spans="5:6" x14ac:dyDescent="0.25">
      <c r="E2443" s="442"/>
      <c r="F2443" s="444"/>
    </row>
    <row r="2444" spans="5:6" x14ac:dyDescent="0.25">
      <c r="E2444" s="442"/>
      <c r="F2444" s="444"/>
    </row>
    <row r="2445" spans="5:6" x14ac:dyDescent="0.25">
      <c r="E2445" s="442"/>
      <c r="F2445" s="444"/>
    </row>
    <row r="2446" spans="5:6" x14ac:dyDescent="0.25">
      <c r="E2446" s="442"/>
      <c r="F2446" s="444"/>
    </row>
    <row r="2447" spans="5:6" x14ac:dyDescent="0.25">
      <c r="E2447" s="442"/>
      <c r="F2447" s="444"/>
    </row>
    <row r="2448" spans="5:6" x14ac:dyDescent="0.25">
      <c r="E2448" s="442"/>
      <c r="F2448" s="444"/>
    </row>
    <row r="2449" spans="5:6" x14ac:dyDescent="0.25">
      <c r="E2449" s="442"/>
      <c r="F2449" s="444"/>
    </row>
    <row r="2450" spans="5:6" x14ac:dyDescent="0.25">
      <c r="E2450" s="442"/>
      <c r="F2450" s="444"/>
    </row>
    <row r="2451" spans="5:6" x14ac:dyDescent="0.25">
      <c r="E2451" s="442"/>
      <c r="F2451" s="444"/>
    </row>
    <row r="2452" spans="5:6" x14ac:dyDescent="0.25">
      <c r="E2452" s="442"/>
      <c r="F2452" s="444"/>
    </row>
    <row r="2453" spans="5:6" x14ac:dyDescent="0.25">
      <c r="E2453" s="442"/>
      <c r="F2453" s="444"/>
    </row>
    <row r="2454" spans="5:6" x14ac:dyDescent="0.25">
      <c r="E2454" s="442"/>
      <c r="F2454" s="444"/>
    </row>
    <row r="2455" spans="5:6" x14ac:dyDescent="0.25">
      <c r="E2455" s="442"/>
      <c r="F2455" s="444"/>
    </row>
    <row r="2456" spans="5:6" x14ac:dyDescent="0.25">
      <c r="E2456" s="442"/>
      <c r="F2456" s="444"/>
    </row>
    <row r="2457" spans="5:6" x14ac:dyDescent="0.25">
      <c r="E2457" s="442"/>
      <c r="F2457" s="444"/>
    </row>
    <row r="2458" spans="5:6" x14ac:dyDescent="0.25">
      <c r="E2458" s="442"/>
      <c r="F2458" s="444"/>
    </row>
    <row r="2459" spans="5:6" x14ac:dyDescent="0.25">
      <c r="E2459" s="442"/>
      <c r="F2459" s="444"/>
    </row>
    <row r="2460" spans="5:6" x14ac:dyDescent="0.25">
      <c r="E2460" s="442"/>
      <c r="F2460" s="444"/>
    </row>
    <row r="2461" spans="5:6" x14ac:dyDescent="0.25">
      <c r="E2461" s="442"/>
      <c r="F2461" s="444"/>
    </row>
    <row r="2462" spans="5:6" x14ac:dyDescent="0.25">
      <c r="E2462" s="442"/>
      <c r="F2462" s="444"/>
    </row>
    <row r="2463" spans="5:6" x14ac:dyDescent="0.25">
      <c r="E2463" s="442"/>
      <c r="F2463" s="444"/>
    </row>
    <row r="2464" spans="5:6" x14ac:dyDescent="0.25">
      <c r="E2464" s="442"/>
      <c r="F2464" s="444"/>
    </row>
    <row r="2465" spans="5:6" x14ac:dyDescent="0.25">
      <c r="E2465" s="442"/>
      <c r="F2465" s="444"/>
    </row>
    <row r="2466" spans="5:6" x14ac:dyDescent="0.25">
      <c r="E2466" s="442"/>
      <c r="F2466" s="444"/>
    </row>
    <row r="2467" spans="5:6" x14ac:dyDescent="0.25">
      <c r="E2467" s="442"/>
      <c r="F2467" s="444"/>
    </row>
    <row r="2468" spans="5:6" x14ac:dyDescent="0.25">
      <c r="E2468" s="442"/>
      <c r="F2468" s="444"/>
    </row>
    <row r="2469" spans="5:6" x14ac:dyDescent="0.25">
      <c r="E2469" s="442"/>
      <c r="F2469" s="444"/>
    </row>
    <row r="2470" spans="5:6" x14ac:dyDescent="0.25">
      <c r="E2470" s="442"/>
      <c r="F2470" s="444"/>
    </row>
    <row r="2471" spans="5:6" x14ac:dyDescent="0.25">
      <c r="E2471" s="442"/>
      <c r="F2471" s="444"/>
    </row>
    <row r="2472" spans="5:6" x14ac:dyDescent="0.25">
      <c r="E2472" s="442"/>
      <c r="F2472" s="444"/>
    </row>
    <row r="2473" spans="5:6" x14ac:dyDescent="0.25">
      <c r="E2473" s="442"/>
      <c r="F2473" s="444"/>
    </row>
    <row r="2474" spans="5:6" x14ac:dyDescent="0.25">
      <c r="E2474" s="442"/>
      <c r="F2474" s="444"/>
    </row>
    <row r="2475" spans="5:6" x14ac:dyDescent="0.25">
      <c r="E2475" s="442"/>
      <c r="F2475" s="444"/>
    </row>
    <row r="2476" spans="5:6" x14ac:dyDescent="0.25">
      <c r="E2476" s="442"/>
      <c r="F2476" s="444"/>
    </row>
    <row r="2477" spans="5:6" x14ac:dyDescent="0.25">
      <c r="E2477" s="442"/>
      <c r="F2477" s="444"/>
    </row>
    <row r="2478" spans="5:6" x14ac:dyDescent="0.25">
      <c r="E2478" s="442"/>
      <c r="F2478" s="444"/>
    </row>
    <row r="2479" spans="5:6" x14ac:dyDescent="0.25">
      <c r="E2479" s="442"/>
      <c r="F2479" s="444"/>
    </row>
    <row r="2480" spans="5:6" x14ac:dyDescent="0.25">
      <c r="E2480" s="442"/>
      <c r="F2480" s="444"/>
    </row>
    <row r="2481" spans="5:6" x14ac:dyDescent="0.25">
      <c r="E2481" s="442"/>
      <c r="F2481" s="444"/>
    </row>
    <row r="2482" spans="5:6" x14ac:dyDescent="0.25">
      <c r="E2482" s="442"/>
      <c r="F2482" s="444"/>
    </row>
    <row r="2483" spans="5:6" x14ac:dyDescent="0.25">
      <c r="E2483" s="442"/>
      <c r="F2483" s="444"/>
    </row>
    <row r="2484" spans="5:6" x14ac:dyDescent="0.25">
      <c r="E2484" s="442"/>
      <c r="F2484" s="444"/>
    </row>
    <row r="2485" spans="5:6" x14ac:dyDescent="0.25">
      <c r="E2485" s="442"/>
      <c r="F2485" s="444"/>
    </row>
    <row r="2486" spans="5:6" x14ac:dyDescent="0.25">
      <c r="E2486" s="442"/>
      <c r="F2486" s="444"/>
    </row>
    <row r="2487" spans="5:6" x14ac:dyDescent="0.25">
      <c r="E2487" s="442"/>
      <c r="F2487" s="444"/>
    </row>
    <row r="2488" spans="5:6" x14ac:dyDescent="0.25">
      <c r="E2488" s="442"/>
      <c r="F2488" s="444"/>
    </row>
    <row r="2489" spans="5:6" x14ac:dyDescent="0.25">
      <c r="E2489" s="442"/>
      <c r="F2489" s="444"/>
    </row>
    <row r="2490" spans="5:6" x14ac:dyDescent="0.25">
      <c r="E2490" s="442"/>
      <c r="F2490" s="444"/>
    </row>
    <row r="2491" spans="5:6" x14ac:dyDescent="0.25">
      <c r="E2491" s="442"/>
      <c r="F2491" s="444"/>
    </row>
    <row r="2492" spans="5:6" x14ac:dyDescent="0.25">
      <c r="E2492" s="442"/>
      <c r="F2492" s="444"/>
    </row>
    <row r="2493" spans="5:6" x14ac:dyDescent="0.25">
      <c r="E2493" s="442"/>
      <c r="F2493" s="444"/>
    </row>
    <row r="2494" spans="5:6" x14ac:dyDescent="0.25">
      <c r="E2494" s="442"/>
      <c r="F2494" s="444"/>
    </row>
    <row r="2495" spans="5:6" x14ac:dyDescent="0.25">
      <c r="E2495" s="442"/>
      <c r="F2495" s="444"/>
    </row>
    <row r="2496" spans="5:6" x14ac:dyDescent="0.25">
      <c r="E2496" s="442"/>
      <c r="F2496" s="444"/>
    </row>
    <row r="2497" spans="5:6" x14ac:dyDescent="0.25">
      <c r="E2497" s="442"/>
      <c r="F2497" s="444"/>
    </row>
    <row r="2498" spans="5:6" x14ac:dyDescent="0.25">
      <c r="E2498" s="442"/>
      <c r="F2498" s="444"/>
    </row>
    <row r="2499" spans="5:6" x14ac:dyDescent="0.25">
      <c r="E2499" s="442"/>
      <c r="F2499" s="444"/>
    </row>
    <row r="2500" spans="5:6" x14ac:dyDescent="0.25">
      <c r="E2500" s="442"/>
      <c r="F2500" s="444"/>
    </row>
    <row r="2501" spans="5:6" x14ac:dyDescent="0.25">
      <c r="E2501" s="442"/>
      <c r="F2501" s="444"/>
    </row>
    <row r="2502" spans="5:6" x14ac:dyDescent="0.25">
      <c r="E2502" s="442"/>
      <c r="F2502" s="444"/>
    </row>
    <row r="2503" spans="5:6" x14ac:dyDescent="0.25">
      <c r="E2503" s="442"/>
      <c r="F2503" s="444"/>
    </row>
    <row r="2504" spans="5:6" x14ac:dyDescent="0.25">
      <c r="E2504" s="442"/>
      <c r="F2504" s="444"/>
    </row>
    <row r="2505" spans="5:6" x14ac:dyDescent="0.25">
      <c r="E2505" s="442"/>
      <c r="F2505" s="444"/>
    </row>
    <row r="2506" spans="5:6" x14ac:dyDescent="0.25">
      <c r="E2506" s="442"/>
      <c r="F2506" s="444"/>
    </row>
    <row r="2507" spans="5:6" x14ac:dyDescent="0.25">
      <c r="E2507" s="442"/>
      <c r="F2507" s="444"/>
    </row>
    <row r="2508" spans="5:6" x14ac:dyDescent="0.25">
      <c r="E2508" s="442"/>
      <c r="F2508" s="444"/>
    </row>
    <row r="2509" spans="5:6" x14ac:dyDescent="0.25">
      <c r="E2509" s="442"/>
      <c r="F2509" s="444"/>
    </row>
    <row r="2510" spans="5:6" x14ac:dyDescent="0.25">
      <c r="E2510" s="442"/>
      <c r="F2510" s="444"/>
    </row>
    <row r="2511" spans="5:6" x14ac:dyDescent="0.25">
      <c r="E2511" s="442"/>
      <c r="F2511" s="444"/>
    </row>
    <row r="2512" spans="5:6" x14ac:dyDescent="0.25">
      <c r="E2512" s="442"/>
      <c r="F2512" s="444"/>
    </row>
    <row r="2513" spans="5:6" x14ac:dyDescent="0.25">
      <c r="E2513" s="442"/>
      <c r="F2513" s="444"/>
    </row>
    <row r="2514" spans="5:6" x14ac:dyDescent="0.25">
      <c r="E2514" s="442"/>
      <c r="F2514" s="444"/>
    </row>
    <row r="2515" spans="5:6" x14ac:dyDescent="0.25">
      <c r="E2515" s="442"/>
      <c r="F2515" s="444"/>
    </row>
    <row r="2516" spans="5:6" x14ac:dyDescent="0.25">
      <c r="E2516" s="442"/>
      <c r="F2516" s="444"/>
    </row>
    <row r="2517" spans="5:6" x14ac:dyDescent="0.25">
      <c r="E2517" s="442"/>
      <c r="F2517" s="444"/>
    </row>
    <row r="2518" spans="5:6" x14ac:dyDescent="0.25">
      <c r="E2518" s="442"/>
      <c r="F2518" s="444"/>
    </row>
    <row r="2519" spans="5:6" x14ac:dyDescent="0.25">
      <c r="E2519" s="442"/>
      <c r="F2519" s="444"/>
    </row>
    <row r="2520" spans="5:6" x14ac:dyDescent="0.25">
      <c r="E2520" s="442"/>
      <c r="F2520" s="444"/>
    </row>
    <row r="2521" spans="5:6" x14ac:dyDescent="0.25">
      <c r="E2521" s="442"/>
      <c r="F2521" s="444"/>
    </row>
    <row r="2522" spans="5:6" x14ac:dyDescent="0.25">
      <c r="E2522" s="442"/>
      <c r="F2522" s="444"/>
    </row>
    <row r="2523" spans="5:6" x14ac:dyDescent="0.25">
      <c r="E2523" s="442"/>
      <c r="F2523" s="444"/>
    </row>
    <row r="2524" spans="5:6" x14ac:dyDescent="0.25">
      <c r="E2524" s="442"/>
      <c r="F2524" s="444"/>
    </row>
    <row r="2525" spans="5:6" x14ac:dyDescent="0.25">
      <c r="E2525" s="442"/>
      <c r="F2525" s="444"/>
    </row>
    <row r="2526" spans="5:6" x14ac:dyDescent="0.25">
      <c r="E2526" s="442"/>
      <c r="F2526" s="444"/>
    </row>
    <row r="2527" spans="5:6" x14ac:dyDescent="0.25">
      <c r="E2527" s="442"/>
      <c r="F2527" s="444"/>
    </row>
    <row r="2528" spans="5:6" x14ac:dyDescent="0.25">
      <c r="E2528" s="442"/>
      <c r="F2528" s="444"/>
    </row>
    <row r="2529" spans="5:6" x14ac:dyDescent="0.25">
      <c r="E2529" s="442"/>
      <c r="F2529" s="444"/>
    </row>
    <row r="2530" spans="5:6" x14ac:dyDescent="0.25">
      <c r="E2530" s="442"/>
      <c r="F2530" s="444"/>
    </row>
    <row r="2531" spans="5:6" x14ac:dyDescent="0.25">
      <c r="E2531" s="442"/>
      <c r="F2531" s="444"/>
    </row>
    <row r="2532" spans="5:6" x14ac:dyDescent="0.25">
      <c r="E2532" s="442"/>
      <c r="F2532" s="444"/>
    </row>
    <row r="2533" spans="5:6" x14ac:dyDescent="0.25">
      <c r="E2533" s="442"/>
      <c r="F2533" s="444"/>
    </row>
    <row r="2534" spans="5:6" x14ac:dyDescent="0.25">
      <c r="E2534" s="442"/>
      <c r="F2534" s="444"/>
    </row>
    <row r="2535" spans="5:6" x14ac:dyDescent="0.25">
      <c r="E2535" s="442"/>
      <c r="F2535" s="444"/>
    </row>
    <row r="2536" spans="5:6" x14ac:dyDescent="0.25">
      <c r="E2536" s="442"/>
      <c r="F2536" s="444"/>
    </row>
    <row r="2537" spans="5:6" x14ac:dyDescent="0.25">
      <c r="E2537" s="442"/>
      <c r="F2537" s="444"/>
    </row>
    <row r="2538" spans="5:6" x14ac:dyDescent="0.25">
      <c r="E2538" s="442"/>
      <c r="F2538" s="444"/>
    </row>
    <row r="2539" spans="5:6" x14ac:dyDescent="0.25">
      <c r="E2539" s="442"/>
      <c r="F2539" s="444"/>
    </row>
    <row r="2540" spans="5:6" x14ac:dyDescent="0.25">
      <c r="E2540" s="442"/>
      <c r="F2540" s="444"/>
    </row>
    <row r="2541" spans="5:6" x14ac:dyDescent="0.25">
      <c r="E2541" s="442"/>
      <c r="F2541" s="444"/>
    </row>
    <row r="2542" spans="5:6" x14ac:dyDescent="0.25">
      <c r="E2542" s="442"/>
      <c r="F2542" s="444"/>
    </row>
    <row r="2543" spans="5:6" x14ac:dyDescent="0.25">
      <c r="E2543" s="442"/>
      <c r="F2543" s="444"/>
    </row>
    <row r="2544" spans="5:6" x14ac:dyDescent="0.25">
      <c r="E2544" s="442"/>
      <c r="F2544" s="444"/>
    </row>
    <row r="2545" spans="5:6" x14ac:dyDescent="0.25">
      <c r="E2545" s="442"/>
      <c r="F2545" s="444"/>
    </row>
    <row r="2546" spans="5:6" x14ac:dyDescent="0.25">
      <c r="E2546" s="442"/>
      <c r="F2546" s="444"/>
    </row>
    <row r="2547" spans="5:6" x14ac:dyDescent="0.25">
      <c r="E2547" s="442"/>
      <c r="F2547" s="444"/>
    </row>
    <row r="2548" spans="5:6" x14ac:dyDescent="0.25">
      <c r="E2548" s="442"/>
      <c r="F2548" s="444"/>
    </row>
    <row r="2549" spans="5:6" x14ac:dyDescent="0.25">
      <c r="E2549" s="442"/>
      <c r="F2549" s="444"/>
    </row>
    <row r="2550" spans="5:6" x14ac:dyDescent="0.25">
      <c r="E2550" s="442"/>
      <c r="F2550" s="444"/>
    </row>
    <row r="2551" spans="5:6" x14ac:dyDescent="0.25">
      <c r="E2551" s="442"/>
      <c r="F2551" s="444"/>
    </row>
    <row r="2552" spans="5:6" x14ac:dyDescent="0.25">
      <c r="E2552" s="442"/>
      <c r="F2552" s="444"/>
    </row>
    <row r="2553" spans="5:6" x14ac:dyDescent="0.25">
      <c r="E2553" s="442"/>
      <c r="F2553" s="444"/>
    </row>
    <row r="2554" spans="5:6" x14ac:dyDescent="0.25">
      <c r="E2554" s="442"/>
      <c r="F2554" s="444"/>
    </row>
    <row r="2555" spans="5:6" x14ac:dyDescent="0.25">
      <c r="E2555" s="442"/>
      <c r="F2555" s="444"/>
    </row>
    <row r="2556" spans="5:6" x14ac:dyDescent="0.25">
      <c r="E2556" s="442"/>
      <c r="F2556" s="444"/>
    </row>
    <row r="2557" spans="5:6" x14ac:dyDescent="0.25">
      <c r="E2557" s="442"/>
      <c r="F2557" s="444"/>
    </row>
    <row r="2558" spans="5:6" x14ac:dyDescent="0.25">
      <c r="E2558" s="442"/>
      <c r="F2558" s="444"/>
    </row>
    <row r="2559" spans="5:6" x14ac:dyDescent="0.25">
      <c r="E2559" s="442"/>
      <c r="F2559" s="444"/>
    </row>
    <row r="2560" spans="5:6" x14ac:dyDescent="0.25">
      <c r="E2560" s="442"/>
      <c r="F2560" s="444"/>
    </row>
    <row r="2561" spans="5:6" x14ac:dyDescent="0.25">
      <c r="E2561" s="442"/>
      <c r="F2561" s="444"/>
    </row>
    <row r="2562" spans="5:6" x14ac:dyDescent="0.25">
      <c r="E2562" s="442"/>
      <c r="F2562" s="444"/>
    </row>
    <row r="2563" spans="5:6" x14ac:dyDescent="0.25">
      <c r="E2563" s="442"/>
      <c r="F2563" s="444"/>
    </row>
    <row r="2564" spans="5:6" x14ac:dyDescent="0.25">
      <c r="E2564" s="442"/>
      <c r="F2564" s="444"/>
    </row>
    <row r="2565" spans="5:6" x14ac:dyDescent="0.25">
      <c r="E2565" s="442"/>
      <c r="F2565" s="444"/>
    </row>
    <row r="2566" spans="5:6" x14ac:dyDescent="0.25">
      <c r="E2566" s="442"/>
      <c r="F2566" s="444"/>
    </row>
    <row r="2567" spans="5:6" x14ac:dyDescent="0.25">
      <c r="E2567" s="442"/>
      <c r="F2567" s="444"/>
    </row>
    <row r="2568" spans="5:6" x14ac:dyDescent="0.25">
      <c r="E2568" s="442"/>
      <c r="F2568" s="444"/>
    </row>
    <row r="2569" spans="5:6" x14ac:dyDescent="0.25">
      <c r="E2569" s="442"/>
      <c r="F2569" s="444"/>
    </row>
    <row r="2570" spans="5:6" x14ac:dyDescent="0.25">
      <c r="E2570" s="442"/>
      <c r="F2570" s="444"/>
    </row>
    <row r="2571" spans="5:6" x14ac:dyDescent="0.25">
      <c r="E2571" s="442"/>
      <c r="F2571" s="444"/>
    </row>
    <row r="2572" spans="5:6" x14ac:dyDescent="0.25">
      <c r="E2572" s="442"/>
      <c r="F2572" s="444"/>
    </row>
    <row r="2573" spans="5:6" x14ac:dyDescent="0.25">
      <c r="E2573" s="442"/>
      <c r="F2573" s="444"/>
    </row>
    <row r="2574" spans="5:6" x14ac:dyDescent="0.25">
      <c r="E2574" s="442"/>
      <c r="F2574" s="444"/>
    </row>
    <row r="2575" spans="5:6" x14ac:dyDescent="0.25">
      <c r="E2575" s="442"/>
      <c r="F2575" s="444"/>
    </row>
    <row r="2576" spans="5:6" x14ac:dyDescent="0.25">
      <c r="E2576" s="442"/>
      <c r="F2576" s="444"/>
    </row>
    <row r="2577" spans="5:6" x14ac:dyDescent="0.25">
      <c r="E2577" s="442"/>
      <c r="F2577" s="444"/>
    </row>
  </sheetData>
  <mergeCells count="10">
    <mergeCell ref="G151:G152"/>
    <mergeCell ref="A195:E195"/>
    <mergeCell ref="A335:E335"/>
    <mergeCell ref="A1:F1"/>
    <mergeCell ref="A2:F2"/>
    <mergeCell ref="A4:B4"/>
    <mergeCell ref="A129:E129"/>
    <mergeCell ref="A3:F3"/>
    <mergeCell ref="A263:E263"/>
    <mergeCell ref="A66:E66"/>
  </mergeCells>
  <phoneticPr fontId="77" type="noConversion"/>
  <pageMargins left="0.70866141732283505" right="0.47244094488188998" top="0.74803149606299202" bottom="0.511811023622047" header="0.31496062992126" footer="0.31496062992126"/>
  <pageSetup paperSize="9" scale="69" fitToHeight="0" orientation="portrait" r:id="rId1"/>
  <headerFooter>
    <oddFooter>&amp;CALA-ORA. Bill Nr. 8.2Pg &amp;P of &amp;N</oddFooter>
  </headerFooter>
  <rowBreaks count="4" manualBreakCount="4">
    <brk id="66" max="5" man="1"/>
    <brk id="129" max="5" man="1"/>
    <brk id="195" max="5" man="1"/>
    <brk id="26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view="pageBreakPreview" zoomScale="90" zoomScaleNormal="100" zoomScaleSheetLayoutView="90" workbookViewId="0">
      <pane ySplit="5" topLeftCell="A51" activePane="bottomLeft" state="frozen"/>
      <selection activeCell="A3" sqref="A3:E3"/>
      <selection pane="bottomLeft" activeCell="B55" sqref="B55"/>
    </sheetView>
  </sheetViews>
  <sheetFormatPr defaultColWidth="8.81640625" defaultRowHeight="14.5" x14ac:dyDescent="0.35"/>
  <cols>
    <col min="1" max="1" width="9.26953125" style="449" customWidth="1"/>
    <col min="2" max="2" width="61.7265625" style="449" customWidth="1"/>
    <col min="3" max="3" width="7.7265625" style="449" customWidth="1"/>
    <col min="4" max="4" width="10.81640625" style="449" customWidth="1"/>
    <col min="5" max="5" width="14.453125" style="449" customWidth="1"/>
    <col min="6" max="6" width="14.26953125" style="567" customWidth="1"/>
    <col min="7" max="7" width="13.1796875" style="448" customWidth="1"/>
    <col min="8" max="8" width="8.7265625" style="448" customWidth="1"/>
    <col min="9" max="9" width="8.81640625" style="448"/>
    <col min="10" max="16384" width="8.81640625" style="449"/>
  </cols>
  <sheetData>
    <row r="1" spans="1:9" s="141" customFormat="1" ht="13" x14ac:dyDescent="0.25">
      <c r="A1" s="1098" t="s">
        <v>0</v>
      </c>
      <c r="B1" s="1098"/>
      <c r="C1" s="1098"/>
      <c r="D1" s="1098"/>
      <c r="E1" s="1098"/>
      <c r="F1" s="1098"/>
      <c r="G1" s="331"/>
      <c r="H1" s="332"/>
      <c r="I1" s="332"/>
    </row>
    <row r="2" spans="1:9" s="141" customFormat="1" ht="13" x14ac:dyDescent="0.25">
      <c r="A2" s="1078" t="s">
        <v>1348</v>
      </c>
      <c r="B2" s="1078"/>
      <c r="C2" s="1078"/>
      <c r="D2" s="1078"/>
      <c r="E2" s="1078"/>
      <c r="F2" s="1078"/>
      <c r="G2" s="331"/>
      <c r="H2" s="332"/>
      <c r="I2" s="332"/>
    </row>
    <row r="3" spans="1:9" s="142" customFormat="1" ht="14" x14ac:dyDescent="0.25">
      <c r="A3" s="1088" t="s">
        <v>1214</v>
      </c>
      <c r="B3" s="1088"/>
      <c r="C3" s="1088"/>
      <c r="D3" s="1088"/>
      <c r="E3" s="1088"/>
      <c r="F3" s="1088"/>
      <c r="G3" s="333"/>
      <c r="H3" s="332"/>
      <c r="I3" s="332"/>
    </row>
    <row r="4" spans="1:9" s="141" customFormat="1" ht="12.75" customHeight="1" x14ac:dyDescent="0.25">
      <c r="A4" s="1105" t="s">
        <v>1320</v>
      </c>
      <c r="B4" s="1105"/>
      <c r="C4" s="1105"/>
      <c r="D4" s="1105"/>
      <c r="E4" s="1105"/>
      <c r="F4" s="1105"/>
      <c r="G4" s="334"/>
      <c r="H4" s="332"/>
      <c r="I4" s="332"/>
    </row>
    <row r="5" spans="1:9" s="141" customFormat="1" ht="13" x14ac:dyDescent="0.25">
      <c r="A5" s="276" t="s">
        <v>249</v>
      </c>
      <c r="B5" s="276" t="s">
        <v>250</v>
      </c>
      <c r="C5" s="276" t="s">
        <v>251</v>
      </c>
      <c r="D5" s="276" t="s">
        <v>252</v>
      </c>
      <c r="E5" s="276" t="s">
        <v>253</v>
      </c>
      <c r="F5" s="364" t="s">
        <v>254</v>
      </c>
      <c r="G5" s="334"/>
      <c r="H5" s="332"/>
      <c r="I5" s="332"/>
    </row>
    <row r="6" spans="1:9" x14ac:dyDescent="0.35">
      <c r="A6" s="258"/>
      <c r="B6" s="171" t="s">
        <v>80</v>
      </c>
      <c r="C6" s="258"/>
      <c r="D6" s="259"/>
      <c r="E6" s="259"/>
      <c r="F6" s="559"/>
    </row>
    <row r="7" spans="1:9" ht="25" x14ac:dyDescent="0.35">
      <c r="A7" s="258"/>
      <c r="B7" s="520" t="s">
        <v>1213</v>
      </c>
      <c r="C7" s="258"/>
      <c r="D7" s="259"/>
      <c r="E7" s="259"/>
      <c r="F7" s="559"/>
    </row>
    <row r="8" spans="1:9" ht="8.25" customHeight="1" x14ac:dyDescent="0.35">
      <c r="A8" s="258"/>
      <c r="B8" s="258"/>
      <c r="C8" s="258"/>
      <c r="D8" s="259"/>
      <c r="E8" s="259"/>
      <c r="F8" s="559"/>
    </row>
    <row r="9" spans="1:9" x14ac:dyDescent="0.35">
      <c r="A9" s="179"/>
      <c r="B9" s="180" t="s">
        <v>135</v>
      </c>
      <c r="C9" s="179"/>
      <c r="D9" s="181"/>
      <c r="E9" s="182"/>
      <c r="F9" s="560"/>
    </row>
    <row r="10" spans="1:9" ht="9" customHeight="1" x14ac:dyDescent="0.35">
      <c r="A10" s="179"/>
      <c r="B10" s="183"/>
      <c r="C10" s="179"/>
      <c r="D10" s="181"/>
      <c r="E10" s="182"/>
      <c r="F10" s="560"/>
    </row>
    <row r="11" spans="1:9" x14ac:dyDescent="0.35">
      <c r="A11" s="179"/>
      <c r="B11" s="180" t="s">
        <v>117</v>
      </c>
      <c r="C11" s="179"/>
      <c r="D11" s="181"/>
      <c r="E11" s="182"/>
      <c r="F11" s="560"/>
    </row>
    <row r="12" spans="1:9" x14ac:dyDescent="0.35">
      <c r="A12" s="179" t="s">
        <v>118</v>
      </c>
      <c r="B12" s="184" t="s">
        <v>896</v>
      </c>
      <c r="C12" s="179" t="s">
        <v>263</v>
      </c>
      <c r="D12" s="185">
        <f>1.3*6</f>
        <v>7.8000000000000007</v>
      </c>
      <c r="E12" s="182"/>
      <c r="F12" s="560">
        <f>D12*E12</f>
        <v>0</v>
      </c>
    </row>
    <row r="13" spans="1:9" x14ac:dyDescent="0.35">
      <c r="A13" s="179"/>
      <c r="B13" s="183"/>
      <c r="C13" s="179"/>
      <c r="D13" s="181"/>
      <c r="E13" s="182"/>
      <c r="F13" s="560"/>
    </row>
    <row r="14" spans="1:9" x14ac:dyDescent="0.35">
      <c r="A14" s="179"/>
      <c r="B14" s="180" t="s">
        <v>119</v>
      </c>
      <c r="C14" s="179"/>
      <c r="D14" s="181"/>
      <c r="E14" s="182"/>
      <c r="F14" s="560"/>
    </row>
    <row r="15" spans="1:9" x14ac:dyDescent="0.35">
      <c r="A15" s="179" t="s">
        <v>120</v>
      </c>
      <c r="B15" s="186" t="s">
        <v>121</v>
      </c>
      <c r="C15" s="179" t="s">
        <v>15</v>
      </c>
      <c r="D15" s="181">
        <v>5</v>
      </c>
      <c r="E15" s="182"/>
      <c r="F15" s="560">
        <f>D15*E15</f>
        <v>0</v>
      </c>
    </row>
    <row r="16" spans="1:9" x14ac:dyDescent="0.35">
      <c r="A16" s="179"/>
      <c r="B16" s="187"/>
      <c r="C16" s="179"/>
      <c r="D16" s="181"/>
      <c r="E16" s="182"/>
      <c r="F16" s="560"/>
    </row>
    <row r="17" spans="1:9" x14ac:dyDescent="0.35">
      <c r="A17" s="179"/>
      <c r="B17" s="180" t="s">
        <v>122</v>
      </c>
      <c r="C17" s="179"/>
      <c r="D17" s="181"/>
      <c r="E17" s="182"/>
      <c r="F17" s="560"/>
    </row>
    <row r="18" spans="1:9" x14ac:dyDescent="0.35">
      <c r="A18" s="179" t="s">
        <v>124</v>
      </c>
      <c r="B18" s="186" t="s">
        <v>125</v>
      </c>
      <c r="C18" s="179" t="s">
        <v>15</v>
      </c>
      <c r="D18" s="181">
        <v>5</v>
      </c>
      <c r="E18" s="182"/>
      <c r="F18" s="560">
        <f>D18*E18</f>
        <v>0</v>
      </c>
    </row>
    <row r="19" spans="1:9" x14ac:dyDescent="0.35">
      <c r="A19" s="179" t="s">
        <v>126</v>
      </c>
      <c r="B19" s="186" t="s">
        <v>127</v>
      </c>
      <c r="C19" s="179" t="s">
        <v>15</v>
      </c>
      <c r="D19" s="181">
        <v>3</v>
      </c>
      <c r="E19" s="182"/>
      <c r="F19" s="560">
        <f>D19*E19</f>
        <v>0</v>
      </c>
    </row>
    <row r="20" spans="1:9" x14ac:dyDescent="0.35">
      <c r="A20" s="179"/>
      <c r="B20" s="186"/>
      <c r="C20" s="179"/>
      <c r="D20" s="181"/>
      <c r="E20" s="182"/>
      <c r="F20" s="560"/>
    </row>
    <row r="21" spans="1:9" x14ac:dyDescent="0.35">
      <c r="A21" s="179"/>
      <c r="B21" s="188" t="s">
        <v>256</v>
      </c>
      <c r="C21" s="179"/>
      <c r="D21" s="181"/>
      <c r="E21" s="182"/>
      <c r="F21" s="560"/>
    </row>
    <row r="22" spans="1:9" ht="7.5" customHeight="1" x14ac:dyDescent="0.35">
      <c r="A22" s="179"/>
      <c r="B22" s="186"/>
      <c r="C22" s="179"/>
      <c r="D22" s="181"/>
      <c r="E22" s="182"/>
      <c r="F22" s="560"/>
    </row>
    <row r="23" spans="1:9" ht="26" x14ac:dyDescent="0.35">
      <c r="A23" s="179"/>
      <c r="B23" s="189" t="s">
        <v>1110</v>
      </c>
      <c r="C23" s="179"/>
      <c r="D23" s="181"/>
      <c r="E23" s="182"/>
      <c r="F23" s="561"/>
      <c r="G23" s="450"/>
      <c r="H23" s="451"/>
      <c r="I23" s="451"/>
    </row>
    <row r="24" spans="1:9" x14ac:dyDescent="0.35">
      <c r="A24" s="179"/>
      <c r="B24" s="189"/>
      <c r="C24" s="179"/>
      <c r="D24" s="181"/>
      <c r="E24" s="182"/>
      <c r="F24" s="561"/>
      <c r="G24" s="450"/>
      <c r="H24" s="451"/>
      <c r="I24" s="451"/>
    </row>
    <row r="25" spans="1:9" x14ac:dyDescent="0.35">
      <c r="A25" s="154"/>
      <c r="B25" s="518" t="s">
        <v>1185</v>
      </c>
      <c r="C25" s="519"/>
      <c r="D25" s="181"/>
      <c r="E25" s="182"/>
      <c r="F25" s="561"/>
      <c r="G25" s="450"/>
      <c r="H25" s="451"/>
      <c r="I25" s="451"/>
    </row>
    <row r="26" spans="1:9" ht="17.25" customHeight="1" x14ac:dyDescent="0.35">
      <c r="A26" s="233" t="s">
        <v>142</v>
      </c>
      <c r="B26" s="158" t="s">
        <v>128</v>
      </c>
      <c r="C26" s="154" t="s">
        <v>106</v>
      </c>
      <c r="D26" s="181">
        <v>0</v>
      </c>
      <c r="E26" s="182"/>
      <c r="F26" s="560">
        <f>D26*E26</f>
        <v>0</v>
      </c>
      <c r="G26" s="450"/>
      <c r="H26" s="451"/>
      <c r="I26" s="451"/>
    </row>
    <row r="27" spans="1:9" ht="17.25" customHeight="1" x14ac:dyDescent="0.35">
      <c r="A27" s="233" t="s">
        <v>143</v>
      </c>
      <c r="B27" s="158" t="s">
        <v>184</v>
      </c>
      <c r="C27" s="154" t="s">
        <v>106</v>
      </c>
      <c r="D27" s="181">
        <v>0</v>
      </c>
      <c r="E27" s="182"/>
      <c r="F27" s="560">
        <f>D27*E27</f>
        <v>0</v>
      </c>
      <c r="G27" s="450"/>
      <c r="H27" s="451"/>
      <c r="I27" s="451"/>
    </row>
    <row r="28" spans="1:9" x14ac:dyDescent="0.35">
      <c r="A28" s="233"/>
      <c r="B28" s="158"/>
      <c r="C28" s="154"/>
      <c r="D28" s="472"/>
      <c r="E28" s="409"/>
      <c r="F28" s="407"/>
      <c r="G28" s="450"/>
      <c r="H28" s="451"/>
      <c r="I28" s="451"/>
    </row>
    <row r="29" spans="1:9" x14ac:dyDescent="0.35">
      <c r="A29" s="154"/>
      <c r="B29" s="190" t="s">
        <v>897</v>
      </c>
      <c r="C29" s="191"/>
      <c r="D29" s="192"/>
      <c r="E29" s="193"/>
      <c r="F29" s="561"/>
      <c r="G29" s="450"/>
      <c r="H29" s="451"/>
      <c r="I29" s="451"/>
    </row>
    <row r="30" spans="1:9" ht="18.75" customHeight="1" x14ac:dyDescent="0.35">
      <c r="A30" s="233" t="s">
        <v>144</v>
      </c>
      <c r="B30" s="186" t="s">
        <v>128</v>
      </c>
      <c r="C30" s="179" t="s">
        <v>106</v>
      </c>
      <c r="D30" s="181">
        <v>1000</v>
      </c>
      <c r="E30" s="182"/>
      <c r="F30" s="560">
        <f>D30*E30</f>
        <v>0</v>
      </c>
      <c r="G30" s="450"/>
      <c r="H30" s="451"/>
      <c r="I30" s="451"/>
    </row>
    <row r="31" spans="1:9" ht="18.75" customHeight="1" x14ac:dyDescent="0.35">
      <c r="A31" s="233" t="s">
        <v>145</v>
      </c>
      <c r="B31" s="186" t="s">
        <v>184</v>
      </c>
      <c r="C31" s="179" t="s">
        <v>106</v>
      </c>
      <c r="D31" s="181">
        <v>100</v>
      </c>
      <c r="E31" s="182"/>
      <c r="F31" s="560">
        <f>D31*E31</f>
        <v>0</v>
      </c>
      <c r="G31" s="450"/>
      <c r="H31" s="451"/>
      <c r="I31" s="451"/>
    </row>
    <row r="32" spans="1:9" x14ac:dyDescent="0.35">
      <c r="A32" s="233"/>
      <c r="B32" s="158"/>
      <c r="C32" s="154"/>
      <c r="D32" s="181"/>
      <c r="E32" s="182"/>
      <c r="F32" s="561"/>
      <c r="G32" s="450"/>
      <c r="H32" s="451"/>
      <c r="I32" s="451"/>
    </row>
    <row r="33" spans="1:9" x14ac:dyDescent="0.35">
      <c r="A33" s="154"/>
      <c r="B33" s="190" t="s">
        <v>898</v>
      </c>
      <c r="C33" s="191"/>
      <c r="D33" s="192"/>
      <c r="E33" s="193"/>
      <c r="F33" s="561"/>
      <c r="G33" s="450"/>
      <c r="H33" s="451"/>
      <c r="I33" s="451"/>
    </row>
    <row r="34" spans="1:9" ht="16.5" customHeight="1" x14ac:dyDescent="0.35">
      <c r="A34" s="233" t="s">
        <v>808</v>
      </c>
      <c r="B34" s="186" t="s">
        <v>128</v>
      </c>
      <c r="C34" s="179" t="s">
        <v>106</v>
      </c>
      <c r="D34" s="181">
        <v>5040</v>
      </c>
      <c r="E34" s="182"/>
      <c r="F34" s="560">
        <f>D34*E34</f>
        <v>0</v>
      </c>
      <c r="G34" s="450"/>
      <c r="H34" s="451"/>
      <c r="I34" s="451"/>
    </row>
    <row r="35" spans="1:9" ht="16.5" customHeight="1" x14ac:dyDescent="0.35">
      <c r="A35" s="233" t="s">
        <v>809</v>
      </c>
      <c r="B35" s="186" t="s">
        <v>184</v>
      </c>
      <c r="C35" s="179" t="s">
        <v>106</v>
      </c>
      <c r="D35" s="181">
        <v>231</v>
      </c>
      <c r="E35" s="182"/>
      <c r="F35" s="560">
        <f>D35*E35</f>
        <v>0</v>
      </c>
      <c r="G35" s="450"/>
      <c r="H35" s="451"/>
      <c r="I35" s="451"/>
    </row>
    <row r="36" spans="1:9" x14ac:dyDescent="0.35">
      <c r="A36" s="233"/>
      <c r="B36" s="158"/>
      <c r="C36" s="154"/>
      <c r="D36" s="181"/>
      <c r="E36" s="182"/>
      <c r="F36" s="561"/>
      <c r="G36" s="450"/>
      <c r="H36" s="451"/>
      <c r="I36" s="451"/>
    </row>
    <row r="37" spans="1:9" x14ac:dyDescent="0.35">
      <c r="A37" s="154"/>
      <c r="B37" s="518" t="s">
        <v>1189</v>
      </c>
      <c r="C37" s="519"/>
      <c r="D37" s="181"/>
      <c r="E37" s="182"/>
      <c r="F37" s="561"/>
      <c r="G37" s="450"/>
      <c r="H37" s="451"/>
      <c r="I37" s="451"/>
    </row>
    <row r="38" spans="1:9" x14ac:dyDescent="0.35">
      <c r="A38" s="233" t="s">
        <v>864</v>
      </c>
      <c r="B38" s="158" t="s">
        <v>128</v>
      </c>
      <c r="C38" s="154" t="s">
        <v>106</v>
      </c>
      <c r="D38" s="181">
        <v>3880</v>
      </c>
      <c r="E38" s="182"/>
      <c r="F38" s="560">
        <f>D38*E38</f>
        <v>0</v>
      </c>
      <c r="G38" s="450"/>
      <c r="H38" s="451"/>
      <c r="I38" s="451"/>
    </row>
    <row r="39" spans="1:9" x14ac:dyDescent="0.35">
      <c r="A39" s="233" t="s">
        <v>1186</v>
      </c>
      <c r="B39" s="158" t="s">
        <v>184</v>
      </c>
      <c r="C39" s="154" t="s">
        <v>106</v>
      </c>
      <c r="D39" s="181">
        <v>100</v>
      </c>
      <c r="E39" s="182"/>
      <c r="F39" s="560">
        <f>D39*E39</f>
        <v>0</v>
      </c>
      <c r="G39" s="450"/>
      <c r="H39" s="451"/>
      <c r="I39" s="451"/>
    </row>
    <row r="40" spans="1:9" x14ac:dyDescent="0.35">
      <c r="A40" s="233"/>
      <c r="B40" s="158"/>
      <c r="C40" s="154"/>
      <c r="D40" s="181"/>
      <c r="E40" s="182"/>
      <c r="F40" s="561"/>
      <c r="G40" s="450"/>
      <c r="H40" s="451"/>
      <c r="I40" s="451"/>
    </row>
    <row r="41" spans="1:9" x14ac:dyDescent="0.35">
      <c r="A41" s="154"/>
      <c r="B41" s="518" t="s">
        <v>1190</v>
      </c>
      <c r="C41" s="519"/>
      <c r="D41" s="181"/>
      <c r="E41" s="182"/>
      <c r="F41" s="561"/>
      <c r="G41" s="450"/>
      <c r="H41" s="451"/>
      <c r="I41" s="451"/>
    </row>
    <row r="42" spans="1:9" x14ac:dyDescent="0.35">
      <c r="A42" s="233" t="s">
        <v>1187</v>
      </c>
      <c r="B42" s="158" t="s">
        <v>128</v>
      </c>
      <c r="C42" s="154" t="s">
        <v>106</v>
      </c>
      <c r="D42" s="181">
        <v>2980</v>
      </c>
      <c r="E42" s="182"/>
      <c r="F42" s="560">
        <f>D42*E42</f>
        <v>0</v>
      </c>
      <c r="G42" s="450"/>
      <c r="H42" s="451"/>
      <c r="I42" s="451"/>
    </row>
    <row r="43" spans="1:9" x14ac:dyDescent="0.35">
      <c r="A43" s="233" t="s">
        <v>1188</v>
      </c>
      <c r="B43" s="158" t="s">
        <v>184</v>
      </c>
      <c r="C43" s="154" t="s">
        <v>106</v>
      </c>
      <c r="D43" s="181">
        <v>120</v>
      </c>
      <c r="E43" s="182"/>
      <c r="F43" s="560">
        <f>D43*E43</f>
        <v>0</v>
      </c>
      <c r="G43" s="450"/>
      <c r="H43" s="451"/>
      <c r="I43" s="451"/>
    </row>
    <row r="44" spans="1:9" ht="21" customHeight="1" x14ac:dyDescent="0.35">
      <c r="A44" s="233"/>
      <c r="B44" s="158"/>
      <c r="C44" s="154"/>
      <c r="D44" s="181"/>
      <c r="E44" s="182"/>
      <c r="F44" s="561"/>
      <c r="G44" s="450"/>
      <c r="H44" s="451"/>
      <c r="I44" s="451"/>
    </row>
    <row r="45" spans="1:9" ht="39" x14ac:dyDescent="0.35">
      <c r="A45" s="179"/>
      <c r="B45" s="232" t="s">
        <v>957</v>
      </c>
      <c r="C45" s="179"/>
      <c r="D45" s="181"/>
      <c r="E45" s="182"/>
      <c r="F45" s="561"/>
      <c r="G45" s="450"/>
      <c r="H45" s="451"/>
      <c r="I45" s="451"/>
    </row>
    <row r="46" spans="1:9" x14ac:dyDescent="0.35">
      <c r="A46" s="179"/>
      <c r="B46" s="189"/>
      <c r="C46" s="179"/>
      <c r="D46" s="181"/>
      <c r="E46" s="182"/>
      <c r="F46" s="561"/>
      <c r="G46" s="450"/>
      <c r="H46" s="451"/>
      <c r="I46" s="451"/>
    </row>
    <row r="47" spans="1:9" ht="17.25" customHeight="1" x14ac:dyDescent="0.35">
      <c r="A47" s="233" t="s">
        <v>792</v>
      </c>
      <c r="B47" s="158" t="s">
        <v>1192</v>
      </c>
      <c r="C47" s="154" t="s">
        <v>106</v>
      </c>
      <c r="D47" s="181">
        <v>0</v>
      </c>
      <c r="E47" s="182"/>
      <c r="F47" s="560">
        <f>D47*E47</f>
        <v>0</v>
      </c>
      <c r="G47" s="450"/>
      <c r="H47" s="451"/>
      <c r="I47" s="451"/>
    </row>
    <row r="48" spans="1:9" ht="17.25" customHeight="1" x14ac:dyDescent="0.35">
      <c r="A48" s="233" t="s">
        <v>793</v>
      </c>
      <c r="B48" s="158" t="s">
        <v>1012</v>
      </c>
      <c r="C48" s="154" t="s">
        <v>106</v>
      </c>
      <c r="D48" s="181">
        <v>100</v>
      </c>
      <c r="E48" s="182"/>
      <c r="F48" s="560">
        <f>D48*E48</f>
        <v>0</v>
      </c>
      <c r="G48" s="450"/>
      <c r="H48" s="451"/>
      <c r="I48" s="451"/>
    </row>
    <row r="49" spans="1:9" ht="17.25" customHeight="1" x14ac:dyDescent="0.35">
      <c r="A49" s="233" t="s">
        <v>794</v>
      </c>
      <c r="B49" s="164" t="s">
        <v>1013</v>
      </c>
      <c r="C49" s="154" t="s">
        <v>106</v>
      </c>
      <c r="D49" s="181">
        <v>100</v>
      </c>
      <c r="E49" s="182"/>
      <c r="F49" s="560">
        <f>D49*E49</f>
        <v>0</v>
      </c>
      <c r="G49" s="450"/>
      <c r="H49" s="451"/>
      <c r="I49" s="451"/>
    </row>
    <row r="50" spans="1:9" ht="17.25" customHeight="1" x14ac:dyDescent="0.35">
      <c r="A50" s="233" t="s">
        <v>795</v>
      </c>
      <c r="B50" s="158" t="s">
        <v>958</v>
      </c>
      <c r="C50" s="154" t="s">
        <v>106</v>
      </c>
      <c r="D50" s="181">
        <v>200</v>
      </c>
      <c r="E50" s="182"/>
      <c r="F50" s="560">
        <f>D50*E50</f>
        <v>0</v>
      </c>
      <c r="G50" s="450"/>
      <c r="H50" s="451"/>
      <c r="I50" s="451"/>
    </row>
    <row r="51" spans="1:9" ht="17.25" customHeight="1" x14ac:dyDescent="0.35">
      <c r="A51" s="233" t="s">
        <v>796</v>
      </c>
      <c r="B51" s="164" t="s">
        <v>959</v>
      </c>
      <c r="C51" s="154" t="s">
        <v>106</v>
      </c>
      <c r="D51" s="181">
        <v>300</v>
      </c>
      <c r="E51" s="182"/>
      <c r="F51" s="560">
        <f t="shared" ref="F51:F55" si="0">D51*E51</f>
        <v>0</v>
      </c>
      <c r="G51" s="450"/>
      <c r="H51" s="451"/>
      <c r="I51" s="451"/>
    </row>
    <row r="52" spans="1:9" ht="17.25" customHeight="1" x14ac:dyDescent="0.35">
      <c r="A52" s="233" t="s">
        <v>797</v>
      </c>
      <c r="B52" s="158" t="s">
        <v>960</v>
      </c>
      <c r="C52" s="154" t="s">
        <v>106</v>
      </c>
      <c r="D52" s="181">
        <v>500</v>
      </c>
      <c r="E52" s="182"/>
      <c r="F52" s="560">
        <f t="shared" si="0"/>
        <v>0</v>
      </c>
      <c r="G52" s="450"/>
      <c r="H52" s="451"/>
      <c r="I52" s="451"/>
    </row>
    <row r="53" spans="1:9" ht="17.25" customHeight="1" x14ac:dyDescent="0.35">
      <c r="A53" s="233" t="s">
        <v>1014</v>
      </c>
      <c r="B53" s="158" t="s">
        <v>961</v>
      </c>
      <c r="C53" s="154" t="s">
        <v>106</v>
      </c>
      <c r="D53" s="181">
        <v>500</v>
      </c>
      <c r="E53" s="182"/>
      <c r="F53" s="560">
        <f t="shared" si="0"/>
        <v>0</v>
      </c>
      <c r="G53" s="450"/>
      <c r="H53" s="451"/>
      <c r="I53" s="451"/>
    </row>
    <row r="54" spans="1:9" ht="17.25" customHeight="1" x14ac:dyDescent="0.35">
      <c r="A54" s="233" t="s">
        <v>798</v>
      </c>
      <c r="B54" s="164" t="s">
        <v>962</v>
      </c>
      <c r="C54" s="154" t="s">
        <v>106</v>
      </c>
      <c r="D54" s="181">
        <v>800</v>
      </c>
      <c r="E54" s="182"/>
      <c r="F54" s="560">
        <f t="shared" si="0"/>
        <v>0</v>
      </c>
      <c r="G54" s="450"/>
      <c r="H54" s="451"/>
      <c r="I54" s="451"/>
    </row>
    <row r="55" spans="1:9" ht="17.25" customHeight="1" x14ac:dyDescent="0.35">
      <c r="A55" s="233" t="s">
        <v>1193</v>
      </c>
      <c r="B55" s="158" t="s">
        <v>963</v>
      </c>
      <c r="C55" s="154" t="s">
        <v>106</v>
      </c>
      <c r="D55" s="181">
        <v>20500</v>
      </c>
      <c r="E55" s="182"/>
      <c r="F55" s="560">
        <f t="shared" si="0"/>
        <v>0</v>
      </c>
      <c r="G55" s="450"/>
      <c r="H55" s="451"/>
      <c r="I55" s="451"/>
    </row>
    <row r="56" spans="1:9" ht="17.25" customHeight="1" x14ac:dyDescent="0.35">
      <c r="A56" s="182"/>
      <c r="B56" s="182"/>
      <c r="C56" s="182"/>
      <c r="D56" s="182"/>
      <c r="E56" s="182"/>
      <c r="F56" s="560"/>
      <c r="G56" s="451"/>
      <c r="H56" s="451"/>
      <c r="I56" s="451"/>
    </row>
    <row r="57" spans="1:9" ht="17.25" customHeight="1" x14ac:dyDescent="0.35">
      <c r="A57" s="182"/>
      <c r="B57" s="182"/>
      <c r="C57" s="182"/>
      <c r="D57" s="182"/>
      <c r="E57" s="182"/>
      <c r="F57" s="560"/>
      <c r="G57" s="451"/>
      <c r="H57" s="451"/>
      <c r="I57" s="451"/>
    </row>
    <row r="58" spans="1:9" ht="17.25" customHeight="1" x14ac:dyDescent="0.35">
      <c r="A58" s="182"/>
      <c r="B58" s="182"/>
      <c r="C58" s="182"/>
      <c r="D58" s="182"/>
      <c r="E58" s="182"/>
      <c r="F58" s="560"/>
      <c r="G58" s="451"/>
      <c r="H58" s="451"/>
      <c r="I58" s="451"/>
    </row>
    <row r="59" spans="1:9" x14ac:dyDescent="0.35">
      <c r="A59" s="182"/>
      <c r="B59" s="182"/>
      <c r="C59" s="182"/>
      <c r="D59" s="182"/>
      <c r="E59" s="182"/>
      <c r="F59" s="560"/>
      <c r="G59" s="451"/>
      <c r="H59" s="451"/>
      <c r="I59" s="451"/>
    </row>
    <row r="60" spans="1:9" x14ac:dyDescent="0.35">
      <c r="A60" s="182"/>
      <c r="B60" s="182"/>
      <c r="C60" s="182"/>
      <c r="D60" s="182"/>
      <c r="E60" s="182"/>
      <c r="F60" s="560"/>
      <c r="G60" s="451"/>
      <c r="H60" s="451"/>
      <c r="I60" s="451"/>
    </row>
    <row r="61" spans="1:9" ht="17.25" customHeight="1" x14ac:dyDescent="0.35">
      <c r="A61" s="182"/>
      <c r="B61" s="182"/>
      <c r="C61" s="182"/>
      <c r="D61" s="182"/>
      <c r="E61" s="182"/>
      <c r="F61" s="560"/>
      <c r="G61" s="451"/>
      <c r="H61" s="451"/>
      <c r="I61" s="451"/>
    </row>
    <row r="62" spans="1:9" s="448" customFormat="1" ht="13" thickBot="1" x14ac:dyDescent="0.3">
      <c r="A62" s="182"/>
      <c r="B62" s="182"/>
      <c r="C62" s="182"/>
      <c r="D62" s="182"/>
      <c r="E62" s="182"/>
      <c r="F62" s="560"/>
    </row>
    <row r="63" spans="1:9" s="448" customFormat="1" ht="18" customHeight="1" thickTop="1" x14ac:dyDescent="0.25">
      <c r="A63" s="1108" t="s">
        <v>93</v>
      </c>
      <c r="B63" s="1108"/>
      <c r="C63" s="1108"/>
      <c r="D63" s="1108"/>
      <c r="E63" s="1108"/>
      <c r="F63" s="911">
        <f>SUM(F6:F62)</f>
        <v>0</v>
      </c>
    </row>
    <row r="64" spans="1:9" s="448" customFormat="1" ht="13" x14ac:dyDescent="0.25">
      <c r="A64" s="194"/>
      <c r="B64" s="180" t="s">
        <v>113</v>
      </c>
      <c r="C64" s="179"/>
      <c r="D64" s="181"/>
      <c r="E64" s="182"/>
      <c r="F64" s="560"/>
    </row>
    <row r="65" spans="1:6" s="448" customFormat="1" ht="7.5" customHeight="1" x14ac:dyDescent="0.25">
      <c r="A65" s="202"/>
      <c r="B65" s="203"/>
      <c r="C65" s="179"/>
      <c r="D65" s="181"/>
      <c r="E65" s="182"/>
      <c r="F65" s="560"/>
    </row>
    <row r="66" spans="1:6" s="448" customFormat="1" ht="13" x14ac:dyDescent="0.25">
      <c r="A66" s="179"/>
      <c r="B66" s="204" t="s">
        <v>903</v>
      </c>
      <c r="C66" s="179"/>
      <c r="D66" s="181"/>
      <c r="E66" s="182"/>
      <c r="F66" s="560"/>
    </row>
    <row r="67" spans="1:6" s="448" customFormat="1" ht="9" customHeight="1" x14ac:dyDescent="0.25">
      <c r="A67" s="179"/>
      <c r="B67" s="204"/>
      <c r="C67" s="179"/>
      <c r="D67" s="181"/>
      <c r="E67" s="182"/>
      <c r="F67" s="560"/>
    </row>
    <row r="68" spans="1:6" s="448" customFormat="1" ht="12.5" x14ac:dyDescent="0.25">
      <c r="A68" s="154"/>
      <c r="B68" s="235" t="s">
        <v>1194</v>
      </c>
      <c r="C68" s="154"/>
      <c r="D68" s="234"/>
      <c r="E68" s="199"/>
      <c r="F68" s="560"/>
    </row>
    <row r="69" spans="1:6" s="448" customFormat="1" ht="14.25" customHeight="1" x14ac:dyDescent="0.25">
      <c r="A69" s="154" t="s">
        <v>1195</v>
      </c>
      <c r="B69" s="164" t="s">
        <v>1196</v>
      </c>
      <c r="C69" s="154" t="s">
        <v>15</v>
      </c>
      <c r="D69" s="234">
        <v>1</v>
      </c>
      <c r="E69" s="242"/>
      <c r="F69" s="560">
        <f t="shared" ref="F69:F73" si="1">D69*E69</f>
        <v>0</v>
      </c>
    </row>
    <row r="70" spans="1:6" s="448" customFormat="1" ht="14.25" customHeight="1" x14ac:dyDescent="0.25">
      <c r="A70" s="154" t="s">
        <v>1197</v>
      </c>
      <c r="B70" s="164" t="s">
        <v>1198</v>
      </c>
      <c r="C70" s="154" t="s">
        <v>15</v>
      </c>
      <c r="D70" s="234">
        <v>1</v>
      </c>
      <c r="E70" s="242"/>
      <c r="F70" s="560">
        <f t="shared" si="1"/>
        <v>0</v>
      </c>
    </row>
    <row r="71" spans="1:6" s="448" customFormat="1" ht="14.25" customHeight="1" x14ac:dyDescent="0.25">
      <c r="A71" s="154" t="s">
        <v>1199</v>
      </c>
      <c r="B71" s="164" t="s">
        <v>1200</v>
      </c>
      <c r="C71" s="154" t="s">
        <v>15</v>
      </c>
      <c r="D71" s="234">
        <v>2</v>
      </c>
      <c r="E71" s="242"/>
      <c r="F71" s="560">
        <f t="shared" si="1"/>
        <v>0</v>
      </c>
    </row>
    <row r="72" spans="1:6" s="448" customFormat="1" ht="14.25" customHeight="1" x14ac:dyDescent="0.25">
      <c r="A72" s="154" t="s">
        <v>1201</v>
      </c>
      <c r="B72" s="164" t="s">
        <v>1202</v>
      </c>
      <c r="C72" s="154" t="s">
        <v>15</v>
      </c>
      <c r="D72" s="234">
        <v>2</v>
      </c>
      <c r="E72" s="242"/>
      <c r="F72" s="560">
        <f t="shared" si="1"/>
        <v>0</v>
      </c>
    </row>
    <row r="73" spans="1:6" s="448" customFormat="1" ht="14.25" customHeight="1" x14ac:dyDescent="0.25">
      <c r="A73" s="154" t="s">
        <v>1203</v>
      </c>
      <c r="B73" s="164" t="s">
        <v>1207</v>
      </c>
      <c r="C73" s="154" t="s">
        <v>15</v>
      </c>
      <c r="D73" s="234">
        <v>0</v>
      </c>
      <c r="E73" s="242"/>
      <c r="F73" s="560">
        <f t="shared" si="1"/>
        <v>0</v>
      </c>
    </row>
    <row r="74" spans="1:6" s="448" customFormat="1" ht="13" x14ac:dyDescent="0.25">
      <c r="A74" s="179"/>
      <c r="B74" s="204"/>
      <c r="C74" s="179"/>
      <c r="D74" s="181"/>
      <c r="E74" s="182"/>
      <c r="F74" s="560"/>
    </row>
    <row r="75" spans="1:6" s="448" customFormat="1" ht="13" x14ac:dyDescent="0.25">
      <c r="A75" s="179"/>
      <c r="B75" s="201" t="s">
        <v>904</v>
      </c>
      <c r="C75" s="179"/>
      <c r="D75" s="181"/>
      <c r="E75" s="182"/>
      <c r="F75" s="560"/>
    </row>
    <row r="76" spans="1:6" s="448" customFormat="1" ht="13.5" customHeight="1" x14ac:dyDescent="0.25">
      <c r="A76" s="179" t="s">
        <v>899</v>
      </c>
      <c r="B76" s="183" t="s">
        <v>906</v>
      </c>
      <c r="C76" s="179" t="s">
        <v>15</v>
      </c>
      <c r="D76" s="181">
        <v>0</v>
      </c>
      <c r="E76" s="182"/>
      <c r="F76" s="560">
        <f t="shared" ref="F76:F81" si="2">D76*E76</f>
        <v>0</v>
      </c>
    </row>
    <row r="77" spans="1:6" s="448" customFormat="1" ht="13.5" customHeight="1" x14ac:dyDescent="0.25">
      <c r="A77" s="179" t="s">
        <v>900</v>
      </c>
      <c r="B77" s="183" t="s">
        <v>907</v>
      </c>
      <c r="C77" s="179" t="s">
        <v>15</v>
      </c>
      <c r="D77" s="181">
        <v>0</v>
      </c>
      <c r="E77" s="199"/>
      <c r="F77" s="560">
        <f t="shared" si="2"/>
        <v>0</v>
      </c>
    </row>
    <row r="78" spans="1:6" s="448" customFormat="1" ht="13.5" customHeight="1" x14ac:dyDescent="0.25">
      <c r="A78" s="179" t="s">
        <v>1010</v>
      </c>
      <c r="B78" s="183" t="s">
        <v>908</v>
      </c>
      <c r="C78" s="179" t="s">
        <v>15</v>
      </c>
      <c r="D78" s="181">
        <v>2</v>
      </c>
      <c r="E78" s="182"/>
      <c r="F78" s="560">
        <f t="shared" si="2"/>
        <v>0</v>
      </c>
    </row>
    <row r="79" spans="1:6" s="448" customFormat="1" ht="13.5" customHeight="1" x14ac:dyDescent="0.25">
      <c r="A79" s="179" t="s">
        <v>902</v>
      </c>
      <c r="B79" s="183" t="s">
        <v>909</v>
      </c>
      <c r="C79" s="179" t="s">
        <v>15</v>
      </c>
      <c r="D79" s="181">
        <v>1</v>
      </c>
      <c r="E79" s="199"/>
      <c r="F79" s="560">
        <f t="shared" si="2"/>
        <v>0</v>
      </c>
    </row>
    <row r="80" spans="1:6" s="448" customFormat="1" ht="13.5" customHeight="1" x14ac:dyDescent="0.25">
      <c r="A80" s="179" t="s">
        <v>1100</v>
      </c>
      <c r="B80" s="183" t="s">
        <v>910</v>
      </c>
      <c r="C80" s="179" t="s">
        <v>15</v>
      </c>
      <c r="D80" s="181">
        <v>2</v>
      </c>
      <c r="E80" s="199"/>
      <c r="F80" s="560">
        <f t="shared" si="2"/>
        <v>0</v>
      </c>
    </row>
    <row r="81" spans="1:6" s="448" customFormat="1" ht="13.5" customHeight="1" x14ac:dyDescent="0.25">
      <c r="A81" s="179" t="s">
        <v>1101</v>
      </c>
      <c r="B81" s="183" t="s">
        <v>911</v>
      </c>
      <c r="C81" s="179" t="s">
        <v>15</v>
      </c>
      <c r="D81" s="181">
        <v>2</v>
      </c>
      <c r="E81" s="199"/>
      <c r="F81" s="560">
        <f t="shared" si="2"/>
        <v>0</v>
      </c>
    </row>
    <row r="82" spans="1:6" s="448" customFormat="1" ht="12.5" x14ac:dyDescent="0.25">
      <c r="A82" s="179"/>
      <c r="B82" s="183"/>
      <c r="C82" s="179"/>
      <c r="D82" s="181"/>
      <c r="E82" s="199"/>
      <c r="F82" s="560"/>
    </row>
    <row r="83" spans="1:6" s="448" customFormat="1" ht="12.5" x14ac:dyDescent="0.25">
      <c r="A83" s="179"/>
      <c r="B83" s="235" t="s">
        <v>975</v>
      </c>
      <c r="C83" s="179"/>
      <c r="D83" s="181"/>
      <c r="E83" s="199"/>
      <c r="F83" s="560"/>
    </row>
    <row r="84" spans="1:6" s="448" customFormat="1" ht="16.5" customHeight="1" x14ac:dyDescent="0.25">
      <c r="A84" s="154" t="s">
        <v>1205</v>
      </c>
      <c r="B84" s="183" t="s">
        <v>908</v>
      </c>
      <c r="C84" s="154" t="s">
        <v>15</v>
      </c>
      <c r="D84" s="234">
        <v>0</v>
      </c>
      <c r="E84" s="199"/>
      <c r="F84" s="560">
        <f t="shared" ref="F84:F85" si="3">D84*E84</f>
        <v>0</v>
      </c>
    </row>
    <row r="85" spans="1:6" s="448" customFormat="1" ht="16.5" customHeight="1" x14ac:dyDescent="0.25">
      <c r="A85" s="154" t="s">
        <v>1206</v>
      </c>
      <c r="B85" s="164" t="s">
        <v>1204</v>
      </c>
      <c r="C85" s="154" t="s">
        <v>15</v>
      </c>
      <c r="D85" s="234">
        <v>5</v>
      </c>
      <c r="E85" s="199"/>
      <c r="F85" s="560">
        <f t="shared" si="3"/>
        <v>0</v>
      </c>
    </row>
    <row r="86" spans="1:6" s="448" customFormat="1" ht="12.5" x14ac:dyDescent="0.25">
      <c r="A86" s="179"/>
      <c r="B86" s="183"/>
      <c r="C86" s="179"/>
      <c r="D86" s="181"/>
      <c r="E86" s="199"/>
      <c r="F86" s="560"/>
    </row>
    <row r="87" spans="1:6" s="448" customFormat="1" ht="13" x14ac:dyDescent="0.25">
      <c r="A87" s="154"/>
      <c r="B87" s="232" t="s">
        <v>1191</v>
      </c>
      <c r="C87" s="154"/>
      <c r="D87" s="229"/>
      <c r="E87" s="173"/>
      <c r="F87" s="560"/>
    </row>
    <row r="88" spans="1:6" s="448" customFormat="1" ht="12.5" x14ac:dyDescent="0.25">
      <c r="A88" s="154"/>
      <c r="B88" s="164"/>
      <c r="C88" s="154"/>
      <c r="D88" s="229"/>
      <c r="E88" s="173"/>
      <c r="F88" s="560"/>
    </row>
    <row r="89" spans="1:6" s="448" customFormat="1" ht="12.5" x14ac:dyDescent="0.25">
      <c r="A89" s="154"/>
      <c r="B89" s="235" t="s">
        <v>964</v>
      </c>
      <c r="C89" s="154"/>
      <c r="D89" s="229"/>
      <c r="E89" s="173"/>
      <c r="F89" s="560"/>
    </row>
    <row r="90" spans="1:6" s="448" customFormat="1" ht="14.25" customHeight="1" x14ac:dyDescent="0.25">
      <c r="A90" s="154" t="s">
        <v>965</v>
      </c>
      <c r="B90" s="164" t="s">
        <v>905</v>
      </c>
      <c r="C90" s="154" t="s">
        <v>15</v>
      </c>
      <c r="D90" s="229">
        <v>1</v>
      </c>
      <c r="E90" s="173"/>
      <c r="F90" s="560">
        <f t="shared" ref="F90:F93" si="4">D90*E90</f>
        <v>0</v>
      </c>
    </row>
    <row r="91" spans="1:6" s="448" customFormat="1" ht="14.25" customHeight="1" x14ac:dyDescent="0.25">
      <c r="A91" s="154" t="s">
        <v>966</v>
      </c>
      <c r="B91" s="164" t="s">
        <v>918</v>
      </c>
      <c r="C91" s="154" t="s">
        <v>15</v>
      </c>
      <c r="D91" s="229">
        <v>1</v>
      </c>
      <c r="E91" s="173"/>
      <c r="F91" s="560">
        <f t="shared" si="4"/>
        <v>0</v>
      </c>
    </row>
    <row r="92" spans="1:6" s="448" customFormat="1" ht="14.25" customHeight="1" x14ac:dyDescent="0.25">
      <c r="A92" s="154" t="s">
        <v>967</v>
      </c>
      <c r="B92" s="164" t="s">
        <v>968</v>
      </c>
      <c r="C92" s="154" t="s">
        <v>15</v>
      </c>
      <c r="D92" s="229">
        <v>1</v>
      </c>
      <c r="E92" s="173"/>
      <c r="F92" s="560">
        <f t="shared" si="4"/>
        <v>0</v>
      </c>
    </row>
    <row r="93" spans="1:6" s="448" customFormat="1" ht="14.25" customHeight="1" x14ac:dyDescent="0.25">
      <c r="A93" s="154" t="s">
        <v>969</v>
      </c>
      <c r="B93" s="164" t="s">
        <v>970</v>
      </c>
      <c r="C93" s="154" t="s">
        <v>15</v>
      </c>
      <c r="D93" s="229">
        <v>1</v>
      </c>
      <c r="E93" s="173"/>
      <c r="F93" s="560">
        <f t="shared" si="4"/>
        <v>0</v>
      </c>
    </row>
    <row r="94" spans="1:6" s="448" customFormat="1" ht="12.5" x14ac:dyDescent="0.25">
      <c r="A94" s="154"/>
      <c r="B94" s="164"/>
      <c r="C94" s="154"/>
      <c r="D94" s="229"/>
      <c r="E94" s="173"/>
      <c r="F94" s="560"/>
    </row>
    <row r="95" spans="1:6" s="448" customFormat="1" ht="12.5" x14ac:dyDescent="0.25">
      <c r="A95" s="154"/>
      <c r="B95" s="235" t="s">
        <v>971</v>
      </c>
      <c r="C95" s="154"/>
      <c r="D95" s="229"/>
      <c r="E95" s="173"/>
      <c r="F95" s="560"/>
    </row>
    <row r="96" spans="1:6" s="448" customFormat="1" ht="15.75" customHeight="1" x14ac:dyDescent="0.25">
      <c r="A96" s="154" t="s">
        <v>912</v>
      </c>
      <c r="B96" s="164" t="s">
        <v>905</v>
      </c>
      <c r="C96" s="154" t="s">
        <v>15</v>
      </c>
      <c r="D96" s="229">
        <v>1</v>
      </c>
      <c r="E96" s="173"/>
      <c r="F96" s="560">
        <f t="shared" ref="F96:F99" si="5">D96*E96</f>
        <v>0</v>
      </c>
    </row>
    <row r="97" spans="1:6" s="448" customFormat="1" ht="15.75" customHeight="1" x14ac:dyDescent="0.25">
      <c r="A97" s="154" t="s">
        <v>913</v>
      </c>
      <c r="B97" s="164" t="s">
        <v>918</v>
      </c>
      <c r="C97" s="154" t="s">
        <v>15</v>
      </c>
      <c r="D97" s="229">
        <v>1</v>
      </c>
      <c r="E97" s="173"/>
      <c r="F97" s="560">
        <f t="shared" si="5"/>
        <v>0</v>
      </c>
    </row>
    <row r="98" spans="1:6" s="448" customFormat="1" ht="15.75" customHeight="1" x14ac:dyDescent="0.25">
      <c r="A98" s="154" t="s">
        <v>914</v>
      </c>
      <c r="B98" s="164" t="s">
        <v>968</v>
      </c>
      <c r="C98" s="154" t="s">
        <v>15</v>
      </c>
      <c r="D98" s="229">
        <v>1</v>
      </c>
      <c r="E98" s="173"/>
      <c r="F98" s="560">
        <f t="shared" si="5"/>
        <v>0</v>
      </c>
    </row>
    <row r="99" spans="1:6" s="448" customFormat="1" ht="15.75" customHeight="1" x14ac:dyDescent="0.25">
      <c r="A99" s="154" t="s">
        <v>915</v>
      </c>
      <c r="B99" s="164" t="s">
        <v>970</v>
      </c>
      <c r="C99" s="154" t="s">
        <v>15</v>
      </c>
      <c r="D99" s="229">
        <v>1</v>
      </c>
      <c r="E99" s="173"/>
      <c r="F99" s="560">
        <f t="shared" si="5"/>
        <v>0</v>
      </c>
    </row>
    <row r="100" spans="1:6" s="448" customFormat="1" ht="12.5" x14ac:dyDescent="0.25">
      <c r="A100" s="154"/>
      <c r="B100" s="164"/>
      <c r="C100" s="154"/>
      <c r="D100" s="229"/>
      <c r="E100" s="173"/>
      <c r="F100" s="560"/>
    </row>
    <row r="101" spans="1:6" s="448" customFormat="1" ht="12.5" x14ac:dyDescent="0.25">
      <c r="A101" s="154"/>
      <c r="B101" s="235" t="s">
        <v>916</v>
      </c>
      <c r="C101" s="154"/>
      <c r="D101" s="229"/>
      <c r="E101" s="173"/>
      <c r="F101" s="560"/>
    </row>
    <row r="102" spans="1:6" s="448" customFormat="1" ht="14.25" customHeight="1" x14ac:dyDescent="0.25">
      <c r="A102" s="236" t="s">
        <v>800</v>
      </c>
      <c r="B102" s="237" t="s">
        <v>917</v>
      </c>
      <c r="C102" s="236" t="s">
        <v>15</v>
      </c>
      <c r="D102" s="238">
        <v>2</v>
      </c>
      <c r="E102" s="239"/>
      <c r="F102" s="560">
        <f t="shared" ref="F102:F105" si="6">D102*E102</f>
        <v>0</v>
      </c>
    </row>
    <row r="103" spans="1:6" s="448" customFormat="1" ht="14.25" customHeight="1" x14ac:dyDescent="0.25">
      <c r="A103" s="154" t="s">
        <v>801</v>
      </c>
      <c r="B103" s="164" t="s">
        <v>972</v>
      </c>
      <c r="C103" s="154" t="s">
        <v>15</v>
      </c>
      <c r="D103" s="229">
        <v>2</v>
      </c>
      <c r="E103" s="173"/>
      <c r="F103" s="560">
        <f t="shared" si="6"/>
        <v>0</v>
      </c>
    </row>
    <row r="104" spans="1:6" s="448" customFormat="1" ht="14.25" customHeight="1" x14ac:dyDescent="0.25">
      <c r="A104" s="154" t="s">
        <v>802</v>
      </c>
      <c r="B104" s="164" t="s">
        <v>973</v>
      </c>
      <c r="C104" s="154" t="s">
        <v>15</v>
      </c>
      <c r="D104" s="229">
        <v>3</v>
      </c>
      <c r="E104" s="173"/>
      <c r="F104" s="560">
        <f t="shared" si="6"/>
        <v>0</v>
      </c>
    </row>
    <row r="105" spans="1:6" s="448" customFormat="1" ht="14.25" customHeight="1" x14ac:dyDescent="0.25">
      <c r="A105" s="154" t="s">
        <v>803</v>
      </c>
      <c r="B105" s="164" t="s">
        <v>974</v>
      </c>
      <c r="C105" s="154" t="s">
        <v>15</v>
      </c>
      <c r="D105" s="229">
        <v>4</v>
      </c>
      <c r="E105" s="173"/>
      <c r="F105" s="560">
        <f t="shared" si="6"/>
        <v>0</v>
      </c>
    </row>
    <row r="106" spans="1:6" s="448" customFormat="1" ht="12.5" x14ac:dyDescent="0.25">
      <c r="A106" s="154"/>
      <c r="B106" s="164"/>
      <c r="C106" s="154"/>
      <c r="D106" s="229"/>
      <c r="E106" s="173"/>
      <c r="F106" s="560"/>
    </row>
    <row r="107" spans="1:6" s="448" customFormat="1" ht="12.5" x14ac:dyDescent="0.25">
      <c r="A107" s="154"/>
      <c r="B107" s="235" t="s">
        <v>975</v>
      </c>
      <c r="C107" s="154"/>
      <c r="D107" s="229"/>
      <c r="E107" s="173"/>
      <c r="F107" s="560"/>
    </row>
    <row r="108" spans="1:6" s="448" customFormat="1" ht="12.75" customHeight="1" x14ac:dyDescent="0.25">
      <c r="A108" s="154" t="s">
        <v>804</v>
      </c>
      <c r="B108" s="164" t="s">
        <v>907</v>
      </c>
      <c r="C108" s="154" t="s">
        <v>15</v>
      </c>
      <c r="D108" s="229">
        <v>2</v>
      </c>
      <c r="E108" s="173"/>
      <c r="F108" s="560">
        <f t="shared" ref="F108:F113" si="7">D108*E108</f>
        <v>0</v>
      </c>
    </row>
    <row r="109" spans="1:6" s="448" customFormat="1" ht="12.75" customHeight="1" x14ac:dyDescent="0.25">
      <c r="A109" s="154" t="s">
        <v>805</v>
      </c>
      <c r="B109" s="164" t="s">
        <v>906</v>
      </c>
      <c r="C109" s="154" t="s">
        <v>15</v>
      </c>
      <c r="D109" s="229">
        <v>2</v>
      </c>
      <c r="E109" s="173"/>
      <c r="F109" s="560">
        <f t="shared" si="7"/>
        <v>0</v>
      </c>
    </row>
    <row r="110" spans="1:6" s="448" customFormat="1" ht="12.75" customHeight="1" x14ac:dyDescent="0.25">
      <c r="A110" s="154" t="s">
        <v>806</v>
      </c>
      <c r="B110" s="164" t="s">
        <v>905</v>
      </c>
      <c r="C110" s="154" t="s">
        <v>15</v>
      </c>
      <c r="D110" s="229">
        <v>2</v>
      </c>
      <c r="E110" s="173"/>
      <c r="F110" s="560">
        <f t="shared" si="7"/>
        <v>0</v>
      </c>
    </row>
    <row r="111" spans="1:6" s="448" customFormat="1" ht="12.75" customHeight="1" x14ac:dyDescent="0.25">
      <c r="A111" s="154" t="s">
        <v>1208</v>
      </c>
      <c r="B111" s="164" t="s">
        <v>918</v>
      </c>
      <c r="C111" s="154" t="s">
        <v>15</v>
      </c>
      <c r="D111" s="229">
        <v>2</v>
      </c>
      <c r="E111" s="173"/>
      <c r="F111" s="560">
        <f t="shared" si="7"/>
        <v>0</v>
      </c>
    </row>
    <row r="112" spans="1:6" s="448" customFormat="1" ht="12.75" customHeight="1" x14ac:dyDescent="0.25">
      <c r="A112" s="154" t="s">
        <v>1209</v>
      </c>
      <c r="B112" s="164" t="s">
        <v>968</v>
      </c>
      <c r="C112" s="154" t="s">
        <v>15</v>
      </c>
      <c r="D112" s="229">
        <v>4</v>
      </c>
      <c r="E112" s="173"/>
      <c r="F112" s="560">
        <f t="shared" si="7"/>
        <v>0</v>
      </c>
    </row>
    <row r="113" spans="1:6" s="448" customFormat="1" ht="12.75" customHeight="1" x14ac:dyDescent="0.25">
      <c r="A113" s="154" t="s">
        <v>1210</v>
      </c>
      <c r="B113" s="164" t="s">
        <v>970</v>
      </c>
      <c r="C113" s="154" t="s">
        <v>15</v>
      </c>
      <c r="D113" s="229">
        <v>5</v>
      </c>
      <c r="E113" s="173"/>
      <c r="F113" s="560">
        <f t="shared" si="7"/>
        <v>0</v>
      </c>
    </row>
    <row r="114" spans="1:6" s="448" customFormat="1" ht="12.5" x14ac:dyDescent="0.25">
      <c r="A114" s="179"/>
      <c r="B114" s="183"/>
      <c r="C114" s="179"/>
      <c r="D114" s="198"/>
      <c r="E114" s="182"/>
      <c r="F114" s="560"/>
    </row>
    <row r="115" spans="1:6" s="448" customFormat="1" ht="13" x14ac:dyDescent="0.25">
      <c r="A115" s="179"/>
      <c r="B115" s="180" t="s">
        <v>115</v>
      </c>
      <c r="C115" s="179"/>
      <c r="D115" s="205"/>
      <c r="E115" s="182"/>
      <c r="F115" s="560"/>
    </row>
    <row r="116" spans="1:6" s="448" customFormat="1" ht="25" x14ac:dyDescent="0.25">
      <c r="A116" s="179"/>
      <c r="B116" s="206" t="s">
        <v>919</v>
      </c>
      <c r="C116" s="179"/>
      <c r="D116" s="205"/>
      <c r="E116" s="182"/>
      <c r="F116" s="560"/>
    </row>
    <row r="117" spans="1:6" s="448" customFormat="1" ht="13.5" customHeight="1" x14ac:dyDescent="0.25">
      <c r="A117" s="179" t="s">
        <v>168</v>
      </c>
      <c r="B117" s="186" t="s">
        <v>1102</v>
      </c>
      <c r="C117" s="179" t="s">
        <v>15</v>
      </c>
      <c r="D117" s="181">
        <v>0</v>
      </c>
      <c r="E117" s="182"/>
      <c r="F117" s="560">
        <f t="shared" ref="F117:F122" si="8">D117*E117</f>
        <v>0</v>
      </c>
    </row>
    <row r="118" spans="1:6" s="448" customFormat="1" ht="13.5" customHeight="1" x14ac:dyDescent="0.25">
      <c r="A118" s="179" t="s">
        <v>169</v>
      </c>
      <c r="B118" s="186" t="s">
        <v>1103</v>
      </c>
      <c r="C118" s="179" t="s">
        <v>15</v>
      </c>
      <c r="D118" s="181">
        <v>0</v>
      </c>
      <c r="E118" s="182"/>
      <c r="F118" s="560">
        <f t="shared" si="8"/>
        <v>0</v>
      </c>
    </row>
    <row r="119" spans="1:6" s="448" customFormat="1" ht="13.5" customHeight="1" x14ac:dyDescent="0.25">
      <c r="A119" s="179" t="s">
        <v>177</v>
      </c>
      <c r="B119" s="186" t="s">
        <v>284</v>
      </c>
      <c r="C119" s="179" t="s">
        <v>15</v>
      </c>
      <c r="D119" s="181">
        <v>2</v>
      </c>
      <c r="E119" s="182"/>
      <c r="F119" s="560">
        <f t="shared" si="8"/>
        <v>0</v>
      </c>
    </row>
    <row r="120" spans="1:6" s="448" customFormat="1" ht="13.5" customHeight="1" x14ac:dyDescent="0.25">
      <c r="A120" s="179" t="s">
        <v>179</v>
      </c>
      <c r="B120" s="186" t="s">
        <v>901</v>
      </c>
      <c r="C120" s="179" t="s">
        <v>15</v>
      </c>
      <c r="D120" s="181">
        <v>1</v>
      </c>
      <c r="E120" s="182"/>
      <c r="F120" s="560">
        <f t="shared" si="8"/>
        <v>0</v>
      </c>
    </row>
    <row r="121" spans="1:6" s="448" customFormat="1" ht="13.5" customHeight="1" x14ac:dyDescent="0.25">
      <c r="A121" s="179" t="s">
        <v>1104</v>
      </c>
      <c r="B121" s="186" t="s">
        <v>875</v>
      </c>
      <c r="C121" s="179" t="s">
        <v>15</v>
      </c>
      <c r="D121" s="181">
        <v>1</v>
      </c>
      <c r="E121" s="182"/>
      <c r="F121" s="560">
        <f t="shared" si="8"/>
        <v>0</v>
      </c>
    </row>
    <row r="122" spans="1:6" s="448" customFormat="1" ht="13.5" customHeight="1" x14ac:dyDescent="0.25">
      <c r="A122" s="179" t="s">
        <v>1105</v>
      </c>
      <c r="B122" s="186" t="s">
        <v>281</v>
      </c>
      <c r="C122" s="179" t="s">
        <v>15</v>
      </c>
      <c r="D122" s="181">
        <v>0</v>
      </c>
      <c r="E122" s="182"/>
      <c r="F122" s="560">
        <f t="shared" si="8"/>
        <v>0</v>
      </c>
    </row>
    <row r="123" spans="1:6" s="448" customFormat="1" ht="9.75" customHeight="1" x14ac:dyDescent="0.25">
      <c r="A123" s="179"/>
      <c r="B123" s="186"/>
      <c r="C123" s="179"/>
      <c r="D123" s="181"/>
      <c r="E123" s="182"/>
      <c r="F123" s="560"/>
    </row>
    <row r="124" spans="1:6" s="448" customFormat="1" ht="12.5" x14ac:dyDescent="0.25">
      <c r="A124" s="179"/>
      <c r="B124" s="208" t="s">
        <v>920</v>
      </c>
      <c r="C124" s="179"/>
      <c r="D124" s="181"/>
      <c r="E124" s="182"/>
      <c r="F124" s="560"/>
    </row>
    <row r="125" spans="1:6" s="448" customFormat="1" ht="15.75" customHeight="1" x14ac:dyDescent="0.25">
      <c r="A125" s="179" t="s">
        <v>170</v>
      </c>
      <c r="B125" s="186" t="s">
        <v>284</v>
      </c>
      <c r="C125" s="179" t="s">
        <v>276</v>
      </c>
      <c r="D125" s="181">
        <v>1</v>
      </c>
      <c r="E125" s="182"/>
      <c r="F125" s="560">
        <f>D125*E125</f>
        <v>0</v>
      </c>
    </row>
    <row r="126" spans="1:6" s="448" customFormat="1" ht="15.75" customHeight="1" x14ac:dyDescent="0.25">
      <c r="A126" s="179" t="s">
        <v>171</v>
      </c>
      <c r="B126" s="183" t="s">
        <v>921</v>
      </c>
      <c r="C126" s="179" t="s">
        <v>15</v>
      </c>
      <c r="D126" s="181">
        <v>1</v>
      </c>
      <c r="E126" s="182"/>
      <c r="F126" s="560">
        <f>D126*E126</f>
        <v>0</v>
      </c>
    </row>
    <row r="127" spans="1:6" s="448" customFormat="1" ht="15.75" customHeight="1" thickBot="1" x14ac:dyDescent="0.3">
      <c r="A127" s="454"/>
      <c r="B127" s="454"/>
      <c r="C127" s="454"/>
      <c r="D127" s="454"/>
      <c r="E127" s="454"/>
      <c r="F127" s="560"/>
    </row>
    <row r="128" spans="1:6" s="448" customFormat="1" ht="19.5" customHeight="1" thickTop="1" x14ac:dyDescent="0.25">
      <c r="A128" s="1108" t="s">
        <v>93</v>
      </c>
      <c r="B128" s="1108"/>
      <c r="C128" s="1108"/>
      <c r="D128" s="1108"/>
      <c r="E128" s="1108"/>
      <c r="F128" s="911">
        <f>SUM(F64:F127)</f>
        <v>0</v>
      </c>
    </row>
    <row r="129" spans="1:6" s="448" customFormat="1" ht="13" x14ac:dyDescent="0.25">
      <c r="A129" s="179"/>
      <c r="B129" s="209" t="s">
        <v>157</v>
      </c>
      <c r="C129" s="179"/>
      <c r="D129" s="205"/>
      <c r="E129" s="182"/>
      <c r="F129" s="560"/>
    </row>
    <row r="130" spans="1:6" s="448" customFormat="1" ht="12.5" x14ac:dyDescent="0.25">
      <c r="A130" s="210"/>
      <c r="B130" s="186"/>
      <c r="C130" s="179"/>
      <c r="D130" s="181"/>
      <c r="E130" s="182"/>
      <c r="F130" s="560"/>
    </row>
    <row r="131" spans="1:6" s="448" customFormat="1" ht="13" x14ac:dyDescent="0.25">
      <c r="A131" s="210"/>
      <c r="B131" s="180" t="s">
        <v>922</v>
      </c>
      <c r="C131" s="179"/>
      <c r="D131" s="181"/>
      <c r="E131" s="182"/>
      <c r="F131" s="560"/>
    </row>
    <row r="132" spans="1:6" s="448" customFormat="1" ht="18.75" customHeight="1" x14ac:dyDescent="0.25">
      <c r="A132" s="179" t="s">
        <v>132</v>
      </c>
      <c r="B132" s="186" t="s">
        <v>923</v>
      </c>
      <c r="C132" s="179" t="s">
        <v>15</v>
      </c>
      <c r="D132" s="181">
        <v>2</v>
      </c>
      <c r="E132" s="182"/>
      <c r="F132" s="560">
        <f>D132*E132</f>
        <v>0</v>
      </c>
    </row>
    <row r="133" spans="1:6" s="448" customFormat="1" ht="18.75" customHeight="1" x14ac:dyDescent="0.25">
      <c r="A133" s="179" t="s">
        <v>778</v>
      </c>
      <c r="B133" s="207" t="s">
        <v>924</v>
      </c>
      <c r="C133" s="179" t="s">
        <v>15</v>
      </c>
      <c r="D133" s="181">
        <f>D132</f>
        <v>2</v>
      </c>
      <c r="E133" s="182"/>
      <c r="F133" s="560">
        <f>D133*E133</f>
        <v>0</v>
      </c>
    </row>
    <row r="134" spans="1:6" s="448" customFormat="1" ht="18.75" customHeight="1" x14ac:dyDescent="0.25">
      <c r="A134" s="210" t="s">
        <v>884</v>
      </c>
      <c r="B134" s="211" t="s">
        <v>925</v>
      </c>
      <c r="C134" s="179" t="s">
        <v>15</v>
      </c>
      <c r="D134" s="181">
        <f>SUM(D117:D123)</f>
        <v>4</v>
      </c>
      <c r="E134" s="182"/>
      <c r="F134" s="560">
        <f>D134*E134</f>
        <v>0</v>
      </c>
    </row>
    <row r="135" spans="1:6" s="448" customFormat="1" ht="12.5" x14ac:dyDescent="0.25">
      <c r="A135" s="210"/>
      <c r="B135" s="211"/>
      <c r="C135" s="179"/>
      <c r="D135" s="181"/>
      <c r="E135" s="182"/>
      <c r="F135" s="560"/>
    </row>
    <row r="136" spans="1:6" s="448" customFormat="1" ht="13" x14ac:dyDescent="0.25">
      <c r="A136" s="210"/>
      <c r="B136" s="188" t="s">
        <v>926</v>
      </c>
      <c r="C136" s="179"/>
      <c r="D136" s="181"/>
      <c r="E136" s="182"/>
      <c r="F136" s="560"/>
    </row>
    <row r="137" spans="1:6" s="448" customFormat="1" ht="18.75" customHeight="1" x14ac:dyDescent="0.25">
      <c r="A137" s="179" t="s">
        <v>259</v>
      </c>
      <c r="B137" s="186" t="s">
        <v>927</v>
      </c>
      <c r="C137" s="179" t="s">
        <v>106</v>
      </c>
      <c r="D137" s="181">
        <v>10</v>
      </c>
      <c r="E137" s="182"/>
      <c r="F137" s="560">
        <f>D137*E137</f>
        <v>0</v>
      </c>
    </row>
    <row r="138" spans="1:6" s="448" customFormat="1" ht="18.75" customHeight="1" x14ac:dyDescent="0.25">
      <c r="A138" s="179" t="s">
        <v>260</v>
      </c>
      <c r="B138" s="186" t="s">
        <v>258</v>
      </c>
      <c r="C138" s="179" t="s">
        <v>106</v>
      </c>
      <c r="D138" s="181">
        <v>8</v>
      </c>
      <c r="E138" s="182"/>
      <c r="F138" s="560">
        <f>D138*E138</f>
        <v>0</v>
      </c>
    </row>
    <row r="139" spans="1:6" s="448" customFormat="1" ht="12.5" x14ac:dyDescent="0.25">
      <c r="A139" s="179"/>
      <c r="B139" s="186"/>
      <c r="C139" s="179"/>
      <c r="D139" s="181"/>
      <c r="E139" s="182"/>
      <c r="F139" s="560"/>
    </row>
    <row r="140" spans="1:6" s="448" customFormat="1" ht="13" x14ac:dyDescent="0.25">
      <c r="A140" s="179"/>
      <c r="B140" s="180" t="s">
        <v>928</v>
      </c>
      <c r="C140" s="179"/>
      <c r="D140" s="181"/>
      <c r="E140" s="182"/>
      <c r="F140" s="560"/>
    </row>
    <row r="141" spans="1:6" s="448" customFormat="1" ht="18" customHeight="1" x14ac:dyDescent="0.25">
      <c r="A141" s="179" t="s">
        <v>929</v>
      </c>
      <c r="B141" s="183" t="s">
        <v>930</v>
      </c>
      <c r="C141" s="179" t="s">
        <v>15</v>
      </c>
      <c r="D141" s="181">
        <v>2</v>
      </c>
      <c r="E141" s="182"/>
      <c r="F141" s="560">
        <f>D141*E141</f>
        <v>0</v>
      </c>
    </row>
    <row r="142" spans="1:6" s="448" customFormat="1" ht="18" customHeight="1" x14ac:dyDescent="0.25">
      <c r="A142" s="179" t="s">
        <v>931</v>
      </c>
      <c r="B142" s="183" t="s">
        <v>932</v>
      </c>
      <c r="C142" s="179" t="s">
        <v>15</v>
      </c>
      <c r="D142" s="181">
        <v>4</v>
      </c>
      <c r="E142" s="182"/>
      <c r="F142" s="560">
        <f>D142*E142</f>
        <v>0</v>
      </c>
    </row>
    <row r="143" spans="1:6" s="448" customFormat="1" ht="18" customHeight="1" x14ac:dyDescent="0.25">
      <c r="A143" s="179" t="s">
        <v>933</v>
      </c>
      <c r="B143" s="183" t="s">
        <v>524</v>
      </c>
      <c r="C143" s="179" t="s">
        <v>15</v>
      </c>
      <c r="D143" s="181">
        <v>4</v>
      </c>
      <c r="E143" s="182"/>
      <c r="F143" s="560">
        <f>D143*E143</f>
        <v>0</v>
      </c>
    </row>
    <row r="144" spans="1:6" s="448" customFormat="1" ht="12.5" x14ac:dyDescent="0.25">
      <c r="A144" s="179"/>
      <c r="B144" s="183"/>
      <c r="C144" s="179"/>
      <c r="D144" s="181"/>
      <c r="E144" s="182"/>
      <c r="F144" s="560"/>
    </row>
    <row r="145" spans="1:6" s="448" customFormat="1" ht="26" x14ac:dyDescent="0.25">
      <c r="A145" s="179"/>
      <c r="B145" s="204" t="s">
        <v>934</v>
      </c>
      <c r="C145" s="179"/>
      <c r="D145" s="181"/>
      <c r="E145" s="182"/>
      <c r="F145" s="560"/>
    </row>
    <row r="146" spans="1:6" s="448" customFormat="1" ht="15.75" customHeight="1" x14ac:dyDescent="0.25">
      <c r="A146" s="210" t="s">
        <v>302</v>
      </c>
      <c r="B146" s="207" t="s">
        <v>935</v>
      </c>
      <c r="C146" s="179" t="s">
        <v>106</v>
      </c>
      <c r="D146" s="181">
        <v>28</v>
      </c>
      <c r="E146" s="182"/>
      <c r="F146" s="560">
        <f>D146*E146</f>
        <v>0</v>
      </c>
    </row>
    <row r="147" spans="1:6" s="448" customFormat="1" ht="15.75" customHeight="1" x14ac:dyDescent="0.25">
      <c r="A147" s="210" t="s">
        <v>303</v>
      </c>
      <c r="B147" s="207" t="s">
        <v>936</v>
      </c>
      <c r="C147" s="179" t="s">
        <v>106</v>
      </c>
      <c r="D147" s="181">
        <v>0</v>
      </c>
      <c r="E147" s="182"/>
      <c r="F147" s="560">
        <f>D147*E147</f>
        <v>0</v>
      </c>
    </row>
    <row r="148" spans="1:6" s="448" customFormat="1" ht="15.75" customHeight="1" x14ac:dyDescent="0.25">
      <c r="A148" s="179" t="s">
        <v>937</v>
      </c>
      <c r="B148" s="207" t="s">
        <v>938</v>
      </c>
      <c r="C148" s="179" t="s">
        <v>106</v>
      </c>
      <c r="D148" s="181">
        <v>10</v>
      </c>
      <c r="E148" s="182"/>
      <c r="F148" s="560">
        <f>D148*E148</f>
        <v>0</v>
      </c>
    </row>
    <row r="149" spans="1:6" s="448" customFormat="1" ht="15.75" customHeight="1" x14ac:dyDescent="0.25">
      <c r="A149" s="179" t="s">
        <v>939</v>
      </c>
      <c r="B149" s="207" t="s">
        <v>311</v>
      </c>
      <c r="C149" s="179" t="s">
        <v>106</v>
      </c>
      <c r="D149" s="181">
        <v>0</v>
      </c>
      <c r="E149" s="182"/>
      <c r="F149" s="560">
        <f>D149*E149</f>
        <v>0</v>
      </c>
    </row>
    <row r="150" spans="1:6" s="448" customFormat="1" ht="12.5" x14ac:dyDescent="0.25">
      <c r="A150" s="210"/>
      <c r="B150" s="186"/>
      <c r="C150" s="179"/>
      <c r="D150" s="181"/>
      <c r="E150" s="182"/>
      <c r="F150" s="560"/>
    </row>
    <row r="151" spans="1:6" s="448" customFormat="1" ht="13" x14ac:dyDescent="0.25">
      <c r="A151" s="210"/>
      <c r="B151" s="188" t="s">
        <v>133</v>
      </c>
      <c r="C151" s="179"/>
      <c r="D151" s="181"/>
      <c r="E151" s="182"/>
      <c r="F151" s="560"/>
    </row>
    <row r="152" spans="1:6" s="448" customFormat="1" ht="20.25" customHeight="1" x14ac:dyDescent="0.25">
      <c r="A152" s="210" t="s">
        <v>314</v>
      </c>
      <c r="B152" s="212" t="s">
        <v>940</v>
      </c>
      <c r="C152" s="179" t="s">
        <v>15</v>
      </c>
      <c r="D152" s="181">
        <f>D132</f>
        <v>2</v>
      </c>
      <c r="E152" s="182"/>
      <c r="F152" s="560">
        <f>D152*E152</f>
        <v>0</v>
      </c>
    </row>
    <row r="153" spans="1:6" s="448" customFormat="1" ht="20.25" customHeight="1" x14ac:dyDescent="0.25">
      <c r="A153" s="200" t="s">
        <v>316</v>
      </c>
      <c r="B153" s="212" t="s">
        <v>941</v>
      </c>
      <c r="C153" s="179" t="s">
        <v>15</v>
      </c>
      <c r="D153" s="181">
        <v>4</v>
      </c>
      <c r="E153" s="182"/>
      <c r="F153" s="560">
        <f>D153*E153</f>
        <v>0</v>
      </c>
    </row>
    <row r="154" spans="1:6" s="448" customFormat="1" ht="12.5" x14ac:dyDescent="0.25">
      <c r="A154" s="210"/>
      <c r="B154" s="186"/>
      <c r="C154" s="179"/>
      <c r="D154" s="181"/>
      <c r="E154" s="182"/>
      <c r="F154" s="560"/>
    </row>
    <row r="155" spans="1:6" s="448" customFormat="1" ht="13" x14ac:dyDescent="0.25">
      <c r="A155" s="241"/>
      <c r="B155" s="228" t="s">
        <v>976</v>
      </c>
      <c r="C155" s="165"/>
      <c r="D155" s="229"/>
      <c r="E155" s="173"/>
      <c r="F155" s="466"/>
    </row>
    <row r="156" spans="1:6" s="448" customFormat="1" ht="13" x14ac:dyDescent="0.25">
      <c r="A156" s="241"/>
      <c r="B156" s="228"/>
      <c r="C156" s="165"/>
      <c r="D156" s="229"/>
      <c r="E156" s="173"/>
      <c r="F156" s="466"/>
    </row>
    <row r="157" spans="1:6" s="448" customFormat="1" ht="37.5" x14ac:dyDescent="0.25">
      <c r="A157" s="165"/>
      <c r="B157" s="230" t="s">
        <v>1106</v>
      </c>
      <c r="C157" s="165"/>
      <c r="D157" s="244"/>
      <c r="E157" s="173"/>
      <c r="F157" s="466"/>
    </row>
    <row r="158" spans="1:6" s="448" customFormat="1" ht="17.25" customHeight="1" x14ac:dyDescent="0.25">
      <c r="A158" s="165" t="s">
        <v>977</v>
      </c>
      <c r="B158" s="166" t="s">
        <v>910</v>
      </c>
      <c r="C158" s="154" t="s">
        <v>15</v>
      </c>
      <c r="D158" s="229">
        <v>40</v>
      </c>
      <c r="E158" s="173"/>
      <c r="F158" s="466">
        <f t="shared" ref="F158:F164" si="9">D158*E158</f>
        <v>0</v>
      </c>
    </row>
    <row r="159" spans="1:6" s="448" customFormat="1" ht="17.25" customHeight="1" x14ac:dyDescent="0.25">
      <c r="A159" s="165" t="s">
        <v>978</v>
      </c>
      <c r="B159" s="166" t="s">
        <v>909</v>
      </c>
      <c r="C159" s="154" t="s">
        <v>15</v>
      </c>
      <c r="D159" s="229">
        <v>40</v>
      </c>
      <c r="E159" s="173"/>
      <c r="F159" s="466">
        <f t="shared" si="9"/>
        <v>0</v>
      </c>
    </row>
    <row r="160" spans="1:6" s="448" customFormat="1" ht="17.25" customHeight="1" x14ac:dyDescent="0.25">
      <c r="A160" s="165" t="s">
        <v>979</v>
      </c>
      <c r="B160" s="153" t="s">
        <v>908</v>
      </c>
      <c r="C160" s="154" t="s">
        <v>15</v>
      </c>
      <c r="D160" s="229">
        <v>40</v>
      </c>
      <c r="E160" s="173"/>
      <c r="F160" s="466">
        <f t="shared" si="9"/>
        <v>0</v>
      </c>
    </row>
    <row r="161" spans="1:6" s="448" customFormat="1" ht="17.25" customHeight="1" x14ac:dyDescent="0.25">
      <c r="A161" s="165" t="s">
        <v>980</v>
      </c>
      <c r="B161" s="166" t="s">
        <v>907</v>
      </c>
      <c r="C161" s="154" t="s">
        <v>15</v>
      </c>
      <c r="D161" s="229">
        <v>40</v>
      </c>
      <c r="E161" s="173"/>
      <c r="F161" s="466">
        <f t="shared" si="9"/>
        <v>0</v>
      </c>
    </row>
    <row r="162" spans="1:6" s="448" customFormat="1" ht="17.25" customHeight="1" x14ac:dyDescent="0.25">
      <c r="A162" s="165" t="s">
        <v>981</v>
      </c>
      <c r="B162" s="153" t="s">
        <v>906</v>
      </c>
      <c r="C162" s="154" t="s">
        <v>15</v>
      </c>
      <c r="D162" s="229">
        <v>40</v>
      </c>
      <c r="E162" s="173"/>
      <c r="F162" s="466">
        <f t="shared" si="9"/>
        <v>0</v>
      </c>
    </row>
    <row r="163" spans="1:6" s="448" customFormat="1" ht="17.25" customHeight="1" x14ac:dyDescent="0.25">
      <c r="A163" s="165" t="s">
        <v>982</v>
      </c>
      <c r="B163" s="153" t="s">
        <v>905</v>
      </c>
      <c r="C163" s="154" t="s">
        <v>15</v>
      </c>
      <c r="D163" s="229">
        <v>40</v>
      </c>
      <c r="E163" s="173"/>
      <c r="F163" s="466">
        <f t="shared" si="9"/>
        <v>0</v>
      </c>
    </row>
    <row r="164" spans="1:6" s="448" customFormat="1" ht="17.25" customHeight="1" x14ac:dyDescent="0.25">
      <c r="A164" s="165" t="s">
        <v>983</v>
      </c>
      <c r="B164" s="153" t="s">
        <v>918</v>
      </c>
      <c r="C164" s="154" t="s">
        <v>15</v>
      </c>
      <c r="D164" s="229">
        <v>40</v>
      </c>
      <c r="E164" s="173"/>
      <c r="F164" s="466">
        <f t="shared" si="9"/>
        <v>0</v>
      </c>
    </row>
    <row r="165" spans="1:6" s="448" customFormat="1" ht="17.25" customHeight="1" x14ac:dyDescent="0.25">
      <c r="A165" s="165"/>
      <c r="B165" s="153"/>
      <c r="C165" s="154"/>
      <c r="D165" s="229"/>
      <c r="E165" s="173"/>
      <c r="F165" s="466"/>
    </row>
    <row r="166" spans="1:6" s="448" customFormat="1" ht="37.5" x14ac:dyDescent="0.25">
      <c r="A166" s="165"/>
      <c r="B166" s="230" t="s">
        <v>984</v>
      </c>
      <c r="C166" s="154"/>
      <c r="D166" s="229"/>
      <c r="E166" s="173"/>
      <c r="F166" s="466"/>
    </row>
    <row r="167" spans="1:6" s="448" customFormat="1" ht="15.75" customHeight="1" x14ac:dyDescent="0.25">
      <c r="A167" s="165" t="s">
        <v>985</v>
      </c>
      <c r="B167" s="166" t="s">
        <v>910</v>
      </c>
      <c r="C167" s="154" t="s">
        <v>15</v>
      </c>
      <c r="D167" s="229">
        <v>20</v>
      </c>
      <c r="E167" s="173"/>
      <c r="F167" s="466">
        <f t="shared" ref="F167:F173" si="10">D167*E167</f>
        <v>0</v>
      </c>
    </row>
    <row r="168" spans="1:6" s="448" customFormat="1" ht="15.75" customHeight="1" x14ac:dyDescent="0.25">
      <c r="A168" s="165" t="s">
        <v>986</v>
      </c>
      <c r="B168" s="166" t="s">
        <v>909</v>
      </c>
      <c r="C168" s="154" t="s">
        <v>15</v>
      </c>
      <c r="D168" s="229">
        <v>20</v>
      </c>
      <c r="E168" s="173"/>
      <c r="F168" s="466">
        <f t="shared" si="10"/>
        <v>0</v>
      </c>
    </row>
    <row r="169" spans="1:6" s="448" customFormat="1" ht="15.75" customHeight="1" x14ac:dyDescent="0.25">
      <c r="A169" s="165" t="s">
        <v>987</v>
      </c>
      <c r="B169" s="153" t="s">
        <v>908</v>
      </c>
      <c r="C169" s="154" t="s">
        <v>15</v>
      </c>
      <c r="D169" s="229">
        <v>20</v>
      </c>
      <c r="E169" s="173"/>
      <c r="F169" s="466">
        <f t="shared" si="10"/>
        <v>0</v>
      </c>
    </row>
    <row r="170" spans="1:6" s="448" customFormat="1" ht="15.75" customHeight="1" x14ac:dyDescent="0.25">
      <c r="A170" s="165" t="s">
        <v>988</v>
      </c>
      <c r="B170" s="166" t="s">
        <v>907</v>
      </c>
      <c r="C170" s="154" t="s">
        <v>15</v>
      </c>
      <c r="D170" s="229">
        <v>20</v>
      </c>
      <c r="E170" s="173"/>
      <c r="F170" s="466">
        <f t="shared" si="10"/>
        <v>0</v>
      </c>
    </row>
    <row r="171" spans="1:6" s="448" customFormat="1" ht="15.75" customHeight="1" x14ac:dyDescent="0.25">
      <c r="A171" s="165" t="s">
        <v>989</v>
      </c>
      <c r="B171" s="153" t="s">
        <v>906</v>
      </c>
      <c r="C171" s="154" t="s">
        <v>15</v>
      </c>
      <c r="D171" s="229">
        <v>20</v>
      </c>
      <c r="E171" s="173"/>
      <c r="F171" s="466">
        <f t="shared" si="10"/>
        <v>0</v>
      </c>
    </row>
    <row r="172" spans="1:6" s="448" customFormat="1" ht="15.75" customHeight="1" x14ac:dyDescent="0.25">
      <c r="A172" s="165" t="s">
        <v>990</v>
      </c>
      <c r="B172" s="153" t="s">
        <v>905</v>
      </c>
      <c r="C172" s="154" t="s">
        <v>15</v>
      </c>
      <c r="D172" s="229">
        <v>20</v>
      </c>
      <c r="E172" s="173"/>
      <c r="F172" s="466">
        <f t="shared" si="10"/>
        <v>0</v>
      </c>
    </row>
    <row r="173" spans="1:6" s="448" customFormat="1" ht="15.75" customHeight="1" x14ac:dyDescent="0.25">
      <c r="A173" s="165" t="s">
        <v>1107</v>
      </c>
      <c r="B173" s="153" t="s">
        <v>918</v>
      </c>
      <c r="C173" s="154" t="s">
        <v>15</v>
      </c>
      <c r="D173" s="229">
        <v>10</v>
      </c>
      <c r="E173" s="173"/>
      <c r="F173" s="466">
        <f t="shared" si="10"/>
        <v>0</v>
      </c>
    </row>
    <row r="174" spans="1:6" s="448" customFormat="1" ht="9" customHeight="1" x14ac:dyDescent="0.25">
      <c r="A174" s="165"/>
      <c r="B174" s="153"/>
      <c r="C174" s="154"/>
      <c r="D174" s="229"/>
      <c r="E174" s="173"/>
      <c r="F174" s="466"/>
    </row>
    <row r="175" spans="1:6" s="448" customFormat="1" ht="13" x14ac:dyDescent="0.25">
      <c r="A175" s="165"/>
      <c r="B175" s="231" t="s">
        <v>991</v>
      </c>
      <c r="C175" s="165"/>
      <c r="D175" s="229"/>
      <c r="E175" s="173"/>
      <c r="F175" s="466"/>
    </row>
    <row r="176" spans="1:6" s="448" customFormat="1" ht="10.5" customHeight="1" x14ac:dyDescent="0.25">
      <c r="A176" s="165"/>
      <c r="B176" s="231"/>
      <c r="C176" s="165"/>
      <c r="D176" s="229"/>
      <c r="E176" s="173"/>
      <c r="F176" s="466"/>
    </row>
    <row r="177" spans="1:6" s="448" customFormat="1" ht="37.5" x14ac:dyDescent="0.25">
      <c r="A177" s="165" t="s">
        <v>318</v>
      </c>
      <c r="B177" s="166" t="s">
        <v>1108</v>
      </c>
      <c r="C177" s="167" t="s">
        <v>15</v>
      </c>
      <c r="D177" s="245">
        <f>SUM(D158:D176)</f>
        <v>410</v>
      </c>
      <c r="E177" s="246"/>
      <c r="F177" s="562">
        <f>D177*E177</f>
        <v>0</v>
      </c>
    </row>
    <row r="178" spans="1:6" s="448" customFormat="1" ht="10.5" customHeight="1" x14ac:dyDescent="0.25">
      <c r="A178" s="165"/>
      <c r="B178" s="164"/>
      <c r="C178" s="165"/>
      <c r="D178" s="244"/>
      <c r="E178" s="173"/>
      <c r="F178" s="466"/>
    </row>
    <row r="179" spans="1:6" s="448" customFormat="1" ht="38" thickBot="1" x14ac:dyDescent="0.3">
      <c r="A179" s="165" t="s">
        <v>992</v>
      </c>
      <c r="B179" s="166" t="s">
        <v>993</v>
      </c>
      <c r="C179" s="167" t="s">
        <v>15</v>
      </c>
      <c r="D179" s="168">
        <v>8</v>
      </c>
      <c r="E179" s="246"/>
      <c r="F179" s="562">
        <f>D179*E179</f>
        <v>0</v>
      </c>
    </row>
    <row r="180" spans="1:6" s="448" customFormat="1" ht="20.25" customHeight="1" thickTop="1" x14ac:dyDescent="0.25">
      <c r="A180" s="1108" t="s">
        <v>93</v>
      </c>
      <c r="B180" s="1108"/>
      <c r="C180" s="1108"/>
      <c r="D180" s="1108"/>
      <c r="E180" s="1108"/>
      <c r="F180" s="911">
        <f>SUM(F130:F179)</f>
        <v>0</v>
      </c>
    </row>
    <row r="181" spans="1:6" s="448" customFormat="1" ht="12.5" x14ac:dyDescent="0.25">
      <c r="A181" s="179"/>
      <c r="B181" s="183"/>
      <c r="C181" s="179"/>
      <c r="D181" s="205"/>
      <c r="E181" s="182"/>
      <c r="F181" s="560"/>
    </row>
    <row r="182" spans="1:6" s="448" customFormat="1" ht="26" x14ac:dyDescent="0.25">
      <c r="A182" s="179"/>
      <c r="B182" s="209" t="s">
        <v>942</v>
      </c>
      <c r="C182" s="179"/>
      <c r="D182" s="205"/>
      <c r="E182" s="182"/>
      <c r="F182" s="560"/>
    </row>
    <row r="183" spans="1:6" s="448" customFormat="1" ht="12.5" x14ac:dyDescent="0.25">
      <c r="A183" s="179"/>
      <c r="B183" s="183"/>
      <c r="C183" s="179"/>
      <c r="D183" s="205"/>
      <c r="E183" s="182"/>
      <c r="F183" s="560"/>
    </row>
    <row r="184" spans="1:6" s="448" customFormat="1" ht="13" x14ac:dyDescent="0.25">
      <c r="A184" s="179"/>
      <c r="B184" s="180" t="s">
        <v>943</v>
      </c>
      <c r="C184" s="179"/>
      <c r="D184" s="205"/>
      <c r="E184" s="182"/>
      <c r="F184" s="560"/>
    </row>
    <row r="185" spans="1:6" s="448" customFormat="1" ht="12.5" x14ac:dyDescent="0.25">
      <c r="A185" s="179" t="s">
        <v>134</v>
      </c>
      <c r="B185" s="183" t="s">
        <v>944</v>
      </c>
      <c r="C185" s="179" t="s">
        <v>38</v>
      </c>
      <c r="D185" s="181">
        <v>40</v>
      </c>
      <c r="E185" s="182"/>
      <c r="F185" s="560">
        <f>D185*E185</f>
        <v>0</v>
      </c>
    </row>
    <row r="186" spans="1:6" s="448" customFormat="1" ht="12.5" x14ac:dyDescent="0.25">
      <c r="A186" s="179"/>
      <c r="B186" s="183"/>
      <c r="C186" s="179"/>
      <c r="D186" s="181"/>
      <c r="E186" s="182"/>
      <c r="F186" s="560"/>
    </row>
    <row r="187" spans="1:6" s="448" customFormat="1" ht="25" x14ac:dyDescent="0.25">
      <c r="A187" s="179" t="s">
        <v>945</v>
      </c>
      <c r="B187" s="207" t="s">
        <v>946</v>
      </c>
      <c r="C187" s="195" t="s">
        <v>38</v>
      </c>
      <c r="D187" s="196">
        <f>D185*2</f>
        <v>80</v>
      </c>
      <c r="E187" s="197"/>
      <c r="F187" s="563">
        <f>D187*E187</f>
        <v>0</v>
      </c>
    </row>
    <row r="188" spans="1:6" s="448" customFormat="1" ht="12.5" x14ac:dyDescent="0.25">
      <c r="A188" s="179"/>
      <c r="B188" s="183"/>
      <c r="C188" s="179"/>
      <c r="D188" s="205"/>
      <c r="E188" s="182"/>
      <c r="F188" s="560"/>
    </row>
    <row r="189" spans="1:6" s="448" customFormat="1" ht="13" x14ac:dyDescent="0.25">
      <c r="A189" s="179"/>
      <c r="B189" s="180" t="s">
        <v>947</v>
      </c>
      <c r="C189" s="179"/>
      <c r="D189" s="205"/>
      <c r="E189" s="182"/>
      <c r="F189" s="560"/>
    </row>
    <row r="190" spans="1:6" s="448" customFormat="1" ht="16.5" customHeight="1" x14ac:dyDescent="0.25">
      <c r="A190" s="179" t="s">
        <v>948</v>
      </c>
      <c r="B190" s="186" t="s">
        <v>949</v>
      </c>
      <c r="C190" s="179" t="s">
        <v>106</v>
      </c>
      <c r="D190" s="213">
        <v>269</v>
      </c>
      <c r="E190" s="182"/>
      <c r="F190" s="560">
        <f>D190*E190</f>
        <v>0</v>
      </c>
    </row>
    <row r="191" spans="1:6" s="448" customFormat="1" ht="16.5" customHeight="1" x14ac:dyDescent="0.25">
      <c r="A191" s="210" t="s">
        <v>807</v>
      </c>
      <c r="B191" s="186" t="s">
        <v>950</v>
      </c>
      <c r="C191" s="179" t="s">
        <v>106</v>
      </c>
      <c r="D191" s="213">
        <v>67</v>
      </c>
      <c r="E191" s="182"/>
      <c r="F191" s="560">
        <f>D191*E191</f>
        <v>0</v>
      </c>
    </row>
    <row r="192" spans="1:6" s="448" customFormat="1" ht="12.5" x14ac:dyDescent="0.25">
      <c r="A192" s="179"/>
      <c r="B192" s="183"/>
      <c r="C192" s="179"/>
      <c r="D192" s="205"/>
      <c r="E192" s="182"/>
      <c r="F192" s="560"/>
    </row>
    <row r="193" spans="1:6" s="448" customFormat="1" ht="13" x14ac:dyDescent="0.25">
      <c r="A193" s="179"/>
      <c r="B193" s="204" t="s">
        <v>951</v>
      </c>
      <c r="C193" s="179"/>
      <c r="D193" s="205"/>
      <c r="E193" s="182"/>
      <c r="F193" s="560"/>
    </row>
    <row r="194" spans="1:6" s="448" customFormat="1" ht="12.5" x14ac:dyDescent="0.25">
      <c r="A194" s="179" t="s">
        <v>952</v>
      </c>
      <c r="B194" s="186" t="s">
        <v>953</v>
      </c>
      <c r="C194" s="179" t="s">
        <v>15</v>
      </c>
      <c r="D194" s="181">
        <v>5</v>
      </c>
      <c r="E194" s="182"/>
      <c r="F194" s="560">
        <f>D194*E194</f>
        <v>0</v>
      </c>
    </row>
    <row r="195" spans="1:6" s="448" customFormat="1" ht="13" x14ac:dyDescent="0.25">
      <c r="A195" s="179"/>
      <c r="B195" s="214"/>
      <c r="C195" s="179"/>
      <c r="D195" s="205"/>
      <c r="E195" s="182"/>
      <c r="F195" s="560"/>
    </row>
    <row r="196" spans="1:6" s="448" customFormat="1" ht="13" x14ac:dyDescent="0.25">
      <c r="A196" s="179"/>
      <c r="B196" s="188" t="s">
        <v>954</v>
      </c>
      <c r="C196" s="179"/>
      <c r="D196" s="181"/>
      <c r="E196" s="182"/>
      <c r="F196" s="560"/>
    </row>
    <row r="197" spans="1:6" s="448" customFormat="1" ht="18" customHeight="1" x14ac:dyDescent="0.25">
      <c r="A197" s="179" t="s">
        <v>955</v>
      </c>
      <c r="B197" s="186" t="s">
        <v>1109</v>
      </c>
      <c r="C197" s="179" t="s">
        <v>106</v>
      </c>
      <c r="D197" s="181">
        <v>0</v>
      </c>
      <c r="E197" s="182"/>
      <c r="F197" s="560">
        <f>D197*E197</f>
        <v>0</v>
      </c>
    </row>
    <row r="198" spans="1:6" s="448" customFormat="1" ht="18" customHeight="1" x14ac:dyDescent="0.25">
      <c r="A198" s="179" t="s">
        <v>956</v>
      </c>
      <c r="B198" s="186" t="s">
        <v>1011</v>
      </c>
      <c r="C198" s="179" t="s">
        <v>106</v>
      </c>
      <c r="D198" s="181">
        <v>10</v>
      </c>
      <c r="E198" s="182"/>
      <c r="F198" s="560">
        <f>D198*E198</f>
        <v>0</v>
      </c>
    </row>
    <row r="199" spans="1:6" s="448" customFormat="1" ht="12.5" x14ac:dyDescent="0.25">
      <c r="A199" s="179"/>
      <c r="B199" s="186"/>
      <c r="C199" s="179"/>
      <c r="D199" s="181"/>
      <c r="E199" s="182"/>
      <c r="F199" s="560"/>
    </row>
    <row r="200" spans="1:6" s="448" customFormat="1" ht="13" x14ac:dyDescent="0.25">
      <c r="A200" s="404"/>
      <c r="B200" s="469" t="s">
        <v>758</v>
      </c>
      <c r="C200" s="404"/>
      <c r="D200" s="404"/>
      <c r="E200" s="409"/>
      <c r="F200" s="407"/>
    </row>
    <row r="201" spans="1:6" s="448" customFormat="1" ht="12.5" x14ac:dyDescent="0.25">
      <c r="A201" s="404"/>
      <c r="B201" s="408"/>
      <c r="C201" s="404"/>
      <c r="D201" s="404"/>
      <c r="E201" s="409"/>
      <c r="F201" s="410"/>
    </row>
    <row r="202" spans="1:6" s="448" customFormat="1" ht="37.5" x14ac:dyDescent="0.25">
      <c r="A202" s="404"/>
      <c r="B202" s="408" t="s">
        <v>760</v>
      </c>
      <c r="C202" s="404"/>
      <c r="D202" s="404"/>
      <c r="E202" s="409"/>
      <c r="F202" s="407"/>
    </row>
    <row r="203" spans="1:6" s="448" customFormat="1" ht="12.5" x14ac:dyDescent="0.25">
      <c r="A203" s="404"/>
      <c r="B203" s="408"/>
      <c r="C203" s="404"/>
      <c r="D203" s="404"/>
      <c r="E203" s="409"/>
      <c r="F203" s="407"/>
    </row>
    <row r="204" spans="1:6" s="448" customFormat="1" ht="12.5" x14ac:dyDescent="0.25">
      <c r="A204" s="404" t="s">
        <v>759</v>
      </c>
      <c r="B204" s="408" t="s">
        <v>761</v>
      </c>
      <c r="C204" s="404" t="s">
        <v>15</v>
      </c>
      <c r="D204" s="229" t="s">
        <v>217</v>
      </c>
      <c r="E204" s="409"/>
      <c r="F204" s="410">
        <v>0</v>
      </c>
    </row>
    <row r="205" spans="1:6" s="448" customFormat="1" ht="12.5" x14ac:dyDescent="0.25">
      <c r="A205" s="404" t="s">
        <v>762</v>
      </c>
      <c r="B205" s="408" t="s">
        <v>766</v>
      </c>
      <c r="C205" s="404" t="s">
        <v>15</v>
      </c>
      <c r="D205" s="229" t="s">
        <v>217</v>
      </c>
      <c r="E205" s="409"/>
      <c r="F205" s="407">
        <v>0</v>
      </c>
    </row>
    <row r="206" spans="1:6" s="448" customFormat="1" ht="12.5" x14ac:dyDescent="0.25">
      <c r="A206" s="404" t="s">
        <v>763</v>
      </c>
      <c r="B206" s="408" t="s">
        <v>767</v>
      </c>
      <c r="C206" s="404" t="s">
        <v>15</v>
      </c>
      <c r="D206" s="229" t="s">
        <v>217</v>
      </c>
      <c r="E206" s="409"/>
      <c r="F206" s="407">
        <v>0</v>
      </c>
    </row>
    <row r="207" spans="1:6" s="448" customFormat="1" ht="12.5" x14ac:dyDescent="0.25">
      <c r="A207" s="404" t="s">
        <v>764</v>
      </c>
      <c r="B207" s="408" t="s">
        <v>768</v>
      </c>
      <c r="C207" s="404" t="s">
        <v>15</v>
      </c>
      <c r="D207" s="229" t="s">
        <v>217</v>
      </c>
      <c r="E207" s="409"/>
      <c r="F207" s="407">
        <v>0</v>
      </c>
    </row>
    <row r="208" spans="1:6" s="448" customFormat="1" ht="12.5" x14ac:dyDescent="0.25">
      <c r="A208" s="404" t="s">
        <v>765</v>
      </c>
      <c r="B208" s="408" t="s">
        <v>1015</v>
      </c>
      <c r="C208" s="404" t="s">
        <v>15</v>
      </c>
      <c r="D208" s="406" t="s">
        <v>1003</v>
      </c>
      <c r="E208" s="409"/>
      <c r="F208" s="407">
        <v>0</v>
      </c>
    </row>
    <row r="209" spans="1:6" s="448" customFormat="1" ht="12.5" x14ac:dyDescent="0.25">
      <c r="A209" s="404" t="s">
        <v>769</v>
      </c>
      <c r="B209" s="408" t="s">
        <v>772</v>
      </c>
      <c r="C209" s="404" t="s">
        <v>15</v>
      </c>
      <c r="D209" s="406">
        <v>1</v>
      </c>
      <c r="E209" s="409"/>
      <c r="F209" s="407">
        <f t="shared" ref="F209" si="11">D209*E209</f>
        <v>0</v>
      </c>
    </row>
    <row r="210" spans="1:6" s="448" customFormat="1" ht="12.5" x14ac:dyDescent="0.25">
      <c r="A210" s="179"/>
      <c r="B210" s="186"/>
      <c r="C210" s="179"/>
      <c r="D210" s="181"/>
      <c r="E210" s="182"/>
      <c r="F210" s="560"/>
    </row>
    <row r="211" spans="1:6" s="448" customFormat="1" ht="12.5" x14ac:dyDescent="0.25">
      <c r="A211" s="179"/>
      <c r="B211" s="186"/>
      <c r="C211" s="179"/>
      <c r="D211" s="181"/>
      <c r="E211" s="182"/>
      <c r="F211" s="560"/>
    </row>
    <row r="212" spans="1:6" s="448" customFormat="1" ht="12.5" x14ac:dyDescent="0.25">
      <c r="A212" s="179"/>
      <c r="B212" s="186"/>
      <c r="C212" s="179"/>
      <c r="D212" s="181"/>
      <c r="E212" s="182"/>
      <c r="F212" s="560"/>
    </row>
    <row r="213" spans="1:6" s="448" customFormat="1" ht="12.5" x14ac:dyDescent="0.25">
      <c r="A213" s="179"/>
      <c r="B213" s="186"/>
      <c r="C213" s="179"/>
      <c r="D213" s="181"/>
      <c r="E213" s="182"/>
      <c r="F213" s="560"/>
    </row>
    <row r="214" spans="1:6" s="448" customFormat="1" ht="12.5" x14ac:dyDescent="0.25">
      <c r="A214" s="179"/>
      <c r="B214" s="186"/>
      <c r="C214" s="179"/>
      <c r="D214" s="181"/>
      <c r="E214" s="182"/>
      <c r="F214" s="560"/>
    </row>
    <row r="215" spans="1:6" s="448" customFormat="1" ht="12.5" x14ac:dyDescent="0.25">
      <c r="A215" s="179"/>
      <c r="B215" s="186"/>
      <c r="C215" s="179"/>
      <c r="D215" s="181"/>
      <c r="E215" s="182"/>
      <c r="F215" s="560"/>
    </row>
    <row r="216" spans="1:6" s="448" customFormat="1" ht="12.5" x14ac:dyDescent="0.25">
      <c r="A216" s="179"/>
      <c r="B216" s="186"/>
      <c r="C216" s="179"/>
      <c r="D216" s="181"/>
      <c r="E216" s="182"/>
      <c r="F216" s="560"/>
    </row>
    <row r="217" spans="1:6" s="448" customFormat="1" ht="12.5" x14ac:dyDescent="0.25">
      <c r="A217" s="179"/>
      <c r="B217" s="186"/>
      <c r="C217" s="179"/>
      <c r="D217" s="181"/>
      <c r="E217" s="182"/>
      <c r="F217" s="560"/>
    </row>
    <row r="218" spans="1:6" s="448" customFormat="1" ht="12.5" x14ac:dyDescent="0.25">
      <c r="A218" s="179"/>
      <c r="B218" s="186"/>
      <c r="C218" s="179"/>
      <c r="D218" s="181"/>
      <c r="E218" s="182"/>
      <c r="F218" s="560"/>
    </row>
    <row r="219" spans="1:6" s="448" customFormat="1" ht="12.5" x14ac:dyDescent="0.25">
      <c r="A219" s="179"/>
      <c r="B219" s="186"/>
      <c r="C219" s="179"/>
      <c r="D219" s="181"/>
      <c r="E219" s="182"/>
      <c r="F219" s="560"/>
    </row>
    <row r="220" spans="1:6" s="448" customFormat="1" ht="12.5" x14ac:dyDescent="0.25">
      <c r="A220" s="179"/>
      <c r="B220" s="186"/>
      <c r="C220" s="179"/>
      <c r="D220" s="181"/>
      <c r="E220" s="182"/>
      <c r="F220" s="560"/>
    </row>
    <row r="221" spans="1:6" s="448" customFormat="1" ht="12.5" x14ac:dyDescent="0.25">
      <c r="A221" s="179"/>
      <c r="B221" s="186"/>
      <c r="C221" s="179"/>
      <c r="D221" s="181"/>
      <c r="E221" s="182"/>
      <c r="F221" s="560"/>
    </row>
    <row r="222" spans="1:6" s="448" customFormat="1" ht="12.5" x14ac:dyDescent="0.25">
      <c r="A222" s="179"/>
      <c r="B222" s="186"/>
      <c r="C222" s="179"/>
      <c r="D222" s="181"/>
      <c r="E222" s="182"/>
      <c r="F222" s="560"/>
    </row>
    <row r="223" spans="1:6" s="448" customFormat="1" ht="12.5" x14ac:dyDescent="0.25">
      <c r="A223" s="179"/>
      <c r="B223" s="186"/>
      <c r="C223" s="179"/>
      <c r="D223" s="181"/>
      <c r="E223" s="182"/>
      <c r="F223" s="560"/>
    </row>
    <row r="224" spans="1:6" s="448" customFormat="1" ht="12.5" x14ac:dyDescent="0.25">
      <c r="A224" s="179"/>
      <c r="B224" s="186"/>
      <c r="C224" s="179"/>
      <c r="D224" s="181"/>
      <c r="E224" s="182"/>
      <c r="F224" s="560"/>
    </row>
    <row r="225" spans="1:6" s="448" customFormat="1" ht="12.5" x14ac:dyDescent="0.25">
      <c r="A225" s="179"/>
      <c r="B225" s="186"/>
      <c r="C225" s="179"/>
      <c r="D225" s="181"/>
      <c r="E225" s="182"/>
      <c r="F225" s="560"/>
    </row>
    <row r="226" spans="1:6" s="448" customFormat="1" ht="12.5" x14ac:dyDescent="0.25">
      <c r="A226" s="179"/>
      <c r="B226" s="186"/>
      <c r="C226" s="179"/>
      <c r="D226" s="181"/>
      <c r="E226" s="182"/>
      <c r="F226" s="560"/>
    </row>
    <row r="227" spans="1:6" s="448" customFormat="1" ht="12.5" x14ac:dyDescent="0.25">
      <c r="A227" s="179"/>
      <c r="B227" s="186"/>
      <c r="C227" s="179"/>
      <c r="D227" s="181"/>
      <c r="E227" s="182"/>
      <c r="F227" s="560"/>
    </row>
    <row r="228" spans="1:6" s="448" customFormat="1" ht="12.5" x14ac:dyDescent="0.25">
      <c r="A228" s="179"/>
      <c r="B228" s="186"/>
      <c r="C228" s="179"/>
      <c r="D228" s="181"/>
      <c r="E228" s="182"/>
      <c r="F228" s="560"/>
    </row>
    <row r="229" spans="1:6" s="448" customFormat="1" ht="12.5" x14ac:dyDescent="0.25">
      <c r="A229" s="179"/>
      <c r="B229" s="186"/>
      <c r="C229" s="179"/>
      <c r="D229" s="181"/>
      <c r="E229" s="182"/>
      <c r="F229" s="560"/>
    </row>
    <row r="230" spans="1:6" s="448" customFormat="1" ht="12.5" x14ac:dyDescent="0.25">
      <c r="A230" s="179"/>
      <c r="B230" s="186"/>
      <c r="C230" s="179"/>
      <c r="D230" s="181"/>
      <c r="E230" s="182"/>
      <c r="F230" s="560"/>
    </row>
    <row r="231" spans="1:6" s="448" customFormat="1" ht="12.5" x14ac:dyDescent="0.25">
      <c r="A231" s="179"/>
      <c r="B231" s="186"/>
      <c r="C231" s="179"/>
      <c r="D231" s="181"/>
      <c r="E231" s="182"/>
      <c r="F231" s="560"/>
    </row>
    <row r="232" spans="1:6" s="448" customFormat="1" ht="12.5" x14ac:dyDescent="0.25">
      <c r="A232" s="179"/>
      <c r="B232" s="186"/>
      <c r="C232" s="179"/>
      <c r="D232" s="181"/>
      <c r="E232" s="182"/>
      <c r="F232" s="560"/>
    </row>
    <row r="233" spans="1:6" s="448" customFormat="1" ht="12.5" x14ac:dyDescent="0.25">
      <c r="A233" s="179"/>
      <c r="B233" s="186"/>
      <c r="C233" s="179"/>
      <c r="D233" s="181"/>
      <c r="E233" s="182"/>
      <c r="F233" s="560"/>
    </row>
    <row r="234" spans="1:6" s="448" customFormat="1" ht="12.5" x14ac:dyDescent="0.25">
      <c r="A234" s="179"/>
      <c r="B234" s="186"/>
      <c r="C234" s="179"/>
      <c r="D234" s="181"/>
      <c r="E234" s="182"/>
      <c r="F234" s="560"/>
    </row>
    <row r="235" spans="1:6" s="448" customFormat="1" ht="12.5" x14ac:dyDescent="0.25">
      <c r="A235" s="179"/>
      <c r="B235" s="186"/>
      <c r="C235" s="179"/>
      <c r="D235" s="181"/>
      <c r="E235" s="182"/>
      <c r="F235" s="560"/>
    </row>
    <row r="236" spans="1:6" s="448" customFormat="1" ht="12.5" x14ac:dyDescent="0.25">
      <c r="A236" s="179"/>
      <c r="B236" s="186"/>
      <c r="C236" s="179"/>
      <c r="D236" s="181"/>
      <c r="E236" s="182"/>
      <c r="F236" s="560"/>
    </row>
    <row r="237" spans="1:6" s="448" customFormat="1" ht="12.5" x14ac:dyDescent="0.25">
      <c r="A237" s="179"/>
      <c r="B237" s="186"/>
      <c r="C237" s="179"/>
      <c r="D237" s="181"/>
      <c r="E237" s="182"/>
      <c r="F237" s="560"/>
    </row>
    <row r="238" spans="1:6" s="448" customFormat="1" ht="12.5" x14ac:dyDescent="0.25">
      <c r="A238" s="179"/>
      <c r="B238" s="186"/>
      <c r="C238" s="179"/>
      <c r="D238" s="181"/>
      <c r="E238" s="182"/>
      <c r="F238" s="560"/>
    </row>
    <row r="239" spans="1:6" s="448" customFormat="1" ht="12.5" x14ac:dyDescent="0.25">
      <c r="A239" s="179"/>
      <c r="B239" s="186"/>
      <c r="C239" s="179"/>
      <c r="D239" s="181"/>
      <c r="E239" s="182"/>
      <c r="F239" s="560"/>
    </row>
    <row r="240" spans="1:6" s="448" customFormat="1" ht="12.5" x14ac:dyDescent="0.25">
      <c r="A240" s="179"/>
      <c r="B240" s="186"/>
      <c r="C240" s="179"/>
      <c r="D240" s="181"/>
      <c r="E240" s="182"/>
      <c r="F240" s="560"/>
    </row>
    <row r="241" spans="1:6" s="448" customFormat="1" ht="12.5" x14ac:dyDescent="0.25">
      <c r="A241" s="179"/>
      <c r="B241" s="186"/>
      <c r="C241" s="179"/>
      <c r="D241" s="181"/>
      <c r="E241" s="182"/>
      <c r="F241" s="560"/>
    </row>
    <row r="242" spans="1:6" s="448" customFormat="1" ht="12.5" x14ac:dyDescent="0.25">
      <c r="A242" s="179"/>
      <c r="B242" s="186"/>
      <c r="C242" s="179"/>
      <c r="D242" s="181"/>
      <c r="E242" s="182"/>
      <c r="F242" s="560"/>
    </row>
    <row r="243" spans="1:6" s="448" customFormat="1" ht="12.5" x14ac:dyDescent="0.25">
      <c r="A243" s="179"/>
      <c r="B243" s="186"/>
      <c r="C243" s="179"/>
      <c r="D243" s="181"/>
      <c r="E243" s="182"/>
      <c r="F243" s="560"/>
    </row>
    <row r="244" spans="1:6" s="448" customFormat="1" ht="12.5" x14ac:dyDescent="0.25">
      <c r="A244" s="179"/>
      <c r="B244" s="186"/>
      <c r="C244" s="179"/>
      <c r="D244" s="181"/>
      <c r="E244" s="182"/>
      <c r="F244" s="560"/>
    </row>
    <row r="245" spans="1:6" s="448" customFormat="1" ht="13" thickBot="1" x14ac:dyDescent="0.3">
      <c r="A245" s="179"/>
      <c r="B245" s="186"/>
      <c r="C245" s="179"/>
      <c r="D245" s="181"/>
      <c r="E245" s="182"/>
      <c r="F245" s="560"/>
    </row>
    <row r="246" spans="1:6" s="448" customFormat="1" ht="18" customHeight="1" thickTop="1" x14ac:dyDescent="0.25">
      <c r="A246" s="1108" t="s">
        <v>93</v>
      </c>
      <c r="B246" s="1108"/>
      <c r="C246" s="1108"/>
      <c r="D246" s="1108"/>
      <c r="E246" s="1108"/>
      <c r="F246" s="911">
        <f>SUM(F182:F245)</f>
        <v>0</v>
      </c>
    </row>
    <row r="247" spans="1:6" s="448" customFormat="1" ht="13" x14ac:dyDescent="0.25">
      <c r="A247" s="215"/>
      <c r="B247" s="216"/>
      <c r="C247" s="215"/>
      <c r="D247" s="217"/>
      <c r="E247" s="218"/>
      <c r="F247" s="564"/>
    </row>
    <row r="248" spans="1:6" s="448" customFormat="1" ht="12.5" x14ac:dyDescent="0.25">
      <c r="A248" s="215"/>
      <c r="B248" s="219"/>
      <c r="C248" s="215"/>
      <c r="D248" s="217"/>
      <c r="E248" s="218"/>
      <c r="F248" s="564"/>
    </row>
    <row r="249" spans="1:6" s="448" customFormat="1" ht="13" x14ac:dyDescent="0.25">
      <c r="A249" s="191"/>
      <c r="B249" s="220" t="s">
        <v>1306</v>
      </c>
      <c r="C249" s="191"/>
      <c r="D249" s="221"/>
      <c r="E249" s="222"/>
      <c r="F249" s="565"/>
    </row>
    <row r="250" spans="1:6" s="448" customFormat="1" ht="13" x14ac:dyDescent="0.25">
      <c r="A250" s="191"/>
      <c r="B250" s="220"/>
      <c r="C250" s="191"/>
      <c r="D250" s="221"/>
      <c r="E250" s="222"/>
      <c r="F250" s="565"/>
    </row>
    <row r="251" spans="1:6" s="448" customFormat="1" ht="13" x14ac:dyDescent="0.25">
      <c r="A251" s="191"/>
      <c r="B251" s="223" t="s">
        <v>261</v>
      </c>
      <c r="C251" s="191"/>
      <c r="D251" s="221"/>
      <c r="E251" s="222"/>
      <c r="F251" s="565"/>
    </row>
    <row r="252" spans="1:6" s="448" customFormat="1" ht="12.5" x14ac:dyDescent="0.25">
      <c r="A252" s="191"/>
      <c r="B252" s="183"/>
      <c r="C252" s="191"/>
      <c r="D252" s="221"/>
      <c r="E252" s="222"/>
      <c r="F252" s="565"/>
    </row>
    <row r="253" spans="1:6" s="448" customFormat="1" ht="12.5" x14ac:dyDescent="0.25">
      <c r="A253" s="191"/>
      <c r="B253" s="224" t="s">
        <v>1088</v>
      </c>
      <c r="C253" s="191"/>
      <c r="D253" s="221"/>
      <c r="E253" s="222"/>
      <c r="F253" s="565">
        <f>+F63</f>
        <v>0</v>
      </c>
    </row>
    <row r="254" spans="1:6" s="448" customFormat="1" ht="12.5" x14ac:dyDescent="0.25">
      <c r="A254" s="191"/>
      <c r="B254" s="224"/>
      <c r="C254" s="191"/>
      <c r="D254" s="221"/>
      <c r="E254" s="222"/>
      <c r="F254" s="565"/>
    </row>
    <row r="255" spans="1:6" s="448" customFormat="1" ht="12.5" x14ac:dyDescent="0.25">
      <c r="A255" s="191"/>
      <c r="B255" s="224" t="s">
        <v>1089</v>
      </c>
      <c r="C255" s="191"/>
      <c r="D255" s="221"/>
      <c r="E255" s="222"/>
      <c r="F255" s="565">
        <f>+F128</f>
        <v>0</v>
      </c>
    </row>
    <row r="256" spans="1:6" s="448" customFormat="1" ht="12.5" x14ac:dyDescent="0.25">
      <c r="A256" s="191"/>
      <c r="B256" s="224"/>
      <c r="C256" s="191"/>
      <c r="D256" s="221"/>
      <c r="E256" s="222"/>
      <c r="F256" s="565"/>
    </row>
    <row r="257" spans="1:6" s="448" customFormat="1" ht="12.5" x14ac:dyDescent="0.25">
      <c r="A257" s="225"/>
      <c r="B257" s="224" t="s">
        <v>1090</v>
      </c>
      <c r="C257" s="225"/>
      <c r="D257" s="226"/>
      <c r="E257" s="227"/>
      <c r="F257" s="560">
        <f>+F180</f>
        <v>0</v>
      </c>
    </row>
    <row r="258" spans="1:6" s="448" customFormat="1" ht="12.5" x14ac:dyDescent="0.25">
      <c r="A258" s="225"/>
      <c r="B258" s="224"/>
      <c r="C258" s="225"/>
      <c r="D258" s="226"/>
      <c r="E258" s="227"/>
      <c r="F258" s="560"/>
    </row>
    <row r="259" spans="1:6" s="448" customFormat="1" ht="12.5" x14ac:dyDescent="0.25">
      <c r="A259" s="179"/>
      <c r="B259" s="224" t="s">
        <v>1091</v>
      </c>
      <c r="C259" s="179"/>
      <c r="D259" s="181"/>
      <c r="E259" s="182"/>
      <c r="F259" s="560">
        <f>+F246</f>
        <v>0</v>
      </c>
    </row>
    <row r="260" spans="1:6" s="448" customFormat="1" ht="12.5" x14ac:dyDescent="0.25">
      <c r="A260" s="179"/>
      <c r="B260" s="224"/>
      <c r="C260" s="179"/>
      <c r="D260" s="181"/>
      <c r="E260" s="182"/>
      <c r="F260" s="560"/>
    </row>
    <row r="261" spans="1:6" s="448" customFormat="1" ht="12.5" x14ac:dyDescent="0.25">
      <c r="A261" s="179"/>
      <c r="B261" s="207"/>
      <c r="C261" s="179"/>
      <c r="D261" s="181"/>
      <c r="E261" s="182"/>
      <c r="F261" s="560"/>
    </row>
    <row r="262" spans="1:6" s="448" customFormat="1" ht="12.5" x14ac:dyDescent="0.25">
      <c r="A262" s="179"/>
      <c r="B262" s="224"/>
      <c r="C262" s="179"/>
      <c r="D262" s="181"/>
      <c r="E262" s="182"/>
      <c r="F262" s="560"/>
    </row>
    <row r="263" spans="1:6" s="448" customFormat="1" ht="12.5" x14ac:dyDescent="0.25">
      <c r="A263" s="179"/>
      <c r="B263" s="207"/>
      <c r="C263" s="179"/>
      <c r="D263" s="181"/>
      <c r="E263" s="182"/>
      <c r="F263" s="560"/>
    </row>
    <row r="264" spans="1:6" s="448" customFormat="1" ht="12.5" x14ac:dyDescent="0.25">
      <c r="A264" s="179"/>
      <c r="B264" s="207"/>
      <c r="C264" s="179"/>
      <c r="D264" s="181"/>
      <c r="E264" s="182"/>
      <c r="F264" s="560"/>
    </row>
    <row r="265" spans="1:6" s="448" customFormat="1" ht="12.5" x14ac:dyDescent="0.25">
      <c r="A265" s="179"/>
      <c r="B265" s="207"/>
      <c r="C265" s="179"/>
      <c r="D265" s="181"/>
      <c r="E265" s="182"/>
      <c r="F265" s="560"/>
    </row>
    <row r="266" spans="1:6" s="448" customFormat="1" ht="12.5" x14ac:dyDescent="0.25">
      <c r="A266" s="179"/>
      <c r="B266" s="207"/>
      <c r="C266" s="179"/>
      <c r="D266" s="181"/>
      <c r="E266" s="182"/>
      <c r="F266" s="560"/>
    </row>
    <row r="267" spans="1:6" s="448" customFormat="1" ht="12.5" x14ac:dyDescent="0.25">
      <c r="A267" s="179"/>
      <c r="B267" s="207"/>
      <c r="C267" s="179"/>
      <c r="D267" s="181"/>
      <c r="E267" s="182"/>
      <c r="F267" s="560"/>
    </row>
    <row r="268" spans="1:6" s="448" customFormat="1" ht="12.5" x14ac:dyDescent="0.25">
      <c r="A268" s="179"/>
      <c r="B268" s="207"/>
      <c r="C268" s="179"/>
      <c r="D268" s="181"/>
      <c r="E268" s="182"/>
      <c r="F268" s="560"/>
    </row>
    <row r="269" spans="1:6" s="448" customFormat="1" ht="12.5" x14ac:dyDescent="0.25">
      <c r="A269" s="179"/>
      <c r="B269" s="207"/>
      <c r="C269" s="179"/>
      <c r="D269" s="181"/>
      <c r="E269" s="182"/>
      <c r="F269" s="560"/>
    </row>
    <row r="270" spans="1:6" s="448" customFormat="1" ht="12.5" x14ac:dyDescent="0.25">
      <c r="A270" s="179"/>
      <c r="B270" s="207"/>
      <c r="C270" s="179"/>
      <c r="D270" s="181"/>
      <c r="E270" s="182"/>
      <c r="F270" s="560"/>
    </row>
    <row r="271" spans="1:6" s="448" customFormat="1" ht="12.5" x14ac:dyDescent="0.25">
      <c r="A271" s="179"/>
      <c r="B271" s="207"/>
      <c r="C271" s="179"/>
      <c r="D271" s="181"/>
      <c r="E271" s="182"/>
      <c r="F271" s="560"/>
    </row>
    <row r="272" spans="1:6" s="448" customFormat="1" ht="12.5" x14ac:dyDescent="0.25">
      <c r="A272" s="179"/>
      <c r="B272" s="207"/>
      <c r="C272" s="179"/>
      <c r="D272" s="181"/>
      <c r="E272" s="182"/>
      <c r="F272" s="560"/>
    </row>
    <row r="273" spans="1:6" s="448" customFormat="1" ht="12.5" x14ac:dyDescent="0.25">
      <c r="A273" s="179"/>
      <c r="B273" s="207"/>
      <c r="C273" s="179"/>
      <c r="D273" s="181"/>
      <c r="E273" s="182"/>
      <c r="F273" s="560"/>
    </row>
    <row r="274" spans="1:6" s="448" customFormat="1" ht="12.5" x14ac:dyDescent="0.25">
      <c r="A274" s="179"/>
      <c r="B274" s="207"/>
      <c r="C274" s="179"/>
      <c r="D274" s="181"/>
      <c r="E274" s="182"/>
      <c r="F274" s="560"/>
    </row>
    <row r="275" spans="1:6" s="448" customFormat="1" ht="12.5" x14ac:dyDescent="0.25">
      <c r="A275" s="179"/>
      <c r="B275" s="186"/>
      <c r="C275" s="179"/>
      <c r="D275" s="181"/>
      <c r="E275" s="193"/>
      <c r="F275" s="566"/>
    </row>
    <row r="276" spans="1:6" s="448" customFormat="1" ht="12.5" x14ac:dyDescent="0.25">
      <c r="A276" s="179"/>
      <c r="B276" s="186"/>
      <c r="C276" s="179"/>
      <c r="D276" s="181"/>
      <c r="E276" s="193"/>
      <c r="F276" s="566"/>
    </row>
    <row r="277" spans="1:6" s="448" customFormat="1" ht="12.5" x14ac:dyDescent="0.25">
      <c r="A277" s="179"/>
      <c r="B277" s="186"/>
      <c r="C277" s="179"/>
      <c r="D277" s="181"/>
      <c r="E277" s="193"/>
      <c r="F277" s="566"/>
    </row>
    <row r="278" spans="1:6" s="448" customFormat="1" ht="12.5" x14ac:dyDescent="0.25">
      <c r="A278" s="179"/>
      <c r="B278" s="186"/>
      <c r="C278" s="179"/>
      <c r="D278" s="181"/>
      <c r="E278" s="193"/>
      <c r="F278" s="566"/>
    </row>
    <row r="279" spans="1:6" s="448" customFormat="1" ht="12.5" x14ac:dyDescent="0.25">
      <c r="A279" s="179"/>
      <c r="B279" s="186"/>
      <c r="C279" s="179"/>
      <c r="D279" s="181"/>
      <c r="E279" s="193"/>
      <c r="F279" s="566"/>
    </row>
    <row r="280" spans="1:6" s="448" customFormat="1" ht="12.5" x14ac:dyDescent="0.25">
      <c r="A280" s="179"/>
      <c r="B280" s="186"/>
      <c r="C280" s="179"/>
      <c r="D280" s="181"/>
      <c r="E280" s="193"/>
      <c r="F280" s="566"/>
    </row>
    <row r="281" spans="1:6" s="448" customFormat="1" ht="12.5" x14ac:dyDescent="0.25">
      <c r="A281" s="179"/>
      <c r="B281" s="186"/>
      <c r="C281" s="179"/>
      <c r="D281" s="181"/>
      <c r="E281" s="193"/>
      <c r="F281" s="566"/>
    </row>
    <row r="282" spans="1:6" s="448" customFormat="1" ht="12.5" x14ac:dyDescent="0.25">
      <c r="A282" s="179"/>
      <c r="B282" s="186"/>
      <c r="C282" s="179"/>
      <c r="D282" s="181"/>
      <c r="E282" s="193"/>
      <c r="F282" s="566"/>
    </row>
    <row r="283" spans="1:6" s="448" customFormat="1" ht="12.5" x14ac:dyDescent="0.25">
      <c r="A283" s="179"/>
      <c r="B283" s="186"/>
      <c r="C283" s="179"/>
      <c r="D283" s="181"/>
      <c r="E283" s="193"/>
      <c r="F283" s="566"/>
    </row>
    <row r="284" spans="1:6" s="448" customFormat="1" ht="12.5" x14ac:dyDescent="0.25">
      <c r="A284" s="179"/>
      <c r="B284" s="186"/>
      <c r="C284" s="179"/>
      <c r="D284" s="181"/>
      <c r="E284" s="193"/>
      <c r="F284" s="566"/>
    </row>
    <row r="285" spans="1:6" s="448" customFormat="1" ht="12.5" x14ac:dyDescent="0.25">
      <c r="A285" s="179"/>
      <c r="B285" s="186"/>
      <c r="C285" s="179"/>
      <c r="D285" s="181"/>
      <c r="E285" s="193"/>
      <c r="F285" s="566"/>
    </row>
    <row r="286" spans="1:6" s="448" customFormat="1" ht="12.5" x14ac:dyDescent="0.25">
      <c r="A286" s="179"/>
      <c r="B286" s="186"/>
      <c r="C286" s="179"/>
      <c r="D286" s="181"/>
      <c r="E286" s="193"/>
      <c r="F286" s="566"/>
    </row>
    <row r="287" spans="1:6" s="448" customFormat="1" ht="12.5" x14ac:dyDescent="0.25">
      <c r="A287" s="179"/>
      <c r="B287" s="186"/>
      <c r="C287" s="179"/>
      <c r="D287" s="181"/>
      <c r="E287" s="193"/>
      <c r="F287" s="566"/>
    </row>
    <row r="288" spans="1:6" s="448" customFormat="1" ht="12.5" x14ac:dyDescent="0.25">
      <c r="A288" s="179"/>
      <c r="B288" s="186"/>
      <c r="C288" s="179"/>
      <c r="D288" s="181"/>
      <c r="E288" s="193"/>
      <c r="F288" s="566"/>
    </row>
    <row r="289" spans="1:6" s="448" customFormat="1" ht="12.5" x14ac:dyDescent="0.25">
      <c r="A289" s="179"/>
      <c r="B289" s="186"/>
      <c r="C289" s="179"/>
      <c r="D289" s="181"/>
      <c r="E289" s="193"/>
      <c r="F289" s="566"/>
    </row>
    <row r="290" spans="1:6" s="448" customFormat="1" ht="12.5" x14ac:dyDescent="0.25">
      <c r="A290" s="179"/>
      <c r="B290" s="186"/>
      <c r="C290" s="179"/>
      <c r="D290" s="181"/>
      <c r="E290" s="193"/>
      <c r="F290" s="566"/>
    </row>
    <row r="291" spans="1:6" s="448" customFormat="1" ht="12.5" x14ac:dyDescent="0.25">
      <c r="A291" s="179"/>
      <c r="B291" s="186"/>
      <c r="C291" s="179"/>
      <c r="D291" s="181"/>
      <c r="E291" s="193"/>
      <c r="F291" s="566"/>
    </row>
    <row r="292" spans="1:6" s="448" customFormat="1" ht="12.5" x14ac:dyDescent="0.25">
      <c r="A292" s="179"/>
      <c r="B292" s="186"/>
      <c r="C292" s="179"/>
      <c r="D292" s="181"/>
      <c r="E292" s="193"/>
      <c r="F292" s="566"/>
    </row>
    <row r="293" spans="1:6" s="448" customFormat="1" ht="12.5" x14ac:dyDescent="0.25">
      <c r="A293" s="179"/>
      <c r="B293" s="186"/>
      <c r="C293" s="179"/>
      <c r="D293" s="181"/>
      <c r="E293" s="193"/>
      <c r="F293" s="566"/>
    </row>
    <row r="294" spans="1:6" s="448" customFormat="1" ht="12.5" x14ac:dyDescent="0.25">
      <c r="A294" s="179"/>
      <c r="B294" s="186"/>
      <c r="C294" s="179"/>
      <c r="D294" s="181"/>
      <c r="E294" s="193"/>
      <c r="F294" s="566"/>
    </row>
    <row r="295" spans="1:6" s="448" customFormat="1" ht="12.5" x14ac:dyDescent="0.25">
      <c r="A295" s="179"/>
      <c r="B295" s="186"/>
      <c r="C295" s="179"/>
      <c r="D295" s="181"/>
      <c r="E295" s="193"/>
      <c r="F295" s="566"/>
    </row>
    <row r="296" spans="1:6" s="448" customFormat="1" ht="12.5" x14ac:dyDescent="0.25">
      <c r="A296" s="179"/>
      <c r="B296" s="186"/>
      <c r="C296" s="179"/>
      <c r="D296" s="181"/>
      <c r="E296" s="193"/>
      <c r="F296" s="566"/>
    </row>
    <row r="297" spans="1:6" s="448" customFormat="1" ht="12.5" x14ac:dyDescent="0.25">
      <c r="A297" s="179"/>
      <c r="B297" s="186"/>
      <c r="C297" s="179"/>
      <c r="D297" s="181"/>
      <c r="E297" s="193"/>
      <c r="F297" s="566"/>
    </row>
    <row r="298" spans="1:6" s="448" customFormat="1" ht="12.5" x14ac:dyDescent="0.25">
      <c r="A298" s="179"/>
      <c r="B298" s="186"/>
      <c r="C298" s="179"/>
      <c r="D298" s="181"/>
      <c r="E298" s="193"/>
      <c r="F298" s="566"/>
    </row>
    <row r="299" spans="1:6" s="448" customFormat="1" ht="12.5" x14ac:dyDescent="0.25">
      <c r="A299" s="179"/>
      <c r="B299" s="186"/>
      <c r="C299" s="179"/>
      <c r="D299" s="181"/>
      <c r="E299" s="193"/>
      <c r="F299" s="566"/>
    </row>
    <row r="300" spans="1:6" s="448" customFormat="1" ht="12.5" x14ac:dyDescent="0.25">
      <c r="A300" s="179"/>
      <c r="B300" s="186"/>
      <c r="C300" s="179"/>
      <c r="D300" s="181"/>
      <c r="E300" s="193"/>
      <c r="F300" s="566"/>
    </row>
    <row r="301" spans="1:6" s="448" customFormat="1" ht="12.5" x14ac:dyDescent="0.25">
      <c r="A301" s="179"/>
      <c r="B301" s="186"/>
      <c r="C301" s="179"/>
      <c r="D301" s="181"/>
      <c r="E301" s="193"/>
      <c r="F301" s="566"/>
    </row>
    <row r="302" spans="1:6" s="448" customFormat="1" ht="12.5" x14ac:dyDescent="0.25">
      <c r="A302" s="179"/>
      <c r="B302" s="186"/>
      <c r="C302" s="179"/>
      <c r="D302" s="181"/>
      <c r="E302" s="193"/>
      <c r="F302" s="566"/>
    </row>
    <row r="303" spans="1:6" s="448" customFormat="1" ht="12.5" x14ac:dyDescent="0.25">
      <c r="A303" s="179"/>
      <c r="B303" s="186"/>
      <c r="C303" s="179"/>
      <c r="D303" s="181"/>
      <c r="E303" s="193"/>
      <c r="F303" s="566"/>
    </row>
    <row r="304" spans="1:6" s="448" customFormat="1" ht="12.5" x14ac:dyDescent="0.25">
      <c r="A304" s="179"/>
      <c r="B304" s="186"/>
      <c r="C304" s="179"/>
      <c r="D304" s="181"/>
      <c r="E304" s="193"/>
      <c r="F304" s="566"/>
    </row>
    <row r="305" spans="1:6" s="448" customFormat="1" ht="12.5" x14ac:dyDescent="0.25">
      <c r="A305" s="179"/>
      <c r="B305" s="186"/>
      <c r="C305" s="179"/>
      <c r="D305" s="181"/>
      <c r="E305" s="193"/>
      <c r="F305" s="566"/>
    </row>
    <row r="306" spans="1:6" s="448" customFormat="1" ht="12.5" x14ac:dyDescent="0.25">
      <c r="A306" s="179"/>
      <c r="B306" s="186"/>
      <c r="C306" s="179"/>
      <c r="D306" s="181"/>
      <c r="E306" s="193"/>
      <c r="F306" s="566"/>
    </row>
    <row r="307" spans="1:6" s="448" customFormat="1" ht="13" thickBot="1" x14ac:dyDescent="0.3">
      <c r="A307" s="179"/>
      <c r="B307" s="186"/>
      <c r="C307" s="179"/>
      <c r="D307" s="181"/>
      <c r="E307" s="193"/>
      <c r="F307" s="566"/>
    </row>
    <row r="308" spans="1:6" s="448" customFormat="1" ht="19.899999999999999" customHeight="1" thickTop="1" x14ac:dyDescent="0.25">
      <c r="A308" s="1107" t="s">
        <v>204</v>
      </c>
      <c r="B308" s="1107"/>
      <c r="C308" s="1107"/>
      <c r="D308" s="1107"/>
      <c r="E308" s="1107"/>
      <c r="F308" s="910">
        <f>SUM(F248:F259)</f>
        <v>0</v>
      </c>
    </row>
  </sheetData>
  <mergeCells count="9">
    <mergeCell ref="A308:E308"/>
    <mergeCell ref="A128:E128"/>
    <mergeCell ref="A180:E180"/>
    <mergeCell ref="A1:F1"/>
    <mergeCell ref="A2:F2"/>
    <mergeCell ref="A4:F4"/>
    <mergeCell ref="A63:E63"/>
    <mergeCell ref="A246:E246"/>
    <mergeCell ref="A3:F3"/>
  </mergeCells>
  <pageMargins left="0.70866141732283505" right="0.47244094488188998" top="0.74803149606299202" bottom="0.511811023622047" header="0.31496062992126" footer="0.31496062992126"/>
  <pageSetup paperSize="9" scale="76" fitToHeight="0" orientation="portrait" r:id="rId1"/>
  <headerFooter>
    <oddFooter>&amp;CALA-ORA. Bill Nr. 8.3 Pg &amp;P of &amp;N</oddFooter>
  </headerFooter>
  <rowBreaks count="4" manualBreakCount="4">
    <brk id="63" max="5" man="1"/>
    <brk id="128" max="5" man="1"/>
    <brk id="180" max="5" man="1"/>
    <brk id="24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W2357"/>
  <sheetViews>
    <sheetView defaultGridColor="0" view="pageBreakPreview" colorId="22" zoomScale="90" zoomScaleNormal="75" zoomScaleSheetLayoutView="90" workbookViewId="0">
      <pane ySplit="5" topLeftCell="A207" activePane="bottomLeft" state="frozen"/>
      <selection activeCell="A3" sqref="A3:E3"/>
      <selection pane="bottomLeft" activeCell="B211" sqref="B211"/>
    </sheetView>
  </sheetViews>
  <sheetFormatPr defaultColWidth="9.1796875" defaultRowHeight="12.5" x14ac:dyDescent="0.25"/>
  <cols>
    <col min="1" max="1" width="9.26953125" style="200" customWidth="1"/>
    <col min="2" max="2" width="61.7265625" style="356" customWidth="1"/>
    <col min="3" max="3" width="7.7265625" style="200" customWidth="1"/>
    <col min="4" max="4" width="10.81640625" style="502" customWidth="1"/>
    <col min="5" max="5" width="13.1796875" style="504" customWidth="1"/>
    <col min="6" max="6" width="15.54296875" style="546" customWidth="1"/>
    <col min="7" max="7" width="17" style="504" customWidth="1"/>
    <col min="8" max="8" width="15.54296875" style="335" customWidth="1"/>
    <col min="9" max="9" width="14.453125" style="337" customWidth="1"/>
    <col min="10" max="16384" width="9.1796875" style="156"/>
  </cols>
  <sheetData>
    <row r="1" spans="1:8" ht="13" x14ac:dyDescent="0.25">
      <c r="A1" s="1098" t="s">
        <v>0</v>
      </c>
      <c r="B1" s="1098"/>
      <c r="C1" s="1098"/>
      <c r="D1" s="1098"/>
      <c r="E1" s="1098"/>
      <c r="F1" s="1098"/>
      <c r="G1" s="271"/>
      <c r="H1" s="337"/>
    </row>
    <row r="2" spans="1:8" ht="13" x14ac:dyDescent="0.25">
      <c r="A2" s="1078" t="s">
        <v>1348</v>
      </c>
      <c r="B2" s="1078"/>
      <c r="C2" s="1078"/>
      <c r="D2" s="1078"/>
      <c r="E2" s="1078"/>
      <c r="F2" s="1078"/>
      <c r="G2" s="271"/>
    </row>
    <row r="3" spans="1:8" ht="13" x14ac:dyDescent="0.25">
      <c r="A3" s="1088" t="s">
        <v>1214</v>
      </c>
      <c r="B3" s="1088"/>
      <c r="C3" s="1088"/>
      <c r="D3" s="1088"/>
      <c r="E3" s="1088"/>
      <c r="F3" s="1088"/>
      <c r="G3" s="271"/>
    </row>
    <row r="4" spans="1:8" ht="13.9" customHeight="1" x14ac:dyDescent="0.25">
      <c r="A4" s="1099" t="s">
        <v>1319</v>
      </c>
      <c r="B4" s="1099"/>
      <c r="C4" s="3"/>
      <c r="D4" s="4"/>
      <c r="E4" s="6"/>
      <c r="F4" s="539"/>
      <c r="G4" s="447"/>
      <c r="H4" s="455"/>
    </row>
    <row r="5" spans="1:8" ht="13" x14ac:dyDescent="0.25">
      <c r="A5" s="276" t="s">
        <v>249</v>
      </c>
      <c r="B5" s="276" t="s">
        <v>250</v>
      </c>
      <c r="C5" s="276" t="s">
        <v>251</v>
      </c>
      <c r="D5" s="276" t="s">
        <v>252</v>
      </c>
      <c r="E5" s="276" t="s">
        <v>253</v>
      </c>
      <c r="F5" s="364" t="s">
        <v>254</v>
      </c>
      <c r="G5" s="447"/>
      <c r="H5" s="455"/>
    </row>
    <row r="6" spans="1:8" ht="13" x14ac:dyDescent="0.25">
      <c r="A6" s="253"/>
      <c r="B6" s="252"/>
      <c r="C6" s="253"/>
      <c r="D6" s="253"/>
      <c r="E6" s="456"/>
      <c r="F6" s="540"/>
      <c r="G6" s="457"/>
      <c r="H6" s="455"/>
    </row>
    <row r="7" spans="1:8" ht="13.15" customHeight="1" x14ac:dyDescent="0.25">
      <c r="A7" s="165"/>
      <c r="B7" s="458" t="s">
        <v>135</v>
      </c>
      <c r="C7" s="165"/>
      <c r="D7" s="459"/>
      <c r="E7" s="234"/>
      <c r="F7" s="452"/>
      <c r="G7" s="198"/>
    </row>
    <row r="8" spans="1:8" ht="13.15" customHeight="1" x14ac:dyDescent="0.25">
      <c r="A8" s="165"/>
      <c r="B8" s="243"/>
      <c r="C8" s="165"/>
      <c r="D8" s="459"/>
      <c r="E8" s="234"/>
      <c r="F8" s="452"/>
      <c r="G8" s="198"/>
    </row>
    <row r="9" spans="1:8" ht="13.15" customHeight="1" x14ac:dyDescent="0.25">
      <c r="A9" s="165"/>
      <c r="B9" s="458" t="s">
        <v>117</v>
      </c>
      <c r="C9" s="165"/>
      <c r="D9" s="459"/>
      <c r="E9" s="234"/>
      <c r="F9" s="452"/>
      <c r="G9" s="198"/>
    </row>
    <row r="10" spans="1:8" ht="13.15" customHeight="1" x14ac:dyDescent="0.25">
      <c r="A10" s="165" t="s">
        <v>118</v>
      </c>
      <c r="B10" s="243" t="s">
        <v>262</v>
      </c>
      <c r="C10" s="165" t="s">
        <v>263</v>
      </c>
      <c r="D10" s="460">
        <f>1.1*4</f>
        <v>4.4000000000000004</v>
      </c>
      <c r="E10" s="173"/>
      <c r="F10" s="410">
        <f>D10*E10</f>
        <v>0</v>
      </c>
      <c r="G10" s="461"/>
    </row>
    <row r="11" spans="1:8" ht="13.15" customHeight="1" x14ac:dyDescent="0.25">
      <c r="A11" s="165"/>
      <c r="B11" s="243"/>
      <c r="C11" s="165"/>
      <c r="D11" s="459"/>
      <c r="E11" s="173"/>
      <c r="F11" s="466"/>
      <c r="G11" s="199"/>
    </row>
    <row r="12" spans="1:8" ht="13.15" customHeight="1" x14ac:dyDescent="0.25">
      <c r="A12" s="165"/>
      <c r="B12" s="458" t="s">
        <v>119</v>
      </c>
      <c r="C12" s="165"/>
      <c r="D12" s="459"/>
      <c r="E12" s="173"/>
      <c r="F12" s="466"/>
      <c r="G12" s="199"/>
    </row>
    <row r="13" spans="1:8" ht="13.15" customHeight="1" x14ac:dyDescent="0.25">
      <c r="A13" s="165" t="s">
        <v>120</v>
      </c>
      <c r="B13" s="158" t="s">
        <v>121</v>
      </c>
      <c r="C13" s="165" t="s">
        <v>15</v>
      </c>
      <c r="D13" s="229">
        <v>6</v>
      </c>
      <c r="E13" s="173"/>
      <c r="F13" s="410">
        <f>D13*E13</f>
        <v>0</v>
      </c>
      <c r="G13" s="461"/>
    </row>
    <row r="14" spans="1:8" ht="13.15" customHeight="1" x14ac:dyDescent="0.25">
      <c r="A14" s="165"/>
      <c r="B14" s="158"/>
      <c r="C14" s="165"/>
      <c r="D14" s="229"/>
      <c r="E14" s="173"/>
      <c r="F14" s="466"/>
      <c r="G14" s="199"/>
    </row>
    <row r="15" spans="1:8" ht="13.15" customHeight="1" x14ac:dyDescent="0.25">
      <c r="A15" s="165"/>
      <c r="B15" s="458" t="s">
        <v>122</v>
      </c>
      <c r="C15" s="165"/>
      <c r="D15" s="229"/>
      <c r="E15" s="173"/>
      <c r="F15" s="466"/>
      <c r="G15" s="199"/>
    </row>
    <row r="16" spans="1:8" ht="13.15" customHeight="1" x14ac:dyDescent="0.25">
      <c r="A16" s="165" t="s">
        <v>124</v>
      </c>
      <c r="B16" s="158" t="s">
        <v>125</v>
      </c>
      <c r="C16" s="165" t="s">
        <v>15</v>
      </c>
      <c r="D16" s="229">
        <v>5</v>
      </c>
      <c r="E16" s="173"/>
      <c r="F16" s="410">
        <f>D16*E16</f>
        <v>0</v>
      </c>
      <c r="G16" s="461"/>
    </row>
    <row r="17" spans="1:9" ht="13.15" customHeight="1" x14ac:dyDescent="0.25">
      <c r="A17" s="165"/>
      <c r="B17" s="462"/>
      <c r="C17" s="165"/>
      <c r="D17" s="229"/>
      <c r="E17" s="173"/>
      <c r="F17" s="466"/>
      <c r="G17" s="199"/>
    </row>
    <row r="18" spans="1:9" ht="13.15" customHeight="1" x14ac:dyDescent="0.25">
      <c r="A18" s="165"/>
      <c r="B18" s="158"/>
      <c r="C18" s="165"/>
      <c r="D18" s="229"/>
      <c r="E18" s="173"/>
      <c r="F18" s="466"/>
      <c r="G18" s="199"/>
    </row>
    <row r="19" spans="1:9" ht="13.15" customHeight="1" x14ac:dyDescent="0.25">
      <c r="A19" s="165"/>
      <c r="B19" s="249" t="s">
        <v>141</v>
      </c>
      <c r="C19" s="165"/>
      <c r="D19" s="229"/>
      <c r="E19" s="173"/>
      <c r="F19" s="466"/>
      <c r="G19" s="199"/>
    </row>
    <row r="20" spans="1:9" x14ac:dyDescent="0.25">
      <c r="A20" s="165"/>
      <c r="B20" s="158"/>
      <c r="C20" s="165"/>
      <c r="D20" s="229"/>
      <c r="E20" s="173"/>
      <c r="F20" s="466"/>
      <c r="G20" s="199"/>
    </row>
    <row r="21" spans="1:9" ht="13" x14ac:dyDescent="0.25">
      <c r="A21" s="165"/>
      <c r="B21" s="249" t="s">
        <v>1111</v>
      </c>
      <c r="C21" s="165"/>
      <c r="D21" s="229"/>
      <c r="E21" s="173"/>
      <c r="F21" s="466"/>
      <c r="G21" s="199"/>
    </row>
    <row r="22" spans="1:9" ht="13" x14ac:dyDescent="0.25">
      <c r="A22" s="165"/>
      <c r="B22" s="872" t="s">
        <v>264</v>
      </c>
      <c r="C22" s="165"/>
      <c r="D22" s="229"/>
      <c r="E22" s="173"/>
      <c r="F22" s="466"/>
      <c r="G22" s="199"/>
    </row>
    <row r="23" spans="1:9" x14ac:dyDescent="0.25">
      <c r="A23" s="165" t="s">
        <v>265</v>
      </c>
      <c r="B23" s="158" t="s">
        <v>1112</v>
      </c>
      <c r="C23" s="165" t="s">
        <v>106</v>
      </c>
      <c r="D23" s="406" t="s">
        <v>1003</v>
      </c>
      <c r="E23" s="173"/>
      <c r="F23" s="466">
        <f>E23*D23</f>
        <v>0</v>
      </c>
      <c r="G23" s="199"/>
      <c r="H23" s="463"/>
      <c r="I23" s="463"/>
    </row>
    <row r="24" spans="1:9" x14ac:dyDescent="0.25">
      <c r="A24" s="165" t="s">
        <v>266</v>
      </c>
      <c r="B24" s="158" t="s">
        <v>1002</v>
      </c>
      <c r="C24" s="165" t="s">
        <v>106</v>
      </c>
      <c r="D24" s="406" t="s">
        <v>1003</v>
      </c>
      <c r="E24" s="173"/>
      <c r="F24" s="466">
        <f>E24*D24</f>
        <v>0</v>
      </c>
      <c r="G24" s="199"/>
      <c r="H24" s="463"/>
      <c r="I24" s="463"/>
    </row>
    <row r="25" spans="1:9" x14ac:dyDescent="0.25">
      <c r="A25" s="165"/>
      <c r="B25" s="158"/>
      <c r="C25" s="165"/>
      <c r="D25" s="229"/>
      <c r="E25" s="173"/>
      <c r="F25" s="466"/>
      <c r="G25" s="199"/>
      <c r="H25" s="463"/>
      <c r="I25" s="463"/>
    </row>
    <row r="26" spans="1:9" ht="13" x14ac:dyDescent="0.25">
      <c r="A26" s="165"/>
      <c r="B26" s="872" t="s">
        <v>267</v>
      </c>
      <c r="C26" s="165"/>
      <c r="D26" s="229"/>
      <c r="E26" s="173"/>
      <c r="F26" s="466"/>
      <c r="G26" s="199"/>
      <c r="H26" s="463"/>
      <c r="I26" s="463"/>
    </row>
    <row r="27" spans="1:9" ht="17.25" customHeight="1" x14ac:dyDescent="0.25">
      <c r="A27" s="165" t="s">
        <v>1113</v>
      </c>
      <c r="B27" s="158" t="s">
        <v>268</v>
      </c>
      <c r="C27" s="165" t="s">
        <v>106</v>
      </c>
      <c r="D27" s="406" t="s">
        <v>1003</v>
      </c>
      <c r="E27" s="409"/>
      <c r="F27" s="410">
        <f t="shared" ref="F27:F33" si="0">D27*E27</f>
        <v>0</v>
      </c>
      <c r="G27" s="461"/>
      <c r="H27" s="463"/>
      <c r="I27" s="463"/>
    </row>
    <row r="28" spans="1:9" ht="17.25" customHeight="1" x14ac:dyDescent="0.25">
      <c r="A28" s="165" t="s">
        <v>1114</v>
      </c>
      <c r="B28" s="158" t="s">
        <v>269</v>
      </c>
      <c r="C28" s="165" t="s">
        <v>106</v>
      </c>
      <c r="D28" s="406" t="s">
        <v>1003</v>
      </c>
      <c r="E28" s="409"/>
      <c r="F28" s="410">
        <f t="shared" si="0"/>
        <v>0</v>
      </c>
      <c r="G28" s="461"/>
      <c r="H28" s="463"/>
      <c r="I28" s="463"/>
    </row>
    <row r="29" spans="1:9" ht="17.25" customHeight="1" x14ac:dyDescent="0.25">
      <c r="A29" s="165" t="s">
        <v>1115</v>
      </c>
      <c r="B29" s="158" t="s">
        <v>1116</v>
      </c>
      <c r="C29" s="165" t="s">
        <v>106</v>
      </c>
      <c r="D29" s="452">
        <v>3103</v>
      </c>
      <c r="E29" s="409"/>
      <c r="F29" s="410">
        <f t="shared" si="0"/>
        <v>0</v>
      </c>
      <c r="G29" s="461"/>
      <c r="H29" s="463"/>
      <c r="I29" s="463"/>
    </row>
    <row r="30" spans="1:9" ht="17.25" customHeight="1" x14ac:dyDescent="0.25">
      <c r="A30" s="165" t="s">
        <v>1117</v>
      </c>
      <c r="B30" s="158" t="s">
        <v>1118</v>
      </c>
      <c r="C30" s="165" t="s">
        <v>106</v>
      </c>
      <c r="D30" s="452">
        <v>2346</v>
      </c>
      <c r="E30" s="409"/>
      <c r="F30" s="410">
        <f t="shared" si="0"/>
        <v>0</v>
      </c>
      <c r="G30" s="461"/>
      <c r="H30" s="463"/>
      <c r="I30" s="463"/>
    </row>
    <row r="31" spans="1:9" ht="17.25" customHeight="1" x14ac:dyDescent="0.25">
      <c r="A31" s="165" t="s">
        <v>1117</v>
      </c>
      <c r="B31" s="158" t="s">
        <v>1119</v>
      </c>
      <c r="C31" s="165" t="s">
        <v>106</v>
      </c>
      <c r="D31" s="406" t="s">
        <v>1003</v>
      </c>
      <c r="E31" s="409"/>
      <c r="F31" s="410">
        <f t="shared" si="0"/>
        <v>0</v>
      </c>
      <c r="G31" s="461"/>
      <c r="H31" s="463"/>
      <c r="I31" s="463"/>
    </row>
    <row r="32" spans="1:9" ht="17.25" customHeight="1" x14ac:dyDescent="0.25">
      <c r="A32" s="165" t="s">
        <v>1120</v>
      </c>
      <c r="B32" s="158" t="s">
        <v>1121</v>
      </c>
      <c r="C32" s="165" t="s">
        <v>106</v>
      </c>
      <c r="D32" s="406" t="s">
        <v>1003</v>
      </c>
      <c r="E32" s="409"/>
      <c r="F32" s="410">
        <f t="shared" si="0"/>
        <v>0</v>
      </c>
      <c r="G32" s="461"/>
      <c r="H32" s="463"/>
      <c r="I32" s="463"/>
    </row>
    <row r="33" spans="1:9" ht="17.25" customHeight="1" x14ac:dyDescent="0.25">
      <c r="A33" s="165" t="s">
        <v>1122</v>
      </c>
      <c r="B33" s="158" t="s">
        <v>1123</v>
      </c>
      <c r="C33" s="165" t="s">
        <v>106</v>
      </c>
      <c r="D33" s="406" t="s">
        <v>1003</v>
      </c>
      <c r="E33" s="409"/>
      <c r="F33" s="410">
        <f t="shared" si="0"/>
        <v>0</v>
      </c>
      <c r="G33" s="461"/>
      <c r="H33" s="463"/>
      <c r="I33" s="463"/>
    </row>
    <row r="34" spans="1:9" ht="13.15" customHeight="1" x14ac:dyDescent="0.25">
      <c r="A34" s="165"/>
      <c r="B34" s="158"/>
      <c r="C34" s="165"/>
      <c r="D34" s="452"/>
      <c r="E34" s="409"/>
      <c r="F34" s="410"/>
      <c r="G34" s="461"/>
      <c r="H34" s="463"/>
      <c r="I34" s="463"/>
    </row>
    <row r="35" spans="1:9" ht="13.15" customHeight="1" x14ac:dyDescent="0.25">
      <c r="A35" s="165"/>
      <c r="B35" s="158"/>
      <c r="C35" s="165"/>
      <c r="D35" s="452"/>
      <c r="E35" s="409"/>
      <c r="F35" s="410"/>
      <c r="G35" s="461"/>
      <c r="H35" s="464"/>
      <c r="I35" s="464"/>
    </row>
    <row r="36" spans="1:9" ht="39" x14ac:dyDescent="0.25">
      <c r="A36" s="165"/>
      <c r="B36" s="873" t="s">
        <v>270</v>
      </c>
      <c r="C36" s="165"/>
      <c r="D36" s="452"/>
      <c r="E36" s="409"/>
      <c r="F36" s="410"/>
      <c r="G36" s="461"/>
      <c r="H36" s="464"/>
      <c r="I36" s="465"/>
    </row>
    <row r="37" spans="1:9" ht="19.5" customHeight="1" x14ac:dyDescent="0.25">
      <c r="A37" s="165" t="s">
        <v>1124</v>
      </c>
      <c r="B37" s="158" t="s">
        <v>1125</v>
      </c>
      <c r="C37" s="165" t="s">
        <v>106</v>
      </c>
      <c r="D37" s="406" t="s">
        <v>1003</v>
      </c>
      <c r="E37" s="409"/>
      <c r="F37" s="410">
        <f>D37*E37</f>
        <v>0</v>
      </c>
      <c r="G37" s="461"/>
      <c r="H37" s="464"/>
      <c r="I37" s="465"/>
    </row>
    <row r="38" spans="1:9" ht="19.5" customHeight="1" x14ac:dyDescent="0.25">
      <c r="A38" s="165" t="s">
        <v>1126</v>
      </c>
      <c r="B38" s="158" t="s">
        <v>1127</v>
      </c>
      <c r="C38" s="165" t="s">
        <v>106</v>
      </c>
      <c r="D38" s="406" t="s">
        <v>1003</v>
      </c>
      <c r="E38" s="409"/>
      <c r="F38" s="410">
        <f>D38*E38</f>
        <v>0</v>
      </c>
      <c r="G38" s="461"/>
      <c r="H38" s="464"/>
      <c r="I38" s="465"/>
    </row>
    <row r="39" spans="1:9" ht="19.5" customHeight="1" x14ac:dyDescent="0.25">
      <c r="A39" s="165" t="s">
        <v>1128</v>
      </c>
      <c r="B39" s="158" t="s">
        <v>1169</v>
      </c>
      <c r="C39" s="165" t="s">
        <v>106</v>
      </c>
      <c r="D39" s="452">
        <v>1883</v>
      </c>
      <c r="E39" s="409"/>
      <c r="F39" s="410">
        <f>D39*E39</f>
        <v>0</v>
      </c>
      <c r="G39" s="461"/>
      <c r="H39" s="464"/>
      <c r="I39" s="464"/>
    </row>
    <row r="40" spans="1:9" ht="19.5" customHeight="1" x14ac:dyDescent="0.25">
      <c r="A40" s="165" t="s">
        <v>1130</v>
      </c>
      <c r="B40" s="158" t="s">
        <v>1131</v>
      </c>
      <c r="C40" s="165" t="s">
        <v>106</v>
      </c>
      <c r="D40" s="452">
        <v>6226</v>
      </c>
      <c r="E40" s="409"/>
      <c r="F40" s="410">
        <f>D40*E40</f>
        <v>0</v>
      </c>
      <c r="G40" s="461"/>
      <c r="H40" s="464"/>
      <c r="I40" s="464"/>
    </row>
    <row r="41" spans="1:9" ht="13.15" customHeight="1" x14ac:dyDescent="0.25">
      <c r="A41" s="165"/>
      <c r="B41" s="158"/>
      <c r="C41" s="165"/>
      <c r="D41" s="452"/>
      <c r="E41" s="409"/>
      <c r="F41" s="410"/>
      <c r="G41" s="461"/>
      <c r="H41" s="464"/>
      <c r="I41" s="464"/>
    </row>
    <row r="42" spans="1:9" ht="39" x14ac:dyDescent="0.25">
      <c r="A42" s="165"/>
      <c r="B42" s="874" t="s">
        <v>957</v>
      </c>
      <c r="C42" s="165"/>
      <c r="D42" s="452"/>
      <c r="E42" s="409"/>
      <c r="F42" s="410"/>
      <c r="G42" s="461"/>
      <c r="H42" s="464"/>
      <c r="I42" s="464"/>
    </row>
    <row r="43" spans="1:9" ht="19.5" customHeight="1" x14ac:dyDescent="0.25">
      <c r="A43" s="233" t="s">
        <v>792</v>
      </c>
      <c r="B43" s="158" t="s">
        <v>1132</v>
      </c>
      <c r="C43" s="165" t="s">
        <v>106</v>
      </c>
      <c r="D43" s="406" t="s">
        <v>1003</v>
      </c>
      <c r="E43" s="409"/>
      <c r="F43" s="410">
        <f t="shared" ref="F43:F45" si="1">D43*E43</f>
        <v>0</v>
      </c>
      <c r="G43" s="461"/>
      <c r="H43" s="464"/>
      <c r="I43" s="464"/>
    </row>
    <row r="44" spans="1:9" ht="19.5" customHeight="1" x14ac:dyDescent="0.25">
      <c r="A44" s="233" t="s">
        <v>793</v>
      </c>
      <c r="B44" s="158" t="s">
        <v>1133</v>
      </c>
      <c r="C44" s="165" t="s">
        <v>106</v>
      </c>
      <c r="D44" s="406" t="s">
        <v>1003</v>
      </c>
      <c r="E44" s="409"/>
      <c r="F44" s="410">
        <f t="shared" si="1"/>
        <v>0</v>
      </c>
      <c r="G44" s="461"/>
    </row>
    <row r="45" spans="1:9" ht="19.5" customHeight="1" x14ac:dyDescent="0.25">
      <c r="A45" s="233" t="s">
        <v>794</v>
      </c>
      <c r="B45" s="158" t="s">
        <v>1134</v>
      </c>
      <c r="C45" s="165" t="s">
        <v>106</v>
      </c>
      <c r="D45" s="406" t="s">
        <v>1003</v>
      </c>
      <c r="E45" s="409"/>
      <c r="F45" s="410">
        <f t="shared" si="1"/>
        <v>0</v>
      </c>
      <c r="G45" s="461"/>
    </row>
    <row r="46" spans="1:9" ht="13.15" customHeight="1" x14ac:dyDescent="0.25">
      <c r="A46" s="165"/>
      <c r="B46" s="158"/>
      <c r="C46" s="165"/>
      <c r="D46" s="452"/>
      <c r="E46" s="409"/>
      <c r="F46" s="410"/>
      <c r="G46" s="461"/>
    </row>
    <row r="47" spans="1:9" ht="13.15" customHeight="1" x14ac:dyDescent="0.25">
      <c r="A47" s="165"/>
      <c r="B47" s="462"/>
      <c r="C47" s="165"/>
      <c r="D47" s="452"/>
      <c r="E47" s="409"/>
      <c r="F47" s="410"/>
      <c r="G47" s="461"/>
    </row>
    <row r="48" spans="1:9" ht="13.15" customHeight="1" x14ac:dyDescent="0.25">
      <c r="A48" s="165"/>
      <c r="B48" s="158"/>
      <c r="C48" s="165"/>
      <c r="D48" s="466"/>
      <c r="E48" s="409"/>
      <c r="F48" s="410"/>
      <c r="G48" s="461"/>
    </row>
    <row r="49" spans="1:10" ht="13.15" customHeight="1" x14ac:dyDescent="0.25">
      <c r="A49" s="165"/>
      <c r="B49" s="458" t="s">
        <v>113</v>
      </c>
      <c r="C49" s="165"/>
      <c r="D49" s="229"/>
      <c r="E49" s="409"/>
      <c r="F49" s="466"/>
      <c r="G49" s="199"/>
    </row>
    <row r="50" spans="1:10" s="266" customFormat="1" x14ac:dyDescent="0.25">
      <c r="A50" s="165"/>
      <c r="B50" s="243"/>
      <c r="C50" s="165"/>
      <c r="D50" s="229"/>
      <c r="E50" s="409"/>
      <c r="F50" s="466"/>
      <c r="G50" s="199"/>
      <c r="H50" s="335"/>
      <c r="I50" s="467"/>
      <c r="J50" s="468"/>
    </row>
    <row r="51" spans="1:10" s="266" customFormat="1" ht="26" x14ac:dyDescent="0.25">
      <c r="A51" s="165"/>
      <c r="B51" s="469" t="s">
        <v>1004</v>
      </c>
      <c r="C51" s="165"/>
      <c r="D51" s="229"/>
      <c r="E51" s="173"/>
      <c r="F51" s="466"/>
      <c r="G51" s="199"/>
      <c r="H51" s="335"/>
      <c r="I51" s="467"/>
      <c r="J51" s="468"/>
    </row>
    <row r="52" spans="1:10" s="266" customFormat="1" ht="13" x14ac:dyDescent="0.25">
      <c r="A52" s="165"/>
      <c r="B52" s="469"/>
      <c r="C52" s="165"/>
      <c r="D52" s="229"/>
      <c r="E52" s="173"/>
      <c r="F52" s="466"/>
      <c r="G52" s="199"/>
      <c r="H52" s="335"/>
      <c r="I52" s="467"/>
      <c r="J52" s="468"/>
    </row>
    <row r="53" spans="1:10" s="266" customFormat="1" ht="13" x14ac:dyDescent="0.25">
      <c r="A53" s="404"/>
      <c r="B53" s="471" t="s">
        <v>129</v>
      </c>
      <c r="C53" s="404"/>
      <c r="D53" s="406"/>
      <c r="E53" s="409"/>
      <c r="F53" s="410"/>
      <c r="G53" s="461"/>
      <c r="H53" s="330"/>
      <c r="I53" s="467"/>
    </row>
    <row r="54" spans="1:10" ht="14.5" x14ac:dyDescent="0.25">
      <c r="A54" s="404" t="s">
        <v>146</v>
      </c>
      <c r="B54" s="875" t="s">
        <v>1005</v>
      </c>
      <c r="C54" s="404" t="s">
        <v>15</v>
      </c>
      <c r="D54" s="406" t="s">
        <v>1003</v>
      </c>
      <c r="E54" s="409"/>
      <c r="F54" s="410">
        <f t="shared" ref="F54" si="2">D54*E54</f>
        <v>0</v>
      </c>
      <c r="G54" s="461"/>
      <c r="H54" s="473"/>
      <c r="I54" s="467"/>
      <c r="J54" s="474"/>
    </row>
    <row r="55" spans="1:10" ht="13" x14ac:dyDescent="0.3">
      <c r="A55" s="404"/>
      <c r="B55" s="876" t="s">
        <v>272</v>
      </c>
      <c r="C55" s="404"/>
      <c r="D55" s="406"/>
      <c r="E55" s="409"/>
      <c r="F55" s="410"/>
      <c r="G55" s="461"/>
      <c r="H55" s="473"/>
      <c r="I55" s="467"/>
      <c r="J55" s="474"/>
    </row>
    <row r="56" spans="1:10" ht="14.5" x14ac:dyDescent="0.25">
      <c r="A56" s="404" t="s">
        <v>148</v>
      </c>
      <c r="B56" s="875" t="s">
        <v>273</v>
      </c>
      <c r="C56" s="404" t="s">
        <v>15</v>
      </c>
      <c r="D56" s="406" t="s">
        <v>1003</v>
      </c>
      <c r="E56" s="409"/>
      <c r="F56" s="410">
        <f>D56*E56</f>
        <v>0</v>
      </c>
      <c r="G56" s="461"/>
      <c r="H56" s="473"/>
      <c r="I56" s="467"/>
      <c r="J56" s="474"/>
    </row>
    <row r="57" spans="1:10" s="266" customFormat="1" ht="14.5" x14ac:dyDescent="0.25">
      <c r="A57" s="404" t="s">
        <v>150</v>
      </c>
      <c r="B57" s="875" t="s">
        <v>274</v>
      </c>
      <c r="C57" s="404" t="s">
        <v>15</v>
      </c>
      <c r="D57" s="406" t="s">
        <v>1003</v>
      </c>
      <c r="E57" s="409"/>
      <c r="F57" s="410">
        <f t="shared" ref="F57:F73" si="3">D57*E57</f>
        <v>0</v>
      </c>
      <c r="G57" s="461"/>
      <c r="H57" s="473"/>
      <c r="I57" s="467"/>
      <c r="J57" s="468"/>
    </row>
    <row r="58" spans="1:10" s="266" customFormat="1" ht="14.5" x14ac:dyDescent="0.25">
      <c r="A58" s="404" t="s">
        <v>130</v>
      </c>
      <c r="B58" s="875" t="s">
        <v>275</v>
      </c>
      <c r="C58" s="404" t="s">
        <v>276</v>
      </c>
      <c r="D58" s="406" t="s">
        <v>1003</v>
      </c>
      <c r="E58" s="409"/>
      <c r="F58" s="410">
        <f t="shared" si="3"/>
        <v>0</v>
      </c>
      <c r="G58" s="461"/>
      <c r="H58" s="473"/>
      <c r="I58" s="467"/>
      <c r="J58" s="468"/>
    </row>
    <row r="59" spans="1:10" s="266" customFormat="1" ht="14.5" x14ac:dyDescent="0.25">
      <c r="A59" s="404" t="s">
        <v>1135</v>
      </c>
      <c r="B59" s="875" t="s">
        <v>1006</v>
      </c>
      <c r="C59" s="404" t="s">
        <v>276</v>
      </c>
      <c r="D59" s="406" t="s">
        <v>1003</v>
      </c>
      <c r="E59" s="409"/>
      <c r="F59" s="410">
        <f t="shared" si="3"/>
        <v>0</v>
      </c>
      <c r="G59" s="461"/>
      <c r="H59" s="473"/>
      <c r="I59" s="467"/>
      <c r="J59" s="468"/>
    </row>
    <row r="60" spans="1:10" s="266" customFormat="1" ht="14.5" x14ac:dyDescent="0.25">
      <c r="A60" s="233" t="s">
        <v>161</v>
      </c>
      <c r="B60" s="877" t="s">
        <v>1136</v>
      </c>
      <c r="C60" s="165" t="s">
        <v>15</v>
      </c>
      <c r="D60" s="165">
        <v>2</v>
      </c>
      <c r="E60" s="173"/>
      <c r="F60" s="410">
        <f t="shared" si="3"/>
        <v>0</v>
      </c>
      <c r="G60" s="461"/>
      <c r="H60" s="473"/>
      <c r="I60" s="467"/>
      <c r="J60" s="468"/>
    </row>
    <row r="61" spans="1:10" s="266" customFormat="1" x14ac:dyDescent="0.25">
      <c r="A61" s="233"/>
      <c r="B61" s="877"/>
      <c r="C61" s="165"/>
      <c r="D61" s="165"/>
      <c r="E61" s="173"/>
      <c r="F61" s="410"/>
      <c r="G61" s="461"/>
      <c r="H61" s="473"/>
      <c r="I61" s="467"/>
      <c r="J61" s="468"/>
    </row>
    <row r="62" spans="1:10" s="266" customFormat="1" x14ac:dyDescent="0.25">
      <c r="A62" s="233"/>
      <c r="B62" s="877"/>
      <c r="C62" s="165"/>
      <c r="D62" s="165"/>
      <c r="E62" s="173"/>
      <c r="F62" s="410"/>
      <c r="G62" s="461"/>
      <c r="H62" s="473"/>
      <c r="I62" s="467"/>
      <c r="J62" s="468"/>
    </row>
    <row r="63" spans="1:10" s="266" customFormat="1" x14ac:dyDescent="0.25">
      <c r="A63" s="233"/>
      <c r="B63" s="877"/>
      <c r="C63" s="165"/>
      <c r="D63" s="165"/>
      <c r="E63" s="173"/>
      <c r="F63" s="410"/>
      <c r="G63" s="461"/>
      <c r="H63" s="473"/>
      <c r="I63" s="467"/>
      <c r="J63" s="468"/>
    </row>
    <row r="64" spans="1:10" s="266" customFormat="1" x14ac:dyDescent="0.25">
      <c r="A64" s="233"/>
      <c r="B64" s="877"/>
      <c r="C64" s="165"/>
      <c r="D64" s="165"/>
      <c r="E64" s="173"/>
      <c r="F64" s="410"/>
      <c r="G64" s="461"/>
      <c r="H64" s="473"/>
      <c r="I64" s="467"/>
      <c r="J64" s="468"/>
    </row>
    <row r="65" spans="1:10" s="266" customFormat="1" ht="13" thickBot="1" x14ac:dyDescent="0.3">
      <c r="A65" s="233"/>
      <c r="B65" s="877"/>
      <c r="C65" s="165"/>
      <c r="D65" s="165"/>
      <c r="E65" s="173"/>
      <c r="F65" s="410"/>
      <c r="G65" s="461"/>
      <c r="H65" s="473"/>
      <c r="I65" s="467"/>
      <c r="J65" s="468"/>
    </row>
    <row r="66" spans="1:10" s="266" customFormat="1" ht="13.5" thickTop="1" x14ac:dyDescent="0.25">
      <c r="A66" s="1110" t="s">
        <v>93</v>
      </c>
      <c r="B66" s="1110"/>
      <c r="C66" s="1110"/>
      <c r="D66" s="1110"/>
      <c r="E66" s="1110"/>
      <c r="F66" s="912">
        <f>SUM(F6:F65)</f>
        <v>0</v>
      </c>
      <c r="G66" s="461"/>
      <c r="H66" s="473"/>
      <c r="I66" s="467"/>
      <c r="J66" s="468"/>
    </row>
    <row r="67" spans="1:10" s="266" customFormat="1" x14ac:dyDescent="0.25">
      <c r="A67" s="233"/>
      <c r="B67" s="877"/>
      <c r="C67" s="165"/>
      <c r="D67" s="165"/>
      <c r="E67" s="173"/>
      <c r="F67" s="410"/>
      <c r="G67" s="461"/>
      <c r="H67" s="473"/>
      <c r="I67" s="467"/>
      <c r="J67" s="468"/>
    </row>
    <row r="68" spans="1:10" s="266" customFormat="1" ht="15.75" customHeight="1" x14ac:dyDescent="0.25">
      <c r="A68" s="233" t="s">
        <v>163</v>
      </c>
      <c r="B68" s="877" t="s">
        <v>1170</v>
      </c>
      <c r="C68" s="165" t="s">
        <v>15</v>
      </c>
      <c r="D68" s="165">
        <v>2</v>
      </c>
      <c r="E68" s="173"/>
      <c r="F68" s="410">
        <f t="shared" si="3"/>
        <v>0</v>
      </c>
      <c r="G68" s="461"/>
      <c r="H68" s="473"/>
      <c r="I68" s="467"/>
      <c r="J68" s="468"/>
    </row>
    <row r="69" spans="1:10" s="266" customFormat="1" ht="15.75" customHeight="1" x14ac:dyDescent="0.25">
      <c r="A69" s="233" t="s">
        <v>172</v>
      </c>
      <c r="B69" s="877" t="s">
        <v>1171</v>
      </c>
      <c r="C69" s="165" t="s">
        <v>15</v>
      </c>
      <c r="D69" s="165">
        <v>2</v>
      </c>
      <c r="E69" s="173"/>
      <c r="F69" s="410">
        <f t="shared" si="3"/>
        <v>0</v>
      </c>
      <c r="G69" s="461"/>
      <c r="H69" s="473"/>
      <c r="I69" s="467"/>
      <c r="J69" s="468"/>
    </row>
    <row r="70" spans="1:10" s="266" customFormat="1" ht="15.75" customHeight="1" x14ac:dyDescent="0.25">
      <c r="A70" s="233" t="s">
        <v>205</v>
      </c>
      <c r="B70" s="877" t="s">
        <v>1172</v>
      </c>
      <c r="C70" s="165" t="s">
        <v>15</v>
      </c>
      <c r="D70" s="165">
        <v>2</v>
      </c>
      <c r="E70" s="173"/>
      <c r="F70" s="410">
        <f t="shared" si="3"/>
        <v>0</v>
      </c>
      <c r="G70" s="461"/>
      <c r="H70" s="473"/>
      <c r="I70" s="467"/>
      <c r="J70" s="468"/>
    </row>
    <row r="71" spans="1:10" s="266" customFormat="1" ht="15.75" customHeight="1" x14ac:dyDescent="0.25">
      <c r="A71" s="233" t="s">
        <v>1140</v>
      </c>
      <c r="B71" s="877" t="s">
        <v>1141</v>
      </c>
      <c r="C71" s="165" t="s">
        <v>15</v>
      </c>
      <c r="D71" s="165">
        <v>2</v>
      </c>
      <c r="E71" s="173"/>
      <c r="F71" s="410">
        <f t="shared" si="3"/>
        <v>0</v>
      </c>
      <c r="G71" s="461"/>
      <c r="H71" s="473"/>
      <c r="I71" s="467"/>
      <c r="J71" s="468"/>
    </row>
    <row r="72" spans="1:10" s="266" customFormat="1" ht="15.75" customHeight="1" x14ac:dyDescent="0.25">
      <c r="A72" s="233" t="s">
        <v>1142</v>
      </c>
      <c r="B72" s="877" t="s">
        <v>1143</v>
      </c>
      <c r="C72" s="165" t="s">
        <v>15</v>
      </c>
      <c r="D72" s="165">
        <v>2</v>
      </c>
      <c r="E72" s="173"/>
      <c r="F72" s="410">
        <f t="shared" si="3"/>
        <v>0</v>
      </c>
      <c r="G72" s="461"/>
      <c r="H72" s="473"/>
      <c r="I72" s="467"/>
      <c r="J72" s="468"/>
    </row>
    <row r="73" spans="1:10" s="266" customFormat="1" ht="15.75" customHeight="1" x14ac:dyDescent="0.25">
      <c r="A73" s="233" t="s">
        <v>1144</v>
      </c>
      <c r="B73" s="877" t="s">
        <v>1145</v>
      </c>
      <c r="C73" s="165" t="s">
        <v>15</v>
      </c>
      <c r="D73" s="165">
        <v>2</v>
      </c>
      <c r="E73" s="173"/>
      <c r="F73" s="410">
        <f t="shared" si="3"/>
        <v>0</v>
      </c>
      <c r="G73" s="461"/>
      <c r="H73" s="473"/>
      <c r="I73" s="467"/>
      <c r="J73" s="468"/>
    </row>
    <row r="74" spans="1:10" s="266" customFormat="1" x14ac:dyDescent="0.25">
      <c r="A74" s="404"/>
      <c r="B74" s="877"/>
      <c r="C74" s="165"/>
      <c r="D74" s="165"/>
      <c r="E74" s="173"/>
      <c r="F74" s="410"/>
      <c r="G74" s="461"/>
      <c r="H74" s="473"/>
      <c r="I74" s="467"/>
      <c r="J74" s="468"/>
    </row>
    <row r="75" spans="1:10" s="266" customFormat="1" ht="13" x14ac:dyDescent="0.25">
      <c r="A75" s="404"/>
      <c r="B75" s="878" t="s">
        <v>277</v>
      </c>
      <c r="C75" s="404"/>
      <c r="D75" s="406"/>
      <c r="E75" s="409"/>
      <c r="F75" s="410"/>
      <c r="G75" s="461"/>
      <c r="H75" s="473"/>
      <c r="I75" s="467"/>
      <c r="J75" s="468"/>
    </row>
    <row r="76" spans="1:10" s="266" customFormat="1" ht="18.75" customHeight="1" x14ac:dyDescent="0.25">
      <c r="A76" s="404" t="s">
        <v>153</v>
      </c>
      <c r="B76" s="475" t="s">
        <v>1146</v>
      </c>
      <c r="C76" s="404" t="s">
        <v>276</v>
      </c>
      <c r="D76" s="406" t="s">
        <v>1003</v>
      </c>
      <c r="E76" s="409"/>
      <c r="F76" s="410">
        <f>D76*E76</f>
        <v>0</v>
      </c>
      <c r="G76" s="461"/>
      <c r="H76" s="473"/>
      <c r="I76" s="467"/>
      <c r="J76" s="468"/>
    </row>
    <row r="77" spans="1:10" s="266" customFormat="1" ht="18.75" customHeight="1" x14ac:dyDescent="0.25">
      <c r="A77" s="404" t="s">
        <v>154</v>
      </c>
      <c r="B77" s="475" t="s">
        <v>1147</v>
      </c>
      <c r="C77" s="404" t="s">
        <v>276</v>
      </c>
      <c r="D77" s="406" t="s">
        <v>1003</v>
      </c>
      <c r="E77" s="409"/>
      <c r="F77" s="410">
        <f t="shared" ref="F77:F79" si="4">D77*E77</f>
        <v>0</v>
      </c>
      <c r="G77" s="461"/>
      <c r="H77" s="473"/>
      <c r="I77" s="467"/>
      <c r="J77" s="468"/>
    </row>
    <row r="78" spans="1:10" s="266" customFormat="1" ht="18.75" customHeight="1" x14ac:dyDescent="0.25">
      <c r="A78" s="404" t="s">
        <v>155</v>
      </c>
      <c r="B78" s="475" t="s">
        <v>1148</v>
      </c>
      <c r="C78" s="404" t="s">
        <v>276</v>
      </c>
      <c r="D78" s="406" t="s">
        <v>1003</v>
      </c>
      <c r="E78" s="409"/>
      <c r="F78" s="410">
        <f t="shared" si="4"/>
        <v>0</v>
      </c>
      <c r="G78" s="461"/>
      <c r="H78" s="473"/>
      <c r="I78" s="467"/>
      <c r="J78" s="468"/>
    </row>
    <row r="79" spans="1:10" s="266" customFormat="1" ht="18.75" customHeight="1" x14ac:dyDescent="0.25">
      <c r="A79" s="404" t="s">
        <v>1149</v>
      </c>
      <c r="B79" s="475" t="s">
        <v>1173</v>
      </c>
      <c r="C79" s="404" t="s">
        <v>276</v>
      </c>
      <c r="D79" s="406">
        <v>1</v>
      </c>
      <c r="E79" s="409"/>
      <c r="F79" s="410">
        <f t="shared" si="4"/>
        <v>0</v>
      </c>
      <c r="G79" s="461"/>
      <c r="H79" s="473"/>
      <c r="I79" s="467"/>
      <c r="J79" s="468"/>
    </row>
    <row r="80" spans="1:10" s="266" customFormat="1" x14ac:dyDescent="0.25">
      <c r="A80" s="404"/>
      <c r="B80" s="475"/>
      <c r="C80" s="404"/>
      <c r="D80" s="406"/>
      <c r="E80" s="409"/>
      <c r="F80" s="410"/>
      <c r="G80" s="461"/>
      <c r="H80" s="473"/>
      <c r="I80" s="467"/>
      <c r="J80" s="468"/>
    </row>
    <row r="81" spans="1:12" s="266" customFormat="1" ht="13" x14ac:dyDescent="0.25">
      <c r="A81" s="404"/>
      <c r="B81" s="878" t="s">
        <v>279</v>
      </c>
      <c r="C81" s="404"/>
      <c r="D81" s="406"/>
      <c r="E81" s="409"/>
      <c r="F81" s="410"/>
      <c r="G81" s="461"/>
      <c r="H81" s="473"/>
      <c r="I81" s="467"/>
    </row>
    <row r="82" spans="1:12" ht="19.5" customHeight="1" x14ac:dyDescent="0.25">
      <c r="A82" s="404" t="s">
        <v>1151</v>
      </c>
      <c r="B82" s="475" t="s">
        <v>1152</v>
      </c>
      <c r="C82" s="404" t="s">
        <v>15</v>
      </c>
      <c r="D82" s="406">
        <v>1</v>
      </c>
      <c r="E82" s="409"/>
      <c r="F82" s="410">
        <f>D82*E82</f>
        <v>0</v>
      </c>
      <c r="G82" s="461"/>
      <c r="H82" s="473"/>
      <c r="I82" s="335"/>
    </row>
    <row r="83" spans="1:12" ht="19.5" customHeight="1" x14ac:dyDescent="0.25">
      <c r="A83" s="404" t="s">
        <v>1153</v>
      </c>
      <c r="B83" s="475" t="s">
        <v>1154</v>
      </c>
      <c r="C83" s="404" t="s">
        <v>15</v>
      </c>
      <c r="D83" s="406" t="s">
        <v>1003</v>
      </c>
      <c r="E83" s="409"/>
      <c r="F83" s="410">
        <f t="shared" ref="F83:F85" si="5">D83*E83</f>
        <v>0</v>
      </c>
      <c r="G83" s="461"/>
      <c r="H83" s="473"/>
      <c r="I83" s="335"/>
    </row>
    <row r="84" spans="1:12" ht="19.5" customHeight="1" x14ac:dyDescent="0.25">
      <c r="A84" s="404" t="s">
        <v>1155</v>
      </c>
      <c r="B84" s="475" t="s">
        <v>1156</v>
      </c>
      <c r="C84" s="404" t="s">
        <v>15</v>
      </c>
      <c r="D84" s="406" t="s">
        <v>1003</v>
      </c>
      <c r="E84" s="409"/>
      <c r="F84" s="410">
        <f t="shared" si="5"/>
        <v>0</v>
      </c>
      <c r="G84" s="461"/>
      <c r="H84" s="473"/>
      <c r="I84" s="335"/>
    </row>
    <row r="85" spans="1:12" ht="19.5" customHeight="1" x14ac:dyDescent="0.25">
      <c r="A85" s="404" t="s">
        <v>1155</v>
      </c>
      <c r="B85" s="475" t="s">
        <v>1157</v>
      </c>
      <c r="C85" s="404" t="s">
        <v>15</v>
      </c>
      <c r="D85" s="406" t="s">
        <v>1003</v>
      </c>
      <c r="E85" s="409"/>
      <c r="F85" s="410">
        <f t="shared" si="5"/>
        <v>0</v>
      </c>
      <c r="G85" s="461"/>
      <c r="H85" s="473"/>
      <c r="I85" s="335"/>
    </row>
    <row r="86" spans="1:12" x14ac:dyDescent="0.25">
      <c r="A86" s="404"/>
      <c r="B86" s="475"/>
      <c r="C86" s="404"/>
      <c r="D86" s="406"/>
      <c r="E86" s="409"/>
      <c r="F86" s="410"/>
      <c r="G86" s="461"/>
      <c r="H86" s="473"/>
      <c r="I86" s="330"/>
      <c r="J86" s="474"/>
    </row>
    <row r="87" spans="1:12" ht="13.15" customHeight="1" x14ac:dyDescent="0.25">
      <c r="A87" s="165"/>
      <c r="B87" s="458" t="s">
        <v>113</v>
      </c>
      <c r="C87" s="165"/>
      <c r="D87" s="229"/>
      <c r="E87" s="409"/>
      <c r="F87" s="466"/>
      <c r="G87" s="199"/>
    </row>
    <row r="88" spans="1:12" s="200" customFormat="1" x14ac:dyDescent="0.25">
      <c r="A88" s="165"/>
      <c r="B88" s="243"/>
      <c r="C88" s="165"/>
      <c r="D88" s="229"/>
      <c r="E88" s="409"/>
      <c r="F88" s="466"/>
      <c r="G88" s="199"/>
      <c r="H88" s="335"/>
      <c r="I88" s="476"/>
    </row>
    <row r="89" spans="1:12" ht="13.15" customHeight="1" x14ac:dyDescent="0.25">
      <c r="A89" s="165"/>
      <c r="B89" s="458" t="s">
        <v>115</v>
      </c>
      <c r="C89" s="165"/>
      <c r="D89" s="229"/>
      <c r="E89" s="173"/>
      <c r="F89" s="466"/>
      <c r="G89" s="199"/>
      <c r="I89" s="476"/>
      <c r="J89" s="200"/>
      <c r="K89" s="200"/>
      <c r="L89" s="200"/>
    </row>
    <row r="90" spans="1:12" ht="26" x14ac:dyDescent="0.25">
      <c r="A90" s="165"/>
      <c r="B90" s="477" t="s">
        <v>283</v>
      </c>
      <c r="C90" s="165"/>
      <c r="D90" s="229"/>
      <c r="E90" s="173"/>
      <c r="F90" s="466"/>
      <c r="G90" s="199"/>
      <c r="I90" s="476"/>
      <c r="J90" s="200"/>
      <c r="K90" s="200"/>
      <c r="L90" s="200"/>
    </row>
    <row r="91" spans="1:12" ht="13.15" customHeight="1" x14ac:dyDescent="0.25">
      <c r="A91" s="404" t="s">
        <v>131</v>
      </c>
      <c r="B91" s="408" t="s">
        <v>284</v>
      </c>
      <c r="C91" s="404" t="s">
        <v>15</v>
      </c>
      <c r="D91" s="406">
        <v>2</v>
      </c>
      <c r="E91" s="409"/>
      <c r="F91" s="410">
        <f>D91*E91</f>
        <v>0</v>
      </c>
      <c r="G91" s="461"/>
      <c r="I91" s="476"/>
      <c r="J91" s="200"/>
      <c r="K91" s="200"/>
      <c r="L91" s="200"/>
    </row>
    <row r="92" spans="1:12" s="200" customFormat="1" x14ac:dyDescent="0.25">
      <c r="A92" s="404"/>
      <c r="B92" s="475"/>
      <c r="C92" s="404"/>
      <c r="D92" s="406"/>
      <c r="E92" s="409"/>
      <c r="F92" s="410"/>
      <c r="G92" s="461"/>
      <c r="H92" s="335"/>
      <c r="I92" s="476"/>
    </row>
    <row r="93" spans="1:12" s="200" customFormat="1" ht="26" x14ac:dyDescent="0.25">
      <c r="A93" s="404"/>
      <c r="B93" s="405" t="s">
        <v>285</v>
      </c>
      <c r="C93" s="404"/>
      <c r="D93" s="406"/>
      <c r="E93" s="409"/>
      <c r="F93" s="410"/>
      <c r="G93" s="461"/>
      <c r="H93" s="335"/>
      <c r="I93" s="476"/>
    </row>
    <row r="94" spans="1:12" s="200" customFormat="1" ht="17.25" customHeight="1" x14ac:dyDescent="0.25">
      <c r="A94" s="404" t="s">
        <v>1007</v>
      </c>
      <c r="B94" s="475" t="s">
        <v>282</v>
      </c>
      <c r="C94" s="404" t="s">
        <v>15</v>
      </c>
      <c r="D94" s="406">
        <v>0</v>
      </c>
      <c r="E94" s="409"/>
      <c r="F94" s="410">
        <f t="shared" ref="F94:F95" si="6">D94*E94</f>
        <v>0</v>
      </c>
      <c r="G94" s="461"/>
      <c r="H94" s="335"/>
      <c r="I94" s="476"/>
    </row>
    <row r="95" spans="1:12" s="200" customFormat="1" ht="17.25" customHeight="1" x14ac:dyDescent="0.25">
      <c r="A95" s="404" t="s">
        <v>1158</v>
      </c>
      <c r="B95" s="475" t="s">
        <v>860</v>
      </c>
      <c r="C95" s="404" t="s">
        <v>15</v>
      </c>
      <c r="D95" s="406">
        <v>1</v>
      </c>
      <c r="E95" s="409"/>
      <c r="F95" s="410">
        <f t="shared" si="6"/>
        <v>0</v>
      </c>
      <c r="G95" s="461"/>
      <c r="H95" s="335"/>
      <c r="I95" s="476"/>
    </row>
    <row r="96" spans="1:12" s="200" customFormat="1" x14ac:dyDescent="0.25">
      <c r="A96" s="404"/>
      <c r="B96" s="475"/>
      <c r="C96" s="404"/>
      <c r="D96" s="406"/>
      <c r="E96" s="409"/>
      <c r="F96" s="410"/>
      <c r="G96" s="461"/>
      <c r="H96" s="335"/>
      <c r="I96" s="476"/>
    </row>
    <row r="97" spans="1:257" s="200" customFormat="1" ht="26" x14ac:dyDescent="0.25">
      <c r="A97" s="478" t="s">
        <v>286</v>
      </c>
      <c r="B97" s="408" t="s">
        <v>287</v>
      </c>
      <c r="C97" s="479" t="s">
        <v>15</v>
      </c>
      <c r="D97" s="480">
        <v>2</v>
      </c>
      <c r="E97" s="481"/>
      <c r="F97" s="541">
        <f>D97*E97</f>
        <v>0</v>
      </c>
      <c r="G97" s="482"/>
      <c r="H97" s="476"/>
      <c r="I97" s="336"/>
      <c r="J97" s="169"/>
      <c r="K97" s="169"/>
      <c r="L97" s="169"/>
      <c r="M97" s="169"/>
    </row>
    <row r="98" spans="1:257" s="200" customFormat="1" x14ac:dyDescent="0.25">
      <c r="A98" s="478"/>
      <c r="B98" s="408"/>
      <c r="C98" s="479"/>
      <c r="D98" s="480"/>
      <c r="E98" s="481"/>
      <c r="F98" s="541"/>
      <c r="G98" s="482"/>
      <c r="H98" s="476"/>
      <c r="I98" s="336"/>
      <c r="J98" s="169"/>
      <c r="K98" s="169"/>
      <c r="L98" s="169"/>
      <c r="M98" s="169"/>
    </row>
    <row r="99" spans="1:257" s="200" customFormat="1" x14ac:dyDescent="0.25">
      <c r="A99" s="404" t="s">
        <v>1075</v>
      </c>
      <c r="B99" s="408" t="s">
        <v>1160</v>
      </c>
      <c r="C99" s="404" t="s">
        <v>15</v>
      </c>
      <c r="D99" s="406">
        <v>1</v>
      </c>
      <c r="E99" s="409"/>
      <c r="F99" s="410">
        <f>D99*E99</f>
        <v>0</v>
      </c>
      <c r="G99" s="461"/>
      <c r="H99" s="335"/>
      <c r="I99" s="476"/>
    </row>
    <row r="100" spans="1:257" s="200" customFormat="1" x14ac:dyDescent="0.25">
      <c r="A100" s="404"/>
      <c r="B100" s="408"/>
      <c r="C100" s="404"/>
      <c r="D100" s="406"/>
      <c r="E100" s="409"/>
      <c r="F100" s="410"/>
      <c r="G100" s="461"/>
      <c r="H100" s="335"/>
      <c r="I100" s="476"/>
    </row>
    <row r="101" spans="1:257" s="200" customFormat="1" x14ac:dyDescent="0.25">
      <c r="A101" s="404" t="s">
        <v>288</v>
      </c>
      <c r="B101" s="408" t="s">
        <v>289</v>
      </c>
      <c r="C101" s="404" t="s">
        <v>15</v>
      </c>
      <c r="D101" s="406">
        <v>8</v>
      </c>
      <c r="E101" s="409"/>
      <c r="F101" s="410">
        <f>D101*E101</f>
        <v>0</v>
      </c>
      <c r="G101" s="461"/>
      <c r="H101" s="476"/>
      <c r="I101" s="336"/>
      <c r="J101" s="169"/>
      <c r="K101" s="169"/>
      <c r="L101" s="169"/>
      <c r="M101" s="169"/>
    </row>
    <row r="102" spans="1:257" x14ac:dyDescent="0.25">
      <c r="A102" s="404"/>
      <c r="B102" s="483"/>
      <c r="C102" s="404"/>
      <c r="D102" s="406"/>
      <c r="E102" s="409"/>
      <c r="F102" s="410"/>
      <c r="G102" s="461"/>
      <c r="H102" s="476"/>
    </row>
    <row r="103" spans="1:257" s="200" customFormat="1" ht="13" x14ac:dyDescent="0.25">
      <c r="A103" s="165"/>
      <c r="B103" s="484" t="s">
        <v>157</v>
      </c>
      <c r="C103" s="165"/>
      <c r="D103" s="229"/>
      <c r="E103" s="173"/>
      <c r="F103" s="466"/>
      <c r="G103" s="199"/>
      <c r="H103" s="476"/>
      <c r="I103" s="485"/>
      <c r="J103" s="358"/>
      <c r="K103" s="358"/>
      <c r="L103" s="358"/>
      <c r="M103" s="358"/>
    </row>
    <row r="104" spans="1:257" s="358" customFormat="1" ht="13" x14ac:dyDescent="0.25">
      <c r="A104" s="404"/>
      <c r="B104" s="469" t="s">
        <v>290</v>
      </c>
      <c r="C104" s="404"/>
      <c r="D104" s="406"/>
      <c r="E104" s="409"/>
      <c r="F104" s="410"/>
      <c r="G104" s="461"/>
      <c r="H104" s="486"/>
      <c r="I104" s="476"/>
      <c r="J104" s="200"/>
      <c r="K104" s="200"/>
      <c r="L104" s="200"/>
      <c r="M104" s="200"/>
    </row>
    <row r="105" spans="1:257" s="358" customFormat="1" ht="13" x14ac:dyDescent="0.25">
      <c r="A105" s="404" t="s">
        <v>132</v>
      </c>
      <c r="B105" s="475" t="s">
        <v>291</v>
      </c>
      <c r="C105" s="479" t="s">
        <v>15</v>
      </c>
      <c r="D105" s="480">
        <v>8</v>
      </c>
      <c r="E105" s="481"/>
      <c r="F105" s="541">
        <f>D105*E105</f>
        <v>0</v>
      </c>
      <c r="G105" s="482"/>
      <c r="H105" s="486"/>
      <c r="I105" s="476"/>
      <c r="J105" s="200"/>
      <c r="K105" s="200"/>
      <c r="L105" s="200"/>
      <c r="M105" s="200"/>
    </row>
    <row r="106" spans="1:257" s="358" customFormat="1" ht="13" x14ac:dyDescent="0.25">
      <c r="A106" s="404" t="s">
        <v>292</v>
      </c>
      <c r="B106" s="408" t="s">
        <v>293</v>
      </c>
      <c r="C106" s="404" t="s">
        <v>15</v>
      </c>
      <c r="D106" s="406">
        <v>5</v>
      </c>
      <c r="E106" s="409"/>
      <c r="F106" s="410">
        <f>D106*E106</f>
        <v>0</v>
      </c>
      <c r="G106" s="461"/>
      <c r="H106" s="335"/>
      <c r="I106" s="476"/>
      <c r="J106" s="200"/>
      <c r="K106" s="200"/>
      <c r="L106" s="200"/>
      <c r="M106" s="200"/>
    </row>
    <row r="107" spans="1:257" s="358" customFormat="1" ht="13" x14ac:dyDescent="0.25">
      <c r="A107" s="404"/>
      <c r="B107" s="475"/>
      <c r="C107" s="404"/>
      <c r="D107" s="406"/>
      <c r="E107" s="409"/>
      <c r="F107" s="410"/>
      <c r="G107" s="461"/>
      <c r="H107" s="476"/>
      <c r="I107" s="476"/>
      <c r="J107" s="200"/>
      <c r="K107" s="200"/>
      <c r="L107" s="200"/>
      <c r="M107" s="200"/>
    </row>
    <row r="108" spans="1:257" s="200" customFormat="1" ht="13" x14ac:dyDescent="0.25">
      <c r="A108" s="478"/>
      <c r="B108" s="469" t="s">
        <v>294</v>
      </c>
      <c r="C108" s="404"/>
      <c r="D108" s="406"/>
      <c r="E108" s="409"/>
      <c r="F108" s="410"/>
      <c r="G108" s="461"/>
      <c r="H108" s="488"/>
      <c r="I108" s="476"/>
    </row>
    <row r="109" spans="1:257" s="200" customFormat="1" ht="18.75" customHeight="1" x14ac:dyDescent="0.25">
      <c r="A109" s="404" t="s">
        <v>259</v>
      </c>
      <c r="B109" s="408" t="s">
        <v>295</v>
      </c>
      <c r="C109" s="404" t="s">
        <v>106</v>
      </c>
      <c r="D109" s="406">
        <v>30</v>
      </c>
      <c r="E109" s="409"/>
      <c r="F109" s="410">
        <f>D109*E109</f>
        <v>0</v>
      </c>
      <c r="G109" s="461"/>
      <c r="H109" s="476"/>
      <c r="I109" s="476"/>
    </row>
    <row r="110" spans="1:257" s="200" customFormat="1" ht="18.75" customHeight="1" x14ac:dyDescent="0.25">
      <c r="A110" s="404" t="s">
        <v>260</v>
      </c>
      <c r="B110" s="408" t="s">
        <v>296</v>
      </c>
      <c r="C110" s="404" t="s">
        <v>106</v>
      </c>
      <c r="D110" s="406">
        <v>20</v>
      </c>
      <c r="E110" s="409"/>
      <c r="F110" s="410">
        <f>D110*E110</f>
        <v>0</v>
      </c>
      <c r="G110" s="461"/>
      <c r="H110" s="476"/>
      <c r="I110" s="489"/>
    </row>
    <row r="111" spans="1:257" s="200" customFormat="1" x14ac:dyDescent="0.25">
      <c r="A111" s="404"/>
      <c r="B111" s="408"/>
      <c r="C111" s="404"/>
      <c r="D111" s="406"/>
      <c r="E111" s="409"/>
      <c r="F111" s="410"/>
      <c r="G111" s="461"/>
      <c r="H111" s="488"/>
      <c r="I111" s="337"/>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c r="EF111" s="156"/>
      <c r="EG111" s="156"/>
      <c r="EH111" s="156"/>
      <c r="EI111" s="156"/>
      <c r="EJ111" s="156"/>
      <c r="EK111" s="156"/>
      <c r="EL111" s="156"/>
      <c r="EM111" s="156"/>
      <c r="EN111" s="156"/>
      <c r="EO111" s="156"/>
      <c r="EP111" s="156"/>
      <c r="EQ111" s="156"/>
      <c r="ER111" s="156"/>
      <c r="ES111" s="156"/>
      <c r="ET111" s="156"/>
      <c r="EU111" s="156"/>
      <c r="EV111" s="156"/>
      <c r="EW111" s="156"/>
      <c r="EX111" s="156"/>
      <c r="EY111" s="156"/>
      <c r="EZ111" s="156"/>
      <c r="FA111" s="156"/>
      <c r="FB111" s="156"/>
      <c r="FC111" s="156"/>
      <c r="FD111" s="156"/>
      <c r="FE111" s="156"/>
      <c r="FF111" s="156"/>
      <c r="FG111" s="156"/>
      <c r="FH111" s="156"/>
      <c r="FI111" s="156"/>
      <c r="FJ111" s="156"/>
      <c r="FK111" s="156"/>
      <c r="FL111" s="156"/>
      <c r="FM111" s="156"/>
      <c r="FN111" s="156"/>
      <c r="FO111" s="156"/>
      <c r="FP111" s="156"/>
      <c r="FQ111" s="156"/>
      <c r="FR111" s="156"/>
      <c r="FS111" s="156"/>
      <c r="FT111" s="156"/>
      <c r="FU111" s="156"/>
      <c r="FV111" s="156"/>
      <c r="FW111" s="156"/>
      <c r="FX111" s="156"/>
      <c r="FY111" s="156"/>
      <c r="FZ111" s="156"/>
      <c r="GA111" s="156"/>
      <c r="GB111" s="156"/>
      <c r="GC111" s="156"/>
      <c r="GD111" s="156"/>
      <c r="GE111" s="156"/>
      <c r="GF111" s="156"/>
      <c r="GG111" s="156"/>
      <c r="GH111" s="156"/>
      <c r="GI111" s="156"/>
      <c r="GJ111" s="156"/>
      <c r="GK111" s="156"/>
      <c r="GL111" s="156"/>
      <c r="GM111" s="156"/>
      <c r="GN111" s="156"/>
      <c r="GO111" s="156"/>
      <c r="GP111" s="156"/>
      <c r="GQ111" s="156"/>
      <c r="GR111" s="156"/>
      <c r="GS111" s="156"/>
      <c r="GT111" s="156"/>
      <c r="GU111" s="156"/>
      <c r="GV111" s="156"/>
      <c r="GW111" s="156"/>
      <c r="GX111" s="156"/>
      <c r="GY111" s="156"/>
      <c r="GZ111" s="156"/>
      <c r="HA111" s="156"/>
      <c r="HB111" s="156"/>
      <c r="HC111" s="156"/>
      <c r="HD111" s="156"/>
      <c r="HE111" s="156"/>
      <c r="HF111" s="156"/>
      <c r="HG111" s="156"/>
      <c r="HH111" s="156"/>
      <c r="HI111" s="156"/>
      <c r="HJ111" s="156"/>
      <c r="HK111" s="156"/>
      <c r="HL111" s="156"/>
      <c r="HM111" s="156"/>
      <c r="HN111" s="156"/>
      <c r="HO111" s="156"/>
      <c r="HP111" s="156"/>
      <c r="HQ111" s="156"/>
      <c r="HR111" s="156"/>
      <c r="HS111" s="156"/>
      <c r="HT111" s="156"/>
      <c r="HU111" s="156"/>
      <c r="HV111" s="156"/>
      <c r="HW111" s="156"/>
      <c r="HX111" s="156"/>
      <c r="HY111" s="156"/>
      <c r="HZ111" s="156"/>
      <c r="IA111" s="156"/>
      <c r="IB111" s="156"/>
      <c r="IC111" s="156"/>
      <c r="ID111" s="156"/>
      <c r="IE111" s="156"/>
      <c r="IF111" s="156"/>
      <c r="IG111" s="156"/>
      <c r="IH111" s="156"/>
      <c r="II111" s="156"/>
      <c r="IJ111" s="156"/>
      <c r="IK111" s="156"/>
      <c r="IL111" s="156"/>
      <c r="IM111" s="156"/>
      <c r="IN111" s="156"/>
      <c r="IO111" s="156"/>
      <c r="IP111" s="156"/>
      <c r="IQ111" s="156"/>
      <c r="IR111" s="156"/>
      <c r="IS111" s="156"/>
      <c r="IT111" s="156"/>
      <c r="IU111" s="156"/>
      <c r="IV111" s="156"/>
      <c r="IW111" s="156"/>
    </row>
    <row r="112" spans="1:257" s="200" customFormat="1" ht="13" x14ac:dyDescent="0.25">
      <c r="A112" s="490"/>
      <c r="B112" s="491" t="s">
        <v>1161</v>
      </c>
      <c r="C112" s="404"/>
      <c r="D112" s="404"/>
      <c r="E112" s="492"/>
      <c r="F112" s="407"/>
      <c r="G112" s="493"/>
      <c r="H112" s="485"/>
      <c r="I112" s="337"/>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6"/>
      <c r="FU112" s="156"/>
      <c r="FV112" s="156"/>
      <c r="FW112" s="156"/>
      <c r="FX112" s="156"/>
      <c r="FY112" s="156"/>
      <c r="FZ112" s="156"/>
      <c r="GA112" s="156"/>
      <c r="GB112" s="156"/>
      <c r="GC112" s="156"/>
      <c r="GD112" s="156"/>
      <c r="GE112" s="156"/>
      <c r="GF112" s="156"/>
      <c r="GG112" s="156"/>
      <c r="GH112" s="156"/>
      <c r="GI112" s="156"/>
      <c r="GJ112" s="156"/>
      <c r="GK112" s="156"/>
      <c r="GL112" s="156"/>
      <c r="GM112" s="156"/>
      <c r="GN112" s="156"/>
      <c r="GO112" s="156"/>
      <c r="GP112" s="156"/>
      <c r="GQ112" s="156"/>
      <c r="GR112" s="156"/>
      <c r="GS112" s="156"/>
      <c r="GT112" s="156"/>
      <c r="GU112" s="156"/>
      <c r="GV112" s="156"/>
      <c r="GW112" s="156"/>
      <c r="GX112" s="156"/>
      <c r="GY112" s="156"/>
      <c r="GZ112" s="156"/>
      <c r="HA112" s="156"/>
      <c r="HB112" s="156"/>
      <c r="HC112" s="156"/>
      <c r="HD112" s="156"/>
      <c r="HE112" s="156"/>
      <c r="HF112" s="156"/>
      <c r="HG112" s="156"/>
      <c r="HH112" s="156"/>
      <c r="HI112" s="156"/>
      <c r="HJ112" s="156"/>
      <c r="HK112" s="156"/>
      <c r="HL112" s="156"/>
      <c r="HM112" s="156"/>
      <c r="HN112" s="156"/>
      <c r="HO112" s="156"/>
      <c r="HP112" s="156"/>
      <c r="HQ112" s="156"/>
      <c r="HR112" s="156"/>
      <c r="HS112" s="156"/>
      <c r="HT112" s="156"/>
      <c r="HU112" s="156"/>
      <c r="HV112" s="156"/>
      <c r="HW112" s="156"/>
      <c r="HX112" s="156"/>
      <c r="HY112" s="156"/>
      <c r="HZ112" s="156"/>
      <c r="IA112" s="156"/>
      <c r="IB112" s="156"/>
      <c r="IC112" s="156"/>
      <c r="ID112" s="156"/>
      <c r="IE112" s="156"/>
      <c r="IF112" s="156"/>
      <c r="IG112" s="156"/>
      <c r="IH112" s="156"/>
      <c r="II112" s="156"/>
      <c r="IJ112" s="156"/>
      <c r="IK112" s="156"/>
      <c r="IL112" s="156"/>
      <c r="IM112" s="156"/>
      <c r="IN112" s="156"/>
      <c r="IO112" s="156"/>
      <c r="IP112" s="156"/>
      <c r="IQ112" s="156"/>
      <c r="IR112" s="156"/>
      <c r="IS112" s="156"/>
      <c r="IT112" s="156"/>
      <c r="IU112" s="156"/>
      <c r="IV112" s="156"/>
      <c r="IW112" s="156"/>
    </row>
    <row r="113" spans="1:257" s="200" customFormat="1" ht="20.25" customHeight="1" x14ac:dyDescent="0.25">
      <c r="A113" s="404" t="s">
        <v>297</v>
      </c>
      <c r="B113" s="408" t="s">
        <v>298</v>
      </c>
      <c r="C113" s="404" t="s">
        <v>15</v>
      </c>
      <c r="D113" s="404">
        <v>6</v>
      </c>
      <c r="E113" s="409"/>
      <c r="F113" s="410">
        <f>E113*D113</f>
        <v>0</v>
      </c>
      <c r="G113" s="461"/>
      <c r="H113" s="485"/>
      <c r="I113" s="337"/>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6"/>
      <c r="FU113" s="156"/>
      <c r="FV113" s="156"/>
      <c r="FW113" s="156"/>
      <c r="FX113" s="156"/>
      <c r="FY113" s="156"/>
      <c r="FZ113" s="156"/>
      <c r="GA113" s="156"/>
      <c r="GB113" s="156"/>
      <c r="GC113" s="156"/>
      <c r="GD113" s="156"/>
      <c r="GE113" s="156"/>
      <c r="GF113" s="156"/>
      <c r="GG113" s="156"/>
      <c r="GH113" s="156"/>
      <c r="GI113" s="156"/>
      <c r="GJ113" s="156"/>
      <c r="GK113" s="156"/>
      <c r="GL113" s="156"/>
      <c r="GM113" s="156"/>
      <c r="GN113" s="156"/>
      <c r="GO113" s="156"/>
      <c r="GP113" s="156"/>
      <c r="GQ113" s="156"/>
      <c r="GR113" s="156"/>
      <c r="GS113" s="156"/>
      <c r="GT113" s="156"/>
      <c r="GU113" s="156"/>
      <c r="GV113" s="156"/>
      <c r="GW113" s="156"/>
      <c r="GX113" s="156"/>
      <c r="GY113" s="156"/>
      <c r="GZ113" s="156"/>
      <c r="HA113" s="156"/>
      <c r="HB113" s="156"/>
      <c r="HC113" s="156"/>
      <c r="HD113" s="156"/>
      <c r="HE113" s="156"/>
      <c r="HF113" s="156"/>
      <c r="HG113" s="156"/>
      <c r="HH113" s="156"/>
      <c r="HI113" s="156"/>
      <c r="HJ113" s="156"/>
      <c r="HK113" s="156"/>
      <c r="HL113" s="156"/>
      <c r="HM113" s="156"/>
      <c r="HN113" s="156"/>
      <c r="HO113" s="156"/>
      <c r="HP113" s="156"/>
      <c r="HQ113" s="156"/>
      <c r="HR113" s="156"/>
      <c r="HS113" s="156"/>
      <c r="HT113" s="156"/>
      <c r="HU113" s="156"/>
      <c r="HV113" s="156"/>
      <c r="HW113" s="156"/>
      <c r="HX113" s="156"/>
      <c r="HY113" s="156"/>
      <c r="HZ113" s="156"/>
      <c r="IA113" s="156"/>
      <c r="IB113" s="156"/>
      <c r="IC113" s="156"/>
      <c r="ID113" s="156"/>
      <c r="IE113" s="156"/>
      <c r="IF113" s="156"/>
      <c r="IG113" s="156"/>
      <c r="IH113" s="156"/>
      <c r="II113" s="156"/>
      <c r="IJ113" s="156"/>
      <c r="IK113" s="156"/>
      <c r="IL113" s="156"/>
      <c r="IM113" s="156"/>
      <c r="IN113" s="156"/>
      <c r="IO113" s="156"/>
      <c r="IP113" s="156"/>
      <c r="IQ113" s="156"/>
      <c r="IR113" s="156"/>
      <c r="IS113" s="156"/>
      <c r="IT113" s="156"/>
      <c r="IU113" s="156"/>
      <c r="IV113" s="156"/>
      <c r="IW113" s="156"/>
    </row>
    <row r="114" spans="1:257" s="200" customFormat="1" ht="20.25" customHeight="1" x14ac:dyDescent="0.25">
      <c r="A114" s="404" t="s">
        <v>299</v>
      </c>
      <c r="B114" s="408" t="s">
        <v>300</v>
      </c>
      <c r="C114" s="404" t="s">
        <v>15</v>
      </c>
      <c r="D114" s="404">
        <v>5</v>
      </c>
      <c r="E114" s="409"/>
      <c r="F114" s="410">
        <f>E114*D114</f>
        <v>0</v>
      </c>
      <c r="G114" s="461"/>
      <c r="H114" s="485"/>
      <c r="I114" s="337"/>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c r="EI114" s="156"/>
      <c r="EJ114" s="156"/>
      <c r="EK114" s="156"/>
      <c r="EL114" s="156"/>
      <c r="EM114" s="156"/>
      <c r="EN114" s="156"/>
      <c r="EO114" s="156"/>
      <c r="EP114" s="156"/>
      <c r="EQ114" s="156"/>
      <c r="ER114" s="156"/>
      <c r="ES114" s="156"/>
      <c r="ET114" s="156"/>
      <c r="EU114" s="156"/>
      <c r="EV114" s="156"/>
      <c r="EW114" s="156"/>
      <c r="EX114" s="156"/>
      <c r="EY114" s="156"/>
      <c r="EZ114" s="156"/>
      <c r="FA114" s="156"/>
      <c r="FB114" s="156"/>
      <c r="FC114" s="156"/>
      <c r="FD114" s="156"/>
      <c r="FE114" s="156"/>
      <c r="FF114" s="156"/>
      <c r="FG114" s="156"/>
      <c r="FH114" s="156"/>
      <c r="FI114" s="156"/>
      <c r="FJ114" s="156"/>
      <c r="FK114" s="156"/>
      <c r="FL114" s="156"/>
      <c r="FM114" s="156"/>
      <c r="FN114" s="156"/>
      <c r="FO114" s="156"/>
      <c r="FP114" s="156"/>
      <c r="FQ114" s="156"/>
      <c r="FR114" s="156"/>
      <c r="FS114" s="156"/>
      <c r="FT114" s="156"/>
      <c r="FU114" s="156"/>
      <c r="FV114" s="156"/>
      <c r="FW114" s="156"/>
      <c r="FX114" s="156"/>
      <c r="FY114" s="156"/>
      <c r="FZ114" s="156"/>
      <c r="GA114" s="156"/>
      <c r="GB114" s="156"/>
      <c r="GC114" s="156"/>
      <c r="GD114" s="156"/>
      <c r="GE114" s="156"/>
      <c r="GF114" s="156"/>
      <c r="GG114" s="156"/>
      <c r="GH114" s="156"/>
      <c r="GI114" s="156"/>
      <c r="GJ114" s="156"/>
      <c r="GK114" s="156"/>
      <c r="GL114" s="156"/>
      <c r="GM114" s="156"/>
      <c r="GN114" s="156"/>
      <c r="GO114" s="156"/>
      <c r="GP114" s="156"/>
      <c r="GQ114" s="156"/>
      <c r="GR114" s="156"/>
      <c r="GS114" s="156"/>
      <c r="GT114" s="156"/>
      <c r="GU114" s="156"/>
      <c r="GV114" s="156"/>
      <c r="GW114" s="156"/>
      <c r="GX114" s="156"/>
      <c r="GY114" s="156"/>
      <c r="GZ114" s="156"/>
      <c r="HA114" s="156"/>
      <c r="HB114" s="156"/>
      <c r="HC114" s="156"/>
      <c r="HD114" s="156"/>
      <c r="HE114" s="156"/>
      <c r="HF114" s="156"/>
      <c r="HG114" s="156"/>
      <c r="HH114" s="156"/>
      <c r="HI114" s="156"/>
      <c r="HJ114" s="156"/>
      <c r="HK114" s="156"/>
      <c r="HL114" s="156"/>
      <c r="HM114" s="156"/>
      <c r="HN114" s="156"/>
      <c r="HO114" s="156"/>
      <c r="HP114" s="156"/>
      <c r="HQ114" s="156"/>
      <c r="HR114" s="156"/>
      <c r="HS114" s="156"/>
      <c r="HT114" s="156"/>
      <c r="HU114" s="156"/>
      <c r="HV114" s="156"/>
      <c r="HW114" s="156"/>
      <c r="HX114" s="156"/>
      <c r="HY114" s="156"/>
      <c r="HZ114" s="156"/>
      <c r="IA114" s="156"/>
      <c r="IB114" s="156"/>
      <c r="IC114" s="156"/>
      <c r="ID114" s="156"/>
      <c r="IE114" s="156"/>
      <c r="IF114" s="156"/>
      <c r="IG114" s="156"/>
      <c r="IH114" s="156"/>
      <c r="II114" s="156"/>
      <c r="IJ114" s="156"/>
      <c r="IK114" s="156"/>
      <c r="IL114" s="156"/>
      <c r="IM114" s="156"/>
      <c r="IN114" s="156"/>
      <c r="IO114" s="156"/>
      <c r="IP114" s="156"/>
      <c r="IQ114" s="156"/>
      <c r="IR114" s="156"/>
      <c r="IS114" s="156"/>
      <c r="IT114" s="156"/>
      <c r="IU114" s="156"/>
      <c r="IV114" s="156"/>
      <c r="IW114" s="156"/>
    </row>
    <row r="115" spans="1:257" s="266" customFormat="1" x14ac:dyDescent="0.25">
      <c r="A115" s="404"/>
      <c r="B115" s="408"/>
      <c r="C115" s="404"/>
      <c r="D115" s="404"/>
      <c r="E115" s="492"/>
      <c r="F115" s="407"/>
      <c r="G115" s="493"/>
      <c r="H115" s="485"/>
      <c r="I115" s="330"/>
    </row>
    <row r="116" spans="1:257" s="266" customFormat="1" ht="26" x14ac:dyDescent="0.25">
      <c r="A116" s="404"/>
      <c r="B116" s="491" t="s">
        <v>301</v>
      </c>
      <c r="C116" s="404"/>
      <c r="D116" s="404"/>
      <c r="E116" s="492"/>
      <c r="F116" s="407"/>
      <c r="G116" s="493"/>
      <c r="H116" s="485"/>
      <c r="I116" s="330"/>
    </row>
    <row r="117" spans="1:257" s="266" customFormat="1" ht="21" customHeight="1" x14ac:dyDescent="0.25">
      <c r="A117" s="478" t="s">
        <v>302</v>
      </c>
      <c r="B117" s="408" t="s">
        <v>1008</v>
      </c>
      <c r="C117" s="404" t="s">
        <v>106</v>
      </c>
      <c r="D117" s="406">
        <v>91</v>
      </c>
      <c r="E117" s="409"/>
      <c r="F117" s="410">
        <f>D117*E117</f>
        <v>0</v>
      </c>
      <c r="G117" s="461"/>
      <c r="H117" s="330"/>
      <c r="I117" s="330"/>
    </row>
    <row r="118" spans="1:257" s="266" customFormat="1" ht="21" customHeight="1" x14ac:dyDescent="0.25">
      <c r="A118" s="478" t="s">
        <v>303</v>
      </c>
      <c r="B118" s="408" t="s">
        <v>1009</v>
      </c>
      <c r="C118" s="404" t="s">
        <v>106</v>
      </c>
      <c r="D118" s="406">
        <v>8</v>
      </c>
      <c r="E118" s="409"/>
      <c r="F118" s="410">
        <f>D118*E118</f>
        <v>0</v>
      </c>
      <c r="G118" s="461"/>
      <c r="H118" s="330"/>
      <c r="I118" s="330"/>
    </row>
    <row r="119" spans="1:257" s="266" customFormat="1" x14ac:dyDescent="0.25">
      <c r="A119" s="478"/>
      <c r="B119" s="408"/>
      <c r="C119" s="404"/>
      <c r="D119" s="406"/>
      <c r="E119" s="165"/>
      <c r="F119" s="410"/>
      <c r="G119" s="461"/>
      <c r="H119" s="330"/>
      <c r="I119" s="330"/>
    </row>
    <row r="120" spans="1:257" s="266" customFormat="1" x14ac:dyDescent="0.25">
      <c r="A120" s="404" t="s">
        <v>304</v>
      </c>
      <c r="B120" s="408" t="s">
        <v>305</v>
      </c>
      <c r="C120" s="404" t="s">
        <v>106</v>
      </c>
      <c r="D120" s="404">
        <v>20</v>
      </c>
      <c r="E120" s="409"/>
      <c r="F120" s="410">
        <f>D120*E120</f>
        <v>0</v>
      </c>
      <c r="G120" s="461"/>
      <c r="H120" s="330"/>
      <c r="I120" s="330"/>
    </row>
    <row r="121" spans="1:257" s="266" customFormat="1" x14ac:dyDescent="0.25">
      <c r="A121" s="404"/>
      <c r="B121" s="408"/>
      <c r="C121" s="404"/>
      <c r="D121" s="404"/>
      <c r="E121" s="409"/>
      <c r="F121" s="410"/>
      <c r="G121" s="461"/>
      <c r="H121" s="330"/>
      <c r="I121" s="330"/>
    </row>
    <row r="122" spans="1:257" s="266" customFormat="1" x14ac:dyDescent="0.25">
      <c r="A122" s="404"/>
      <c r="B122" s="408"/>
      <c r="C122" s="404"/>
      <c r="D122" s="404"/>
      <c r="E122" s="409"/>
      <c r="F122" s="410"/>
      <c r="G122" s="461"/>
      <c r="H122" s="330"/>
      <c r="I122" s="330"/>
    </row>
    <row r="123" spans="1:257" s="266" customFormat="1" x14ac:dyDescent="0.25">
      <c r="A123" s="404"/>
      <c r="B123" s="408"/>
      <c r="C123" s="404"/>
      <c r="D123" s="404"/>
      <c r="E123" s="409"/>
      <c r="F123" s="410"/>
      <c r="G123" s="461"/>
      <c r="H123" s="330"/>
      <c r="I123" s="330"/>
    </row>
    <row r="124" spans="1:257" s="266" customFormat="1" x14ac:dyDescent="0.25">
      <c r="A124" s="404"/>
      <c r="B124" s="408"/>
      <c r="C124" s="404"/>
      <c r="D124" s="404"/>
      <c r="E124" s="409"/>
      <c r="F124" s="410"/>
      <c r="G124" s="461"/>
      <c r="H124" s="330"/>
      <c r="I124" s="330"/>
    </row>
    <row r="125" spans="1:257" s="266" customFormat="1" ht="13" thickBot="1" x14ac:dyDescent="0.3">
      <c r="A125" s="404"/>
      <c r="B125" s="408"/>
      <c r="C125" s="404"/>
      <c r="D125" s="404"/>
      <c r="E125" s="409"/>
      <c r="F125" s="410"/>
      <c r="G125" s="461"/>
      <c r="H125" s="330"/>
      <c r="I125" s="330"/>
    </row>
    <row r="126" spans="1:257" s="266" customFormat="1" ht="13.5" thickTop="1" x14ac:dyDescent="0.25">
      <c r="A126" s="1110" t="s">
        <v>93</v>
      </c>
      <c r="B126" s="1110"/>
      <c r="C126" s="1110"/>
      <c r="D126" s="1110"/>
      <c r="E126" s="1110"/>
      <c r="F126" s="912">
        <f>SUM(F67:F125)</f>
        <v>0</v>
      </c>
      <c r="G126" s="461"/>
      <c r="H126" s="330"/>
      <c r="I126" s="330"/>
    </row>
    <row r="127" spans="1:257" s="200" customFormat="1" x14ac:dyDescent="0.25">
      <c r="A127" s="404"/>
      <c r="B127" s="408"/>
      <c r="C127" s="404"/>
      <c r="D127" s="404"/>
      <c r="E127" s="492"/>
      <c r="F127" s="410"/>
      <c r="G127" s="461"/>
      <c r="H127" s="330"/>
      <c r="I127" s="476"/>
    </row>
    <row r="128" spans="1:257" s="200" customFormat="1" ht="13" x14ac:dyDescent="0.25">
      <c r="A128" s="490"/>
      <c r="B128" s="494" t="s">
        <v>306</v>
      </c>
      <c r="C128" s="404"/>
      <c r="D128" s="404"/>
      <c r="E128" s="492"/>
      <c r="F128" s="410"/>
      <c r="G128" s="461"/>
      <c r="H128" s="330"/>
      <c r="I128" s="476"/>
    </row>
    <row r="129" spans="1:9" s="200" customFormat="1" ht="19.5" customHeight="1" x14ac:dyDescent="0.25">
      <c r="A129" s="404" t="s">
        <v>307</v>
      </c>
      <c r="B129" s="408" t="s">
        <v>308</v>
      </c>
      <c r="C129" s="404" t="s">
        <v>106</v>
      </c>
      <c r="D129" s="406">
        <v>560</v>
      </c>
      <c r="E129" s="409"/>
      <c r="F129" s="410">
        <f>D129*E129</f>
        <v>0</v>
      </c>
      <c r="G129" s="461"/>
      <c r="H129" s="476"/>
      <c r="I129" s="476"/>
    </row>
    <row r="130" spans="1:9" s="200" customFormat="1" ht="19.5" customHeight="1" x14ac:dyDescent="0.25">
      <c r="A130" s="404" t="s">
        <v>309</v>
      </c>
      <c r="B130" s="408" t="s">
        <v>310</v>
      </c>
      <c r="C130" s="404" t="s">
        <v>15</v>
      </c>
      <c r="D130" s="404">
        <v>11</v>
      </c>
      <c r="E130" s="409"/>
      <c r="F130" s="410">
        <f>D130*E130</f>
        <v>0</v>
      </c>
      <c r="G130" s="461"/>
      <c r="H130" s="476"/>
      <c r="I130" s="476"/>
    </row>
    <row r="131" spans="1:9" s="200" customFormat="1" x14ac:dyDescent="0.25">
      <c r="A131" s="490"/>
      <c r="B131" s="408"/>
      <c r="C131" s="404"/>
      <c r="D131" s="404"/>
      <c r="E131" s="409"/>
      <c r="F131" s="410"/>
      <c r="G131" s="461"/>
      <c r="H131" s="476"/>
      <c r="I131" s="476"/>
    </row>
    <row r="132" spans="1:9" s="200" customFormat="1" x14ac:dyDescent="0.25">
      <c r="A132" s="404" t="s">
        <v>312</v>
      </c>
      <c r="B132" s="408" t="s">
        <v>313</v>
      </c>
      <c r="C132" s="404" t="s">
        <v>106</v>
      </c>
      <c r="D132" s="406" t="s">
        <v>1003</v>
      </c>
      <c r="E132" s="409"/>
      <c r="F132" s="410">
        <f>D132*E132</f>
        <v>0</v>
      </c>
      <c r="G132" s="461"/>
      <c r="H132" s="476"/>
      <c r="I132" s="476"/>
    </row>
    <row r="133" spans="1:9" s="200" customFormat="1" ht="13" x14ac:dyDescent="0.25">
      <c r="A133" s="404"/>
      <c r="B133" s="469"/>
      <c r="C133" s="404"/>
      <c r="D133" s="406"/>
      <c r="E133" s="409"/>
      <c r="F133" s="410"/>
      <c r="G133" s="461"/>
      <c r="H133" s="476"/>
      <c r="I133" s="476"/>
    </row>
    <row r="134" spans="1:9" s="200" customFormat="1" ht="13" x14ac:dyDescent="0.25">
      <c r="A134" s="490"/>
      <c r="B134" s="495" t="s">
        <v>1162</v>
      </c>
      <c r="C134" s="404"/>
      <c r="D134" s="404"/>
      <c r="E134" s="492"/>
      <c r="F134" s="407"/>
      <c r="G134" s="493"/>
      <c r="H134" s="476"/>
      <c r="I134" s="476"/>
    </row>
    <row r="135" spans="1:9" s="200" customFormat="1" ht="20.25" customHeight="1" x14ac:dyDescent="0.25">
      <c r="A135" s="404" t="s">
        <v>314</v>
      </c>
      <c r="B135" s="408" t="s">
        <v>315</v>
      </c>
      <c r="C135" s="404" t="s">
        <v>15</v>
      </c>
      <c r="D135" s="406">
        <f>D105+D106</f>
        <v>13</v>
      </c>
      <c r="E135" s="409"/>
      <c r="F135" s="407">
        <f>E135*D135</f>
        <v>0</v>
      </c>
      <c r="G135" s="493"/>
      <c r="H135" s="476"/>
      <c r="I135" s="476"/>
    </row>
    <row r="136" spans="1:9" s="200" customFormat="1" ht="20.25" customHeight="1" x14ac:dyDescent="0.25">
      <c r="A136" s="404" t="s">
        <v>316</v>
      </c>
      <c r="B136" s="408" t="s">
        <v>317</v>
      </c>
      <c r="C136" s="404" t="s">
        <v>15</v>
      </c>
      <c r="D136" s="404">
        <v>4</v>
      </c>
      <c r="E136" s="409"/>
      <c r="F136" s="407">
        <f>E136*D136</f>
        <v>0</v>
      </c>
      <c r="G136" s="493"/>
      <c r="H136" s="476"/>
      <c r="I136" s="476"/>
    </row>
    <row r="137" spans="1:9" s="266" customFormat="1" x14ac:dyDescent="0.25">
      <c r="A137" s="490"/>
      <c r="B137" s="496"/>
      <c r="C137" s="404"/>
      <c r="D137" s="404"/>
      <c r="E137" s="492"/>
      <c r="F137" s="407"/>
      <c r="G137" s="493"/>
      <c r="H137" s="476"/>
      <c r="I137" s="330"/>
    </row>
    <row r="138" spans="1:9" s="266" customFormat="1" x14ac:dyDescent="0.25">
      <c r="A138" s="404" t="s">
        <v>318</v>
      </c>
      <c r="B138" s="408" t="s">
        <v>810</v>
      </c>
      <c r="C138" s="404" t="s">
        <v>15</v>
      </c>
      <c r="D138" s="406">
        <f>D105</f>
        <v>8</v>
      </c>
      <c r="E138" s="409"/>
      <c r="F138" s="407">
        <f>E138*D138</f>
        <v>0</v>
      </c>
      <c r="G138" s="493"/>
      <c r="H138" s="330"/>
      <c r="I138" s="330"/>
    </row>
    <row r="139" spans="1:9" s="266" customFormat="1" x14ac:dyDescent="0.25">
      <c r="A139" s="404"/>
      <c r="B139" s="483"/>
      <c r="C139" s="404"/>
      <c r="D139" s="404"/>
      <c r="E139" s="492"/>
      <c r="F139" s="407"/>
      <c r="G139" s="493"/>
      <c r="H139" s="330"/>
      <c r="I139" s="330"/>
    </row>
    <row r="140" spans="1:9" s="266" customFormat="1" x14ac:dyDescent="0.25">
      <c r="A140" s="404"/>
      <c r="B140" s="408"/>
      <c r="C140" s="404"/>
      <c r="D140" s="404"/>
      <c r="E140" s="492"/>
      <c r="F140" s="407"/>
      <c r="G140" s="493"/>
      <c r="H140" s="330"/>
      <c r="I140" s="330"/>
    </row>
    <row r="141" spans="1:9" s="266" customFormat="1" ht="26" x14ac:dyDescent="0.25">
      <c r="A141" s="490"/>
      <c r="B141" s="469" t="s">
        <v>319</v>
      </c>
      <c r="C141" s="404"/>
      <c r="D141" s="404"/>
      <c r="E141" s="492"/>
      <c r="F141" s="407"/>
      <c r="G141" s="493"/>
      <c r="H141" s="330"/>
      <c r="I141" s="330"/>
    </row>
    <row r="142" spans="1:9" s="266" customFormat="1" x14ac:dyDescent="0.25">
      <c r="A142" s="490"/>
      <c r="B142" s="408"/>
      <c r="C142" s="404"/>
      <c r="D142" s="404"/>
      <c r="E142" s="492"/>
      <c r="F142" s="407"/>
      <c r="G142" s="493"/>
      <c r="H142" s="330"/>
      <c r="I142" s="330"/>
    </row>
    <row r="143" spans="1:9" s="266" customFormat="1" ht="13" x14ac:dyDescent="0.25">
      <c r="A143" s="490"/>
      <c r="B143" s="469" t="s">
        <v>320</v>
      </c>
      <c r="C143" s="404"/>
      <c r="D143" s="404"/>
      <c r="E143" s="492"/>
      <c r="F143" s="407"/>
      <c r="G143" s="493"/>
      <c r="H143" s="330"/>
      <c r="I143" s="330"/>
    </row>
    <row r="144" spans="1:9" s="266" customFormat="1" ht="20.25" customHeight="1" x14ac:dyDescent="0.25">
      <c r="A144" s="404" t="s">
        <v>134</v>
      </c>
      <c r="B144" s="408" t="s">
        <v>321</v>
      </c>
      <c r="C144" s="404" t="s">
        <v>322</v>
      </c>
      <c r="D144" s="404">
        <v>67</v>
      </c>
      <c r="E144" s="409"/>
      <c r="F144" s="407">
        <f>E144*D144</f>
        <v>0</v>
      </c>
      <c r="G144" s="493"/>
      <c r="H144" s="330"/>
      <c r="I144" s="330"/>
    </row>
    <row r="145" spans="1:10" s="266" customFormat="1" ht="20.25" customHeight="1" x14ac:dyDescent="0.25">
      <c r="A145" s="404" t="s">
        <v>323</v>
      </c>
      <c r="B145" s="408" t="s">
        <v>324</v>
      </c>
      <c r="C145" s="404" t="s">
        <v>322</v>
      </c>
      <c r="D145" s="404">
        <v>4</v>
      </c>
      <c r="E145" s="409"/>
      <c r="F145" s="407">
        <f>E145*D145</f>
        <v>0</v>
      </c>
      <c r="G145" s="493"/>
      <c r="H145" s="330"/>
      <c r="I145" s="330"/>
    </row>
    <row r="146" spans="1:10" s="266" customFormat="1" x14ac:dyDescent="0.25">
      <c r="A146" s="404"/>
      <c r="B146" s="408"/>
      <c r="C146" s="404"/>
      <c r="D146" s="404"/>
      <c r="E146" s="409"/>
      <c r="F146" s="407"/>
      <c r="G146" s="493"/>
      <c r="H146" s="330"/>
      <c r="I146" s="330"/>
    </row>
    <row r="147" spans="1:10" s="266" customFormat="1" ht="26" x14ac:dyDescent="0.25">
      <c r="A147" s="879"/>
      <c r="B147" s="469" t="s">
        <v>1163</v>
      </c>
      <c r="C147" s="404"/>
      <c r="D147" s="404"/>
      <c r="E147" s="409"/>
      <c r="F147" s="407"/>
      <c r="G147" s="493"/>
      <c r="H147" s="330"/>
      <c r="I147" s="330"/>
    </row>
    <row r="148" spans="1:10" s="266" customFormat="1" x14ac:dyDescent="0.25">
      <c r="A148" s="404" t="s">
        <v>1164</v>
      </c>
      <c r="B148" s="408" t="s">
        <v>1165</v>
      </c>
      <c r="C148" s="404" t="s">
        <v>106</v>
      </c>
      <c r="D148" s="406" t="s">
        <v>1003</v>
      </c>
      <c r="E148" s="409"/>
      <c r="F148" s="407">
        <f>E148*D148</f>
        <v>0</v>
      </c>
      <c r="G148" s="493"/>
      <c r="H148" s="330"/>
      <c r="I148" s="330"/>
    </row>
    <row r="149" spans="1:10" s="266" customFormat="1" x14ac:dyDescent="0.25">
      <c r="A149" s="404"/>
      <c r="B149" s="408"/>
      <c r="C149" s="404"/>
      <c r="D149" s="404"/>
      <c r="E149" s="409"/>
      <c r="F149" s="407"/>
      <c r="G149" s="493"/>
      <c r="H149" s="330"/>
      <c r="I149" s="330"/>
    </row>
    <row r="150" spans="1:10" s="266" customFormat="1" ht="13" x14ac:dyDescent="0.25">
      <c r="A150" s="490"/>
      <c r="B150" s="469" t="s">
        <v>811</v>
      </c>
      <c r="C150" s="404"/>
      <c r="D150" s="404"/>
      <c r="E150" s="492"/>
      <c r="F150" s="407"/>
      <c r="G150" s="493"/>
      <c r="H150" s="330"/>
      <c r="I150" s="330"/>
    </row>
    <row r="151" spans="1:10" s="266" customFormat="1" x14ac:dyDescent="0.25">
      <c r="A151" s="404" t="s">
        <v>1166</v>
      </c>
      <c r="B151" s="408" t="s">
        <v>325</v>
      </c>
      <c r="C151" s="404" t="s">
        <v>106</v>
      </c>
      <c r="D151" s="404">
        <v>112</v>
      </c>
      <c r="E151" s="409"/>
      <c r="F151" s="407">
        <f>E151*D151</f>
        <v>0</v>
      </c>
      <c r="G151" s="493"/>
      <c r="H151" s="335"/>
      <c r="I151" s="330"/>
    </row>
    <row r="152" spans="1:10" s="266" customFormat="1" x14ac:dyDescent="0.25">
      <c r="A152" s="404"/>
      <c r="B152" s="408"/>
      <c r="C152" s="404"/>
      <c r="D152" s="404"/>
      <c r="E152" s="409"/>
      <c r="F152" s="542"/>
      <c r="G152" s="493"/>
      <c r="H152" s="330"/>
      <c r="I152" s="330"/>
    </row>
    <row r="153" spans="1:10" s="266" customFormat="1" ht="13" x14ac:dyDescent="0.25">
      <c r="A153" s="404"/>
      <c r="B153" s="469" t="s">
        <v>326</v>
      </c>
      <c r="C153" s="404"/>
      <c r="D153" s="404"/>
      <c r="E153" s="409"/>
      <c r="F153" s="407"/>
      <c r="G153" s="493"/>
      <c r="H153" s="330"/>
      <c r="I153" s="330"/>
    </row>
    <row r="154" spans="1:10" s="266" customFormat="1" ht="18.75" customHeight="1" x14ac:dyDescent="0.25">
      <c r="A154" s="404" t="s">
        <v>327</v>
      </c>
      <c r="B154" s="408" t="s">
        <v>328</v>
      </c>
      <c r="C154" s="404" t="s">
        <v>15</v>
      </c>
      <c r="D154" s="404">
        <v>2</v>
      </c>
      <c r="E154" s="409"/>
      <c r="F154" s="407">
        <f>E154*D154</f>
        <v>0</v>
      </c>
      <c r="G154" s="493"/>
      <c r="H154" s="330"/>
      <c r="I154" s="330"/>
    </row>
    <row r="155" spans="1:10" s="266" customFormat="1" ht="18.75" customHeight="1" x14ac:dyDescent="0.25">
      <c r="A155" s="404" t="s">
        <v>329</v>
      </c>
      <c r="B155" s="408" t="s">
        <v>330</v>
      </c>
      <c r="C155" s="404" t="s">
        <v>15</v>
      </c>
      <c r="D155" s="404">
        <v>2</v>
      </c>
      <c r="E155" s="409"/>
      <c r="F155" s="407">
        <f>E155*D155</f>
        <v>0</v>
      </c>
      <c r="G155" s="493"/>
      <c r="H155" s="330"/>
      <c r="I155" s="330"/>
    </row>
    <row r="156" spans="1:10" s="266" customFormat="1" ht="18.75" customHeight="1" x14ac:dyDescent="0.25">
      <c r="A156" s="404" t="s">
        <v>331</v>
      </c>
      <c r="B156" s="408" t="s">
        <v>332</v>
      </c>
      <c r="C156" s="404" t="s">
        <v>15</v>
      </c>
      <c r="D156" s="406">
        <v>2</v>
      </c>
      <c r="E156" s="409"/>
      <c r="F156" s="410">
        <f t="shared" ref="F156" si="7">D156*E156</f>
        <v>0</v>
      </c>
      <c r="G156" s="461"/>
      <c r="H156" s="330"/>
      <c r="I156" s="330"/>
      <c r="J156" s="497"/>
    </row>
    <row r="157" spans="1:10" s="266" customFormat="1" x14ac:dyDescent="0.25">
      <c r="A157" s="404"/>
      <c r="B157" s="408"/>
      <c r="C157" s="404"/>
      <c r="D157" s="406"/>
      <c r="E157" s="409"/>
      <c r="F157" s="407"/>
      <c r="G157" s="493"/>
      <c r="H157" s="330"/>
      <c r="I157" s="330"/>
      <c r="J157" s="497"/>
    </row>
    <row r="158" spans="1:10" s="266" customFormat="1" ht="13" x14ac:dyDescent="0.25">
      <c r="A158" s="404"/>
      <c r="B158" s="469" t="s">
        <v>1167</v>
      </c>
      <c r="C158" s="404"/>
      <c r="D158" s="404"/>
      <c r="E158" s="409"/>
      <c r="F158" s="407"/>
      <c r="G158" s="493"/>
      <c r="H158" s="330"/>
      <c r="I158" s="330"/>
    </row>
    <row r="159" spans="1:10" s="266" customFormat="1" x14ac:dyDescent="0.25">
      <c r="A159" s="404"/>
      <c r="B159" s="408"/>
      <c r="C159" s="404"/>
      <c r="D159" s="406"/>
      <c r="E159" s="409"/>
      <c r="F159" s="410"/>
      <c r="G159" s="493"/>
      <c r="H159" s="330"/>
      <c r="I159" s="330"/>
    </row>
    <row r="160" spans="1:10" s="266" customFormat="1" ht="50" x14ac:dyDescent="0.25">
      <c r="A160" s="404"/>
      <c r="B160" s="408" t="s">
        <v>1168</v>
      </c>
      <c r="C160" s="404"/>
      <c r="D160" s="404"/>
      <c r="E160" s="409"/>
      <c r="F160" s="407"/>
      <c r="G160" s="493"/>
      <c r="H160" s="330"/>
      <c r="I160" s="330"/>
    </row>
    <row r="161" spans="1:9" s="266" customFormat="1" x14ac:dyDescent="0.25">
      <c r="A161" s="404"/>
      <c r="B161" s="408"/>
      <c r="C161" s="404"/>
      <c r="D161" s="404"/>
      <c r="E161" s="409"/>
      <c r="F161" s="407"/>
      <c r="G161" s="493"/>
      <c r="H161" s="330"/>
      <c r="I161" s="330"/>
    </row>
    <row r="162" spans="1:9" s="266" customFormat="1" ht="18.75" customHeight="1" x14ac:dyDescent="0.25">
      <c r="A162" s="404" t="s">
        <v>752</v>
      </c>
      <c r="B162" s="408" t="s">
        <v>753</v>
      </c>
      <c r="C162" s="404" t="s">
        <v>15</v>
      </c>
      <c r="D162" s="404">
        <v>6</v>
      </c>
      <c r="E162" s="409"/>
      <c r="F162" s="407">
        <f>D162*E163</f>
        <v>0</v>
      </c>
      <c r="G162" s="493"/>
      <c r="H162" s="330"/>
      <c r="I162" s="330"/>
    </row>
    <row r="163" spans="1:9" s="266" customFormat="1" ht="18.75" customHeight="1" x14ac:dyDescent="0.25">
      <c r="A163" s="404" t="s">
        <v>754</v>
      </c>
      <c r="B163" s="408" t="s">
        <v>756</v>
      </c>
      <c r="C163" s="404" t="s">
        <v>15</v>
      </c>
      <c r="D163" s="406" t="s">
        <v>1003</v>
      </c>
      <c r="E163" s="409"/>
      <c r="F163" s="407">
        <f>D163*E164</f>
        <v>0</v>
      </c>
      <c r="G163" s="493"/>
      <c r="H163" s="330"/>
      <c r="I163" s="330"/>
    </row>
    <row r="164" spans="1:9" s="266" customFormat="1" ht="18.75" customHeight="1" x14ac:dyDescent="0.25">
      <c r="A164" s="404" t="s">
        <v>755</v>
      </c>
      <c r="B164" s="408" t="s">
        <v>757</v>
      </c>
      <c r="C164" s="404" t="s">
        <v>15</v>
      </c>
      <c r="D164" s="406" t="s">
        <v>1003</v>
      </c>
      <c r="E164" s="409"/>
      <c r="F164" s="407">
        <f>D164*E164</f>
        <v>0</v>
      </c>
      <c r="G164" s="493"/>
      <c r="H164" s="330"/>
      <c r="I164" s="330"/>
    </row>
    <row r="165" spans="1:9" s="266" customFormat="1" x14ac:dyDescent="0.25">
      <c r="A165" s="404"/>
      <c r="B165" s="408"/>
      <c r="C165" s="404"/>
      <c r="D165" s="404"/>
      <c r="E165" s="409"/>
      <c r="F165" s="407"/>
      <c r="G165" s="493"/>
      <c r="H165" s="330"/>
      <c r="I165" s="330"/>
    </row>
    <row r="166" spans="1:9" s="266" customFormat="1" ht="13" x14ac:dyDescent="0.25">
      <c r="A166" s="404"/>
      <c r="B166" s="469" t="s">
        <v>758</v>
      </c>
      <c r="C166" s="404"/>
      <c r="D166" s="404"/>
      <c r="E166" s="409"/>
      <c r="F166" s="407"/>
      <c r="G166" s="493"/>
      <c r="H166" s="330"/>
      <c r="I166" s="330"/>
    </row>
    <row r="167" spans="1:9" s="266" customFormat="1" x14ac:dyDescent="0.25">
      <c r="A167" s="404"/>
      <c r="B167" s="408"/>
      <c r="C167" s="404"/>
      <c r="D167" s="404"/>
      <c r="E167" s="409"/>
      <c r="F167" s="410"/>
      <c r="G167" s="493"/>
      <c r="H167" s="330"/>
      <c r="I167" s="330"/>
    </row>
    <row r="168" spans="1:9" s="266" customFormat="1" ht="37.5" x14ac:dyDescent="0.25">
      <c r="A168" s="404"/>
      <c r="B168" s="408" t="s">
        <v>760</v>
      </c>
      <c r="C168" s="404"/>
      <c r="D168" s="404"/>
      <c r="E168" s="409"/>
      <c r="F168" s="407"/>
      <c r="G168" s="493"/>
      <c r="H168" s="330"/>
      <c r="I168" s="330"/>
    </row>
    <row r="169" spans="1:9" s="266" customFormat="1" x14ac:dyDescent="0.25">
      <c r="A169" s="404"/>
      <c r="B169" s="408"/>
      <c r="C169" s="404"/>
      <c r="D169" s="404"/>
      <c r="E169" s="409"/>
      <c r="F169" s="407"/>
      <c r="G169" s="493"/>
      <c r="H169" s="330"/>
      <c r="I169" s="330"/>
    </row>
    <row r="170" spans="1:9" s="266" customFormat="1" ht="18.75" customHeight="1" x14ac:dyDescent="0.25">
      <c r="A170" s="404" t="s">
        <v>759</v>
      </c>
      <c r="B170" s="408" t="s">
        <v>761</v>
      </c>
      <c r="C170" s="404" t="s">
        <v>15</v>
      </c>
      <c r="D170" s="406" t="s">
        <v>1003</v>
      </c>
      <c r="E170" s="409"/>
      <c r="F170" s="410">
        <f>D170*E170</f>
        <v>0</v>
      </c>
      <c r="G170" s="493"/>
      <c r="H170" s="330"/>
      <c r="I170" s="330"/>
    </row>
    <row r="171" spans="1:9" s="266" customFormat="1" ht="18.75" customHeight="1" x14ac:dyDescent="0.25">
      <c r="A171" s="404" t="s">
        <v>762</v>
      </c>
      <c r="B171" s="408" t="s">
        <v>766</v>
      </c>
      <c r="C171" s="404" t="s">
        <v>15</v>
      </c>
      <c r="D171" s="406">
        <v>1</v>
      </c>
      <c r="E171" s="409"/>
      <c r="F171" s="407">
        <f>D171*E171</f>
        <v>0</v>
      </c>
      <c r="G171" s="493"/>
      <c r="H171" s="330"/>
      <c r="I171" s="330"/>
    </row>
    <row r="172" spans="1:9" s="266" customFormat="1" ht="18.75" customHeight="1" x14ac:dyDescent="0.25">
      <c r="A172" s="404" t="s">
        <v>763</v>
      </c>
      <c r="B172" s="408" t="s">
        <v>767</v>
      </c>
      <c r="C172" s="404" t="s">
        <v>15</v>
      </c>
      <c r="D172" s="406">
        <v>1</v>
      </c>
      <c r="E172" s="409"/>
      <c r="F172" s="407">
        <f>D172*E172</f>
        <v>0</v>
      </c>
      <c r="G172" s="493"/>
      <c r="H172" s="330"/>
      <c r="I172" s="330"/>
    </row>
    <row r="173" spans="1:9" s="266" customFormat="1" ht="18.75" customHeight="1" x14ac:dyDescent="0.25">
      <c r="A173" s="404" t="s">
        <v>764</v>
      </c>
      <c r="B173" s="408" t="s">
        <v>768</v>
      </c>
      <c r="C173" s="404" t="s">
        <v>15</v>
      </c>
      <c r="D173" s="406" t="s">
        <v>1003</v>
      </c>
      <c r="E173" s="409"/>
      <c r="F173" s="407">
        <f>D173*E173</f>
        <v>0</v>
      </c>
      <c r="G173" s="493"/>
      <c r="H173" s="330"/>
      <c r="I173" s="330"/>
    </row>
    <row r="174" spans="1:9" s="266" customFormat="1" ht="18.75" customHeight="1" x14ac:dyDescent="0.25">
      <c r="A174" s="404" t="s">
        <v>765</v>
      </c>
      <c r="B174" s="408" t="s">
        <v>1015</v>
      </c>
      <c r="C174" s="404" t="s">
        <v>15</v>
      </c>
      <c r="D174" s="406" t="s">
        <v>1003</v>
      </c>
      <c r="E174" s="409"/>
      <c r="F174" s="407">
        <f t="shared" ref="F174:F177" si="8">D174*E174</f>
        <v>0</v>
      </c>
      <c r="G174" s="493"/>
      <c r="H174" s="330"/>
      <c r="I174" s="330"/>
    </row>
    <row r="175" spans="1:9" s="266" customFormat="1" ht="18.75" customHeight="1" x14ac:dyDescent="0.25">
      <c r="A175" s="404" t="s">
        <v>769</v>
      </c>
      <c r="B175" s="408" t="s">
        <v>772</v>
      </c>
      <c r="C175" s="404" t="s">
        <v>15</v>
      </c>
      <c r="D175" s="406" t="s">
        <v>1003</v>
      </c>
      <c r="E175" s="409"/>
      <c r="F175" s="407">
        <f t="shared" si="8"/>
        <v>0</v>
      </c>
      <c r="G175" s="493"/>
      <c r="H175" s="330"/>
      <c r="I175" s="330"/>
    </row>
    <row r="176" spans="1:9" s="266" customFormat="1" ht="18.75" customHeight="1" x14ac:dyDescent="0.25">
      <c r="A176" s="404" t="s">
        <v>770</v>
      </c>
      <c r="B176" s="408" t="s">
        <v>773</v>
      </c>
      <c r="C176" s="404" t="s">
        <v>15</v>
      </c>
      <c r="D176" s="406" t="s">
        <v>1003</v>
      </c>
      <c r="E176" s="409"/>
      <c r="F176" s="407">
        <f t="shared" si="8"/>
        <v>0</v>
      </c>
      <c r="G176" s="493"/>
      <c r="H176" s="330"/>
      <c r="I176" s="330"/>
    </row>
    <row r="177" spans="1:257" s="266" customFormat="1" ht="18.75" customHeight="1" x14ac:dyDescent="0.25">
      <c r="A177" s="404" t="s">
        <v>771</v>
      </c>
      <c r="B177" s="408" t="s">
        <v>774</v>
      </c>
      <c r="C177" s="404" t="s">
        <v>15</v>
      </c>
      <c r="D177" s="406" t="s">
        <v>1003</v>
      </c>
      <c r="E177" s="409"/>
      <c r="F177" s="407">
        <f t="shared" si="8"/>
        <v>0</v>
      </c>
      <c r="G177" s="264"/>
      <c r="H177" s="330"/>
      <c r="I177" s="330"/>
    </row>
    <row r="178" spans="1:257" s="266" customFormat="1" ht="21.75" customHeight="1" thickBot="1" x14ac:dyDescent="0.3">
      <c r="A178" s="404"/>
      <c r="B178" s="408"/>
      <c r="C178" s="404"/>
      <c r="D178" s="406"/>
      <c r="E178" s="409"/>
      <c r="F178" s="407"/>
      <c r="G178" s="264"/>
      <c r="H178" s="330"/>
      <c r="I178" s="330"/>
    </row>
    <row r="179" spans="1:257" s="266" customFormat="1" ht="19.149999999999999" customHeight="1" thickTop="1" x14ac:dyDescent="0.25">
      <c r="A179" s="1110" t="s">
        <v>93</v>
      </c>
      <c r="B179" s="1110"/>
      <c r="C179" s="1110"/>
      <c r="D179" s="1110"/>
      <c r="E179" s="1110"/>
      <c r="F179" s="912">
        <f>SUM(F127:F178)</f>
        <v>0</v>
      </c>
      <c r="G179" s="498"/>
      <c r="H179" s="330"/>
      <c r="I179" s="330"/>
    </row>
    <row r="180" spans="1:257" ht="13" x14ac:dyDescent="0.25">
      <c r="A180" s="165"/>
      <c r="B180" s="484"/>
      <c r="C180" s="165"/>
      <c r="D180" s="229"/>
      <c r="E180" s="173"/>
      <c r="F180" s="466"/>
      <c r="G180" s="199"/>
      <c r="H180" s="330"/>
      <c r="I180" s="330"/>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c r="CF180" s="266"/>
      <c r="CG180" s="266"/>
      <c r="CH180" s="266"/>
      <c r="CI180" s="266"/>
      <c r="CJ180" s="266"/>
      <c r="CK180" s="266"/>
      <c r="CL180" s="266"/>
      <c r="CM180" s="266"/>
      <c r="CN180" s="266"/>
      <c r="CO180" s="266"/>
      <c r="CP180" s="266"/>
      <c r="CQ180" s="266"/>
      <c r="CR180" s="266"/>
      <c r="CS180" s="266"/>
      <c r="CT180" s="266"/>
      <c r="CU180" s="266"/>
      <c r="CV180" s="266"/>
      <c r="CW180" s="266"/>
      <c r="CX180" s="266"/>
      <c r="CY180" s="266"/>
      <c r="CZ180" s="266"/>
      <c r="DA180" s="266"/>
      <c r="DB180" s="266"/>
      <c r="DC180" s="266"/>
      <c r="DD180" s="266"/>
      <c r="DE180" s="266"/>
      <c r="DF180" s="266"/>
      <c r="DG180" s="266"/>
      <c r="DH180" s="266"/>
      <c r="DI180" s="266"/>
      <c r="DJ180" s="266"/>
      <c r="DK180" s="266"/>
      <c r="DL180" s="266"/>
      <c r="DM180" s="266"/>
      <c r="DN180" s="266"/>
      <c r="DO180" s="266"/>
      <c r="DP180" s="266"/>
      <c r="DQ180" s="266"/>
      <c r="DR180" s="266"/>
      <c r="DS180" s="266"/>
      <c r="DT180" s="266"/>
      <c r="DU180" s="266"/>
      <c r="DV180" s="266"/>
      <c r="DW180" s="266"/>
      <c r="DX180" s="266"/>
      <c r="DY180" s="266"/>
      <c r="DZ180" s="266"/>
      <c r="EA180" s="266"/>
      <c r="EB180" s="266"/>
      <c r="EC180" s="266"/>
      <c r="ED180" s="266"/>
      <c r="EE180" s="266"/>
      <c r="EF180" s="266"/>
      <c r="EG180" s="266"/>
      <c r="EH180" s="266"/>
      <c r="EI180" s="266"/>
      <c r="EJ180" s="266"/>
      <c r="EK180" s="266"/>
      <c r="EL180" s="266"/>
      <c r="EM180" s="266"/>
      <c r="EN180" s="266"/>
      <c r="EO180" s="266"/>
      <c r="EP180" s="266"/>
      <c r="EQ180" s="266"/>
      <c r="ER180" s="266"/>
      <c r="ES180" s="266"/>
      <c r="ET180" s="266"/>
      <c r="EU180" s="266"/>
      <c r="EV180" s="266"/>
      <c r="EW180" s="266"/>
      <c r="EX180" s="266"/>
      <c r="EY180" s="266"/>
      <c r="EZ180" s="266"/>
      <c r="FA180" s="266"/>
      <c r="FB180" s="266"/>
      <c r="FC180" s="266"/>
      <c r="FD180" s="266"/>
      <c r="FE180" s="266"/>
      <c r="FF180" s="266"/>
      <c r="FG180" s="266"/>
      <c r="FH180" s="266"/>
      <c r="FI180" s="266"/>
      <c r="FJ180" s="266"/>
      <c r="FK180" s="266"/>
      <c r="FL180" s="266"/>
      <c r="FM180" s="266"/>
      <c r="FN180" s="266"/>
      <c r="FO180" s="266"/>
      <c r="FP180" s="266"/>
      <c r="FQ180" s="266"/>
      <c r="FR180" s="266"/>
      <c r="FS180" s="266"/>
      <c r="FT180" s="266"/>
      <c r="FU180" s="266"/>
      <c r="FV180" s="266"/>
      <c r="FW180" s="266"/>
      <c r="FX180" s="266"/>
      <c r="FY180" s="266"/>
      <c r="FZ180" s="266"/>
      <c r="GA180" s="266"/>
      <c r="GB180" s="266"/>
      <c r="GC180" s="266"/>
      <c r="GD180" s="266"/>
      <c r="GE180" s="266"/>
      <c r="GF180" s="266"/>
      <c r="GG180" s="266"/>
      <c r="GH180" s="266"/>
      <c r="GI180" s="266"/>
      <c r="GJ180" s="266"/>
      <c r="GK180" s="266"/>
      <c r="GL180" s="266"/>
      <c r="GM180" s="266"/>
      <c r="GN180" s="266"/>
      <c r="GO180" s="266"/>
      <c r="GP180" s="266"/>
      <c r="GQ180" s="266"/>
      <c r="GR180" s="266"/>
      <c r="GS180" s="266"/>
      <c r="GT180" s="266"/>
      <c r="GU180" s="266"/>
      <c r="GV180" s="266"/>
      <c r="GW180" s="266"/>
      <c r="GX180" s="266"/>
      <c r="GY180" s="266"/>
      <c r="GZ180" s="266"/>
      <c r="HA180" s="266"/>
      <c r="HB180" s="266"/>
      <c r="HC180" s="266"/>
      <c r="HD180" s="266"/>
      <c r="HE180" s="266"/>
      <c r="HF180" s="266"/>
      <c r="HG180" s="266"/>
      <c r="HH180" s="266"/>
      <c r="HI180" s="266"/>
      <c r="HJ180" s="266"/>
      <c r="HK180" s="266"/>
      <c r="HL180" s="266"/>
      <c r="HM180" s="266"/>
      <c r="HN180" s="266"/>
      <c r="HO180" s="266"/>
      <c r="HP180" s="266"/>
      <c r="HQ180" s="266"/>
      <c r="HR180" s="266"/>
      <c r="HS180" s="266"/>
      <c r="HT180" s="266"/>
      <c r="HU180" s="266"/>
      <c r="HV180" s="266"/>
      <c r="HW180" s="266"/>
      <c r="HX180" s="266"/>
      <c r="HY180" s="266"/>
      <c r="HZ180" s="266"/>
      <c r="IA180" s="266"/>
      <c r="IB180" s="266"/>
      <c r="IC180" s="266"/>
      <c r="ID180" s="266"/>
      <c r="IE180" s="266"/>
      <c r="IF180" s="266"/>
      <c r="IG180" s="266"/>
      <c r="IH180" s="266"/>
      <c r="II180" s="266"/>
      <c r="IJ180" s="266"/>
      <c r="IK180" s="266"/>
      <c r="IL180" s="266"/>
      <c r="IM180" s="266"/>
      <c r="IN180" s="266"/>
      <c r="IO180" s="266"/>
      <c r="IP180" s="266"/>
      <c r="IQ180" s="266"/>
      <c r="IR180" s="266"/>
      <c r="IS180" s="266"/>
      <c r="IT180" s="266"/>
      <c r="IU180" s="266"/>
      <c r="IV180" s="266"/>
      <c r="IW180" s="266"/>
    </row>
    <row r="181" spans="1:257" ht="25.15" customHeight="1" x14ac:dyDescent="0.25">
      <c r="A181" s="165"/>
      <c r="B181" s="243"/>
      <c r="C181" s="165"/>
      <c r="D181" s="229"/>
      <c r="E181" s="173"/>
      <c r="F181" s="466"/>
      <c r="G181" s="199"/>
      <c r="H181" s="330"/>
      <c r="I181" s="330"/>
      <c r="J181" s="266"/>
      <c r="K181" s="266"/>
      <c r="L181" s="266"/>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c r="CF181" s="266"/>
      <c r="CG181" s="266"/>
      <c r="CH181" s="266"/>
      <c r="CI181" s="266"/>
      <c r="CJ181" s="266"/>
      <c r="CK181" s="266"/>
      <c r="CL181" s="266"/>
      <c r="CM181" s="266"/>
      <c r="CN181" s="266"/>
      <c r="CO181" s="266"/>
      <c r="CP181" s="266"/>
      <c r="CQ181" s="266"/>
      <c r="CR181" s="266"/>
      <c r="CS181" s="266"/>
      <c r="CT181" s="266"/>
      <c r="CU181" s="266"/>
      <c r="CV181" s="266"/>
      <c r="CW181" s="266"/>
      <c r="CX181" s="266"/>
      <c r="CY181" s="266"/>
      <c r="CZ181" s="266"/>
      <c r="DA181" s="266"/>
      <c r="DB181" s="266"/>
      <c r="DC181" s="266"/>
      <c r="DD181" s="266"/>
      <c r="DE181" s="266"/>
      <c r="DF181" s="266"/>
      <c r="DG181" s="266"/>
      <c r="DH181" s="266"/>
      <c r="DI181" s="266"/>
      <c r="DJ181" s="266"/>
      <c r="DK181" s="266"/>
      <c r="DL181" s="266"/>
      <c r="DM181" s="266"/>
      <c r="DN181" s="266"/>
      <c r="DO181" s="266"/>
      <c r="DP181" s="266"/>
      <c r="DQ181" s="266"/>
      <c r="DR181" s="266"/>
      <c r="DS181" s="266"/>
      <c r="DT181" s="266"/>
      <c r="DU181" s="266"/>
      <c r="DV181" s="266"/>
      <c r="DW181" s="266"/>
      <c r="DX181" s="266"/>
      <c r="DY181" s="266"/>
      <c r="DZ181" s="266"/>
      <c r="EA181" s="266"/>
      <c r="EB181" s="266"/>
      <c r="EC181" s="266"/>
      <c r="ED181" s="266"/>
      <c r="EE181" s="266"/>
      <c r="EF181" s="266"/>
      <c r="EG181" s="266"/>
      <c r="EH181" s="266"/>
      <c r="EI181" s="266"/>
      <c r="EJ181" s="266"/>
      <c r="EK181" s="266"/>
      <c r="EL181" s="266"/>
      <c r="EM181" s="266"/>
      <c r="EN181" s="266"/>
      <c r="EO181" s="266"/>
      <c r="EP181" s="266"/>
      <c r="EQ181" s="266"/>
      <c r="ER181" s="266"/>
      <c r="ES181" s="266"/>
      <c r="ET181" s="266"/>
      <c r="EU181" s="266"/>
      <c r="EV181" s="266"/>
      <c r="EW181" s="266"/>
      <c r="EX181" s="266"/>
      <c r="EY181" s="266"/>
      <c r="EZ181" s="266"/>
      <c r="FA181" s="266"/>
      <c r="FB181" s="266"/>
      <c r="FC181" s="266"/>
      <c r="FD181" s="266"/>
      <c r="FE181" s="266"/>
      <c r="FF181" s="266"/>
      <c r="FG181" s="266"/>
      <c r="FH181" s="266"/>
      <c r="FI181" s="266"/>
      <c r="FJ181" s="266"/>
      <c r="FK181" s="266"/>
      <c r="FL181" s="266"/>
      <c r="FM181" s="266"/>
      <c r="FN181" s="266"/>
      <c r="FO181" s="266"/>
      <c r="FP181" s="266"/>
      <c r="FQ181" s="266"/>
      <c r="FR181" s="266"/>
      <c r="FS181" s="266"/>
      <c r="FT181" s="266"/>
      <c r="FU181" s="266"/>
      <c r="FV181" s="266"/>
      <c r="FW181" s="266"/>
      <c r="FX181" s="266"/>
      <c r="FY181" s="266"/>
      <c r="FZ181" s="266"/>
      <c r="GA181" s="266"/>
      <c r="GB181" s="266"/>
      <c r="GC181" s="266"/>
      <c r="GD181" s="266"/>
      <c r="GE181" s="266"/>
      <c r="GF181" s="266"/>
      <c r="GG181" s="266"/>
      <c r="GH181" s="266"/>
      <c r="GI181" s="266"/>
      <c r="GJ181" s="266"/>
      <c r="GK181" s="266"/>
      <c r="GL181" s="266"/>
      <c r="GM181" s="266"/>
      <c r="GN181" s="266"/>
      <c r="GO181" s="266"/>
      <c r="GP181" s="266"/>
      <c r="GQ181" s="266"/>
      <c r="GR181" s="266"/>
      <c r="GS181" s="266"/>
      <c r="GT181" s="266"/>
      <c r="GU181" s="266"/>
      <c r="GV181" s="266"/>
      <c r="GW181" s="266"/>
      <c r="GX181" s="266"/>
      <c r="GY181" s="266"/>
      <c r="GZ181" s="266"/>
      <c r="HA181" s="266"/>
      <c r="HB181" s="266"/>
      <c r="HC181" s="266"/>
      <c r="HD181" s="266"/>
      <c r="HE181" s="266"/>
      <c r="HF181" s="266"/>
      <c r="HG181" s="266"/>
      <c r="HH181" s="266"/>
      <c r="HI181" s="266"/>
      <c r="HJ181" s="266"/>
      <c r="HK181" s="266"/>
      <c r="HL181" s="266"/>
      <c r="HM181" s="266"/>
      <c r="HN181" s="266"/>
      <c r="HO181" s="266"/>
      <c r="HP181" s="266"/>
      <c r="HQ181" s="266"/>
      <c r="HR181" s="266"/>
      <c r="HS181" s="266"/>
      <c r="HT181" s="266"/>
      <c r="HU181" s="266"/>
      <c r="HV181" s="266"/>
      <c r="HW181" s="266"/>
      <c r="HX181" s="266"/>
      <c r="HY181" s="266"/>
      <c r="HZ181" s="266"/>
      <c r="IA181" s="266"/>
      <c r="IB181" s="266"/>
      <c r="IC181" s="266"/>
      <c r="ID181" s="266"/>
      <c r="IE181" s="266"/>
      <c r="IF181" s="266"/>
      <c r="IG181" s="266"/>
      <c r="IH181" s="266"/>
      <c r="II181" s="266"/>
      <c r="IJ181" s="266"/>
      <c r="IK181" s="266"/>
      <c r="IL181" s="266"/>
      <c r="IM181" s="266"/>
      <c r="IN181" s="266"/>
      <c r="IO181" s="266"/>
      <c r="IP181" s="266"/>
      <c r="IQ181" s="266"/>
      <c r="IR181" s="266"/>
      <c r="IS181" s="266"/>
      <c r="IT181" s="266"/>
      <c r="IU181" s="266"/>
      <c r="IV181" s="266"/>
      <c r="IW181" s="266"/>
    </row>
    <row r="182" spans="1:257" ht="13" x14ac:dyDescent="0.25">
      <c r="A182" s="165"/>
      <c r="B182" s="252" t="s">
        <v>1307</v>
      </c>
      <c r="C182" s="165"/>
      <c r="D182" s="499"/>
      <c r="E182" s="262"/>
      <c r="F182" s="543"/>
      <c r="G182" s="500"/>
      <c r="H182" s="330"/>
      <c r="I182" s="330"/>
      <c r="J182" s="266"/>
      <c r="K182" s="266"/>
      <c r="L182" s="266"/>
      <c r="M182" s="266"/>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c r="CF182" s="266"/>
      <c r="CG182" s="266"/>
      <c r="CH182" s="266"/>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6"/>
      <c r="DF182" s="266"/>
      <c r="DG182" s="266"/>
      <c r="DH182" s="266"/>
      <c r="DI182" s="266"/>
      <c r="DJ182" s="266"/>
      <c r="DK182" s="266"/>
      <c r="DL182" s="266"/>
      <c r="DM182" s="266"/>
      <c r="DN182" s="266"/>
      <c r="DO182" s="266"/>
      <c r="DP182" s="266"/>
      <c r="DQ182" s="266"/>
      <c r="DR182" s="266"/>
      <c r="DS182" s="266"/>
      <c r="DT182" s="266"/>
      <c r="DU182" s="266"/>
      <c r="DV182" s="266"/>
      <c r="DW182" s="266"/>
      <c r="DX182" s="266"/>
      <c r="DY182" s="266"/>
      <c r="DZ182" s="266"/>
      <c r="EA182" s="266"/>
      <c r="EB182" s="266"/>
      <c r="EC182" s="266"/>
      <c r="ED182" s="266"/>
      <c r="EE182" s="266"/>
      <c r="EF182" s="266"/>
      <c r="EG182" s="266"/>
      <c r="EH182" s="266"/>
      <c r="EI182" s="266"/>
      <c r="EJ182" s="266"/>
      <c r="EK182" s="266"/>
      <c r="EL182" s="266"/>
      <c r="EM182" s="266"/>
      <c r="EN182" s="266"/>
      <c r="EO182" s="266"/>
      <c r="EP182" s="266"/>
      <c r="EQ182" s="266"/>
      <c r="ER182" s="266"/>
      <c r="ES182" s="266"/>
      <c r="ET182" s="266"/>
      <c r="EU182" s="266"/>
      <c r="EV182" s="266"/>
      <c r="EW182" s="266"/>
      <c r="EX182" s="266"/>
      <c r="EY182" s="266"/>
      <c r="EZ182" s="266"/>
      <c r="FA182" s="266"/>
      <c r="FB182" s="266"/>
      <c r="FC182" s="266"/>
      <c r="FD182" s="266"/>
      <c r="FE182" s="266"/>
      <c r="FF182" s="266"/>
      <c r="FG182" s="266"/>
      <c r="FH182" s="266"/>
      <c r="FI182" s="266"/>
      <c r="FJ182" s="266"/>
      <c r="FK182" s="266"/>
      <c r="FL182" s="266"/>
      <c r="FM182" s="266"/>
      <c r="FN182" s="266"/>
      <c r="FO182" s="266"/>
      <c r="FP182" s="266"/>
      <c r="FQ182" s="266"/>
      <c r="FR182" s="266"/>
      <c r="FS182" s="266"/>
      <c r="FT182" s="266"/>
      <c r="FU182" s="266"/>
      <c r="FV182" s="266"/>
      <c r="FW182" s="266"/>
      <c r="FX182" s="266"/>
      <c r="FY182" s="266"/>
      <c r="FZ182" s="266"/>
      <c r="GA182" s="266"/>
      <c r="GB182" s="266"/>
      <c r="GC182" s="266"/>
      <c r="GD182" s="266"/>
      <c r="GE182" s="266"/>
      <c r="GF182" s="266"/>
      <c r="GG182" s="266"/>
      <c r="GH182" s="266"/>
      <c r="GI182" s="266"/>
      <c r="GJ182" s="266"/>
      <c r="GK182" s="266"/>
      <c r="GL182" s="266"/>
      <c r="GM182" s="266"/>
      <c r="GN182" s="266"/>
      <c r="GO182" s="266"/>
      <c r="GP182" s="266"/>
      <c r="GQ182" s="266"/>
      <c r="GR182" s="266"/>
      <c r="GS182" s="266"/>
      <c r="GT182" s="266"/>
      <c r="GU182" s="266"/>
      <c r="GV182" s="266"/>
      <c r="GW182" s="266"/>
      <c r="GX182" s="266"/>
      <c r="GY182" s="266"/>
      <c r="GZ182" s="266"/>
      <c r="HA182" s="266"/>
      <c r="HB182" s="266"/>
      <c r="HC182" s="266"/>
      <c r="HD182" s="266"/>
      <c r="HE182" s="266"/>
      <c r="HF182" s="266"/>
      <c r="HG182" s="266"/>
      <c r="HH182" s="266"/>
      <c r="HI182" s="266"/>
      <c r="HJ182" s="266"/>
      <c r="HK182" s="266"/>
      <c r="HL182" s="266"/>
      <c r="HM182" s="266"/>
      <c r="HN182" s="266"/>
      <c r="HO182" s="266"/>
      <c r="HP182" s="266"/>
      <c r="HQ182" s="266"/>
      <c r="HR182" s="266"/>
      <c r="HS182" s="266"/>
      <c r="HT182" s="266"/>
      <c r="HU182" s="266"/>
      <c r="HV182" s="266"/>
      <c r="HW182" s="266"/>
      <c r="HX182" s="266"/>
      <c r="HY182" s="266"/>
      <c r="HZ182" s="266"/>
      <c r="IA182" s="266"/>
      <c r="IB182" s="266"/>
      <c r="IC182" s="266"/>
      <c r="ID182" s="266"/>
      <c r="IE182" s="266"/>
      <c r="IF182" s="266"/>
      <c r="IG182" s="266"/>
      <c r="IH182" s="266"/>
      <c r="II182" s="266"/>
      <c r="IJ182" s="266"/>
      <c r="IK182" s="266"/>
      <c r="IL182" s="266"/>
      <c r="IM182" s="266"/>
      <c r="IN182" s="266"/>
      <c r="IO182" s="266"/>
      <c r="IP182" s="266"/>
      <c r="IQ182" s="266"/>
      <c r="IR182" s="266"/>
      <c r="IS182" s="266"/>
      <c r="IT182" s="266"/>
      <c r="IU182" s="266"/>
      <c r="IV182" s="266"/>
      <c r="IW182" s="266"/>
    </row>
    <row r="183" spans="1:257" ht="25.15" customHeight="1" x14ac:dyDescent="0.25">
      <c r="A183" s="165"/>
      <c r="B183" s="252"/>
      <c r="C183" s="165"/>
      <c r="D183" s="499"/>
      <c r="E183" s="262"/>
      <c r="F183" s="543"/>
      <c r="G183" s="500"/>
      <c r="H183" s="330"/>
    </row>
    <row r="184" spans="1:257" ht="13" x14ac:dyDescent="0.25">
      <c r="A184" s="165"/>
      <c r="B184" s="252" t="s">
        <v>261</v>
      </c>
      <c r="C184" s="165"/>
      <c r="D184" s="499"/>
      <c r="E184" s="262"/>
      <c r="F184" s="543"/>
      <c r="G184" s="500"/>
      <c r="H184" s="330"/>
    </row>
    <row r="185" spans="1:257" x14ac:dyDescent="0.25">
      <c r="A185" s="165"/>
      <c r="B185" s="243"/>
      <c r="C185" s="165"/>
      <c r="D185" s="499"/>
      <c r="E185" s="262"/>
      <c r="F185" s="543"/>
      <c r="G185" s="500"/>
    </row>
    <row r="186" spans="1:257" x14ac:dyDescent="0.25">
      <c r="A186" s="165"/>
      <c r="B186" s="256" t="s">
        <v>410</v>
      </c>
      <c r="C186" s="165"/>
      <c r="D186" s="499"/>
      <c r="E186" s="262"/>
      <c r="F186" s="543">
        <f>+F66</f>
        <v>0</v>
      </c>
      <c r="G186" s="500"/>
    </row>
    <row r="187" spans="1:257" x14ac:dyDescent="0.25">
      <c r="A187" s="165"/>
      <c r="B187" s="256"/>
      <c r="C187" s="165"/>
      <c r="D187" s="499"/>
      <c r="E187" s="262"/>
      <c r="F187" s="543"/>
      <c r="G187" s="500"/>
    </row>
    <row r="188" spans="1:257" x14ac:dyDescent="0.25">
      <c r="A188" s="165"/>
      <c r="B188" s="256" t="s">
        <v>411</v>
      </c>
      <c r="C188" s="165"/>
      <c r="D188" s="499"/>
      <c r="E188" s="262"/>
      <c r="F188" s="543">
        <f>+F126</f>
        <v>0</v>
      </c>
      <c r="G188" s="500"/>
    </row>
    <row r="189" spans="1:257" x14ac:dyDescent="0.25">
      <c r="A189" s="165"/>
      <c r="B189" s="256"/>
      <c r="C189" s="165"/>
      <c r="D189" s="499"/>
      <c r="E189" s="262"/>
      <c r="F189" s="543"/>
      <c r="G189" s="500"/>
    </row>
    <row r="190" spans="1:257" x14ac:dyDescent="0.25">
      <c r="A190" s="165"/>
      <c r="B190" s="256" t="s">
        <v>412</v>
      </c>
      <c r="C190" s="165"/>
      <c r="D190" s="499"/>
      <c r="E190" s="262"/>
      <c r="F190" s="543">
        <f>+F179</f>
        <v>0</v>
      </c>
      <c r="G190" s="500"/>
    </row>
    <row r="191" spans="1:257" x14ac:dyDescent="0.25">
      <c r="A191" s="165"/>
      <c r="B191" s="256"/>
      <c r="C191" s="165"/>
      <c r="D191" s="499"/>
      <c r="E191" s="262"/>
      <c r="F191" s="543"/>
      <c r="G191" s="500"/>
    </row>
    <row r="192" spans="1:257" x14ac:dyDescent="0.25">
      <c r="A192" s="165"/>
      <c r="B192" s="256"/>
      <c r="C192" s="165"/>
      <c r="D192" s="499"/>
      <c r="E192" s="262"/>
      <c r="F192" s="543"/>
      <c r="G192" s="500"/>
    </row>
    <row r="193" spans="1:7" x14ac:dyDescent="0.25">
      <c r="A193" s="165"/>
      <c r="B193" s="243"/>
      <c r="C193" s="165"/>
      <c r="D193" s="229"/>
      <c r="E193" s="173"/>
      <c r="F193" s="466"/>
      <c r="G193" s="199"/>
    </row>
    <row r="194" spans="1:7" x14ac:dyDescent="0.25">
      <c r="A194" s="165"/>
      <c r="B194" s="243"/>
      <c r="C194" s="165"/>
      <c r="D194" s="229"/>
      <c r="E194" s="173"/>
      <c r="F194" s="466"/>
      <c r="G194" s="199"/>
    </row>
    <row r="195" spans="1:7" x14ac:dyDescent="0.25">
      <c r="A195" s="165"/>
      <c r="B195" s="243"/>
      <c r="C195" s="165"/>
      <c r="D195" s="229"/>
      <c r="E195" s="173"/>
      <c r="F195" s="466"/>
      <c r="G195" s="199"/>
    </row>
    <row r="196" spans="1:7" x14ac:dyDescent="0.25">
      <c r="A196" s="165"/>
      <c r="B196" s="243"/>
      <c r="C196" s="165"/>
      <c r="D196" s="229"/>
      <c r="E196" s="173"/>
      <c r="F196" s="466"/>
      <c r="G196" s="199"/>
    </row>
    <row r="197" spans="1:7" x14ac:dyDescent="0.25">
      <c r="A197" s="165"/>
      <c r="B197" s="243"/>
      <c r="C197" s="165"/>
      <c r="D197" s="229"/>
      <c r="E197" s="173"/>
      <c r="F197" s="466"/>
      <c r="G197" s="199"/>
    </row>
    <row r="198" spans="1:7" x14ac:dyDescent="0.25">
      <c r="A198" s="165"/>
      <c r="B198" s="243"/>
      <c r="C198" s="165"/>
      <c r="D198" s="229"/>
      <c r="E198" s="173"/>
      <c r="F198" s="466"/>
      <c r="G198" s="199"/>
    </row>
    <row r="199" spans="1:7" x14ac:dyDescent="0.25">
      <c r="A199" s="165"/>
      <c r="B199" s="243"/>
      <c r="C199" s="165"/>
      <c r="D199" s="229"/>
      <c r="E199" s="173"/>
      <c r="F199" s="466"/>
      <c r="G199" s="199"/>
    </row>
    <row r="200" spans="1:7" x14ac:dyDescent="0.25">
      <c r="A200" s="165"/>
      <c r="B200" s="243"/>
      <c r="C200" s="165"/>
      <c r="D200" s="229"/>
      <c r="E200" s="173"/>
      <c r="F200" s="466"/>
      <c r="G200" s="199"/>
    </row>
    <row r="201" spans="1:7" x14ac:dyDescent="0.25">
      <c r="A201" s="165"/>
      <c r="B201" s="243"/>
      <c r="C201" s="165"/>
      <c r="D201" s="229"/>
      <c r="E201" s="173"/>
      <c r="F201" s="466"/>
      <c r="G201" s="199"/>
    </row>
    <row r="202" spans="1:7" x14ac:dyDescent="0.25">
      <c r="A202" s="165"/>
      <c r="B202" s="243"/>
      <c r="C202" s="165"/>
      <c r="D202" s="229"/>
      <c r="E202" s="173"/>
      <c r="F202" s="466"/>
      <c r="G202" s="199"/>
    </row>
    <row r="203" spans="1:7" x14ac:dyDescent="0.25">
      <c r="A203" s="165"/>
      <c r="B203" s="243"/>
      <c r="C203" s="165"/>
      <c r="D203" s="229"/>
      <c r="E203" s="173"/>
      <c r="F203" s="466"/>
      <c r="G203" s="199"/>
    </row>
    <row r="204" spans="1:7" x14ac:dyDescent="0.25">
      <c r="A204" s="165"/>
      <c r="B204" s="243"/>
      <c r="C204" s="165"/>
      <c r="D204" s="229"/>
      <c r="E204" s="173"/>
      <c r="F204" s="466"/>
      <c r="G204" s="199"/>
    </row>
    <row r="205" spans="1:7" x14ac:dyDescent="0.25">
      <c r="A205" s="165"/>
      <c r="B205" s="243"/>
      <c r="C205" s="165"/>
      <c r="D205" s="229"/>
      <c r="E205" s="173"/>
      <c r="F205" s="466"/>
      <c r="G205" s="199"/>
    </row>
    <row r="206" spans="1:7" x14ac:dyDescent="0.25">
      <c r="A206" s="165"/>
      <c r="B206" s="243"/>
      <c r="C206" s="165"/>
      <c r="D206" s="229"/>
      <c r="E206" s="173"/>
      <c r="F206" s="466"/>
      <c r="G206" s="199"/>
    </row>
    <row r="207" spans="1:7" x14ac:dyDescent="0.25">
      <c r="A207" s="165"/>
      <c r="B207" s="243"/>
      <c r="C207" s="165"/>
      <c r="D207" s="229"/>
      <c r="E207" s="173"/>
      <c r="F207" s="466"/>
      <c r="G207" s="199"/>
    </row>
    <row r="208" spans="1:7" x14ac:dyDescent="0.25">
      <c r="A208" s="165"/>
      <c r="B208" s="243"/>
      <c r="C208" s="165"/>
      <c r="D208" s="229"/>
      <c r="E208" s="173"/>
      <c r="F208" s="466"/>
      <c r="G208" s="199"/>
    </row>
    <row r="209" spans="1:7" x14ac:dyDescent="0.25">
      <c r="A209" s="165"/>
      <c r="B209" s="243"/>
      <c r="C209" s="165"/>
      <c r="D209" s="229"/>
      <c r="E209" s="173"/>
      <c r="F209" s="466"/>
      <c r="G209" s="199"/>
    </row>
    <row r="210" spans="1:7" x14ac:dyDescent="0.25">
      <c r="A210" s="165"/>
      <c r="B210" s="243"/>
      <c r="C210" s="165"/>
      <c r="D210" s="229"/>
      <c r="E210" s="173"/>
      <c r="F210" s="466"/>
      <c r="G210" s="199"/>
    </row>
    <row r="211" spans="1:7" x14ac:dyDescent="0.25">
      <c r="A211" s="165"/>
      <c r="B211" s="158"/>
      <c r="C211" s="165"/>
      <c r="D211" s="165"/>
      <c r="E211" s="257"/>
      <c r="F211" s="544"/>
      <c r="G211" s="357"/>
    </row>
    <row r="212" spans="1:7" x14ac:dyDescent="0.25">
      <c r="A212" s="165"/>
      <c r="B212" s="158"/>
      <c r="C212" s="165"/>
      <c r="D212" s="165"/>
      <c r="E212" s="257"/>
      <c r="F212" s="544"/>
      <c r="G212" s="357"/>
    </row>
    <row r="213" spans="1:7" x14ac:dyDescent="0.25">
      <c r="A213" s="165"/>
      <c r="B213" s="158"/>
      <c r="C213" s="165"/>
      <c r="D213" s="165"/>
      <c r="E213" s="257"/>
      <c r="F213" s="544"/>
      <c r="G213" s="357"/>
    </row>
    <row r="214" spans="1:7" x14ac:dyDescent="0.25">
      <c r="A214" s="165"/>
      <c r="B214" s="158"/>
      <c r="C214" s="165"/>
      <c r="D214" s="165"/>
      <c r="E214" s="257"/>
      <c r="F214" s="544"/>
      <c r="G214" s="357"/>
    </row>
    <row r="215" spans="1:7" x14ac:dyDescent="0.25">
      <c r="A215" s="165"/>
      <c r="B215" s="158"/>
      <c r="C215" s="165"/>
      <c r="D215" s="165"/>
      <c r="E215" s="257"/>
      <c r="F215" s="544"/>
      <c r="G215" s="357"/>
    </row>
    <row r="216" spans="1:7" x14ac:dyDescent="0.25">
      <c r="A216" s="165"/>
      <c r="B216" s="158"/>
      <c r="C216" s="165"/>
      <c r="D216" s="165"/>
      <c r="E216" s="257"/>
      <c r="F216" s="544"/>
      <c r="G216" s="357"/>
    </row>
    <row r="217" spans="1:7" x14ac:dyDescent="0.25">
      <c r="A217" s="165"/>
      <c r="B217" s="158"/>
      <c r="C217" s="165"/>
      <c r="D217" s="165"/>
      <c r="E217" s="257"/>
      <c r="F217" s="544"/>
      <c r="G217" s="357"/>
    </row>
    <row r="218" spans="1:7" x14ac:dyDescent="0.25">
      <c r="A218" s="165"/>
      <c r="B218" s="158"/>
      <c r="C218" s="165"/>
      <c r="D218" s="165"/>
      <c r="E218" s="257"/>
      <c r="F218" s="544"/>
      <c r="G218" s="357"/>
    </row>
    <row r="219" spans="1:7" x14ac:dyDescent="0.25">
      <c r="A219" s="165"/>
      <c r="B219" s="158"/>
      <c r="C219" s="165"/>
      <c r="D219" s="165"/>
      <c r="E219" s="257"/>
      <c r="F219" s="544"/>
      <c r="G219" s="357"/>
    </row>
    <row r="220" spans="1:7" x14ac:dyDescent="0.25">
      <c r="A220" s="165"/>
      <c r="B220" s="158"/>
      <c r="C220" s="165"/>
      <c r="D220" s="165"/>
      <c r="E220" s="257"/>
      <c r="F220" s="544"/>
      <c r="G220" s="357"/>
    </row>
    <row r="221" spans="1:7" x14ac:dyDescent="0.25">
      <c r="A221" s="165"/>
      <c r="B221" s="158"/>
      <c r="C221" s="165"/>
      <c r="D221" s="165"/>
      <c r="E221" s="257"/>
      <c r="F221" s="544"/>
      <c r="G221" s="357"/>
    </row>
    <row r="222" spans="1:7" x14ac:dyDescent="0.25">
      <c r="A222" s="165"/>
      <c r="B222" s="158"/>
      <c r="C222" s="165"/>
      <c r="D222" s="165"/>
      <c r="E222" s="257"/>
      <c r="F222" s="544"/>
      <c r="G222" s="357"/>
    </row>
    <row r="223" spans="1:7" x14ac:dyDescent="0.25">
      <c r="A223" s="165"/>
      <c r="B223" s="158"/>
      <c r="C223" s="165"/>
      <c r="D223" s="165"/>
      <c r="E223" s="257"/>
      <c r="F223" s="544"/>
      <c r="G223" s="357"/>
    </row>
    <row r="224" spans="1:7" x14ac:dyDescent="0.25">
      <c r="A224" s="165"/>
      <c r="B224" s="158"/>
      <c r="C224" s="165"/>
      <c r="D224" s="165"/>
      <c r="E224" s="257"/>
      <c r="F224" s="544"/>
      <c r="G224" s="357"/>
    </row>
    <row r="225" spans="1:7" x14ac:dyDescent="0.25">
      <c r="A225" s="165"/>
      <c r="B225" s="158"/>
      <c r="C225" s="165"/>
      <c r="D225" s="165"/>
      <c r="E225" s="257"/>
      <c r="F225" s="544"/>
      <c r="G225" s="357"/>
    </row>
    <row r="226" spans="1:7" x14ac:dyDescent="0.25">
      <c r="A226" s="165"/>
      <c r="B226" s="158"/>
      <c r="C226" s="165"/>
      <c r="D226" s="165"/>
      <c r="E226" s="257"/>
      <c r="F226" s="544"/>
      <c r="G226" s="357"/>
    </row>
    <row r="227" spans="1:7" x14ac:dyDescent="0.25">
      <c r="A227" s="165"/>
      <c r="B227" s="158"/>
      <c r="C227" s="165"/>
      <c r="D227" s="165"/>
      <c r="E227" s="257"/>
      <c r="F227" s="544"/>
      <c r="G227" s="357"/>
    </row>
    <row r="228" spans="1:7" x14ac:dyDescent="0.25">
      <c r="A228" s="165"/>
      <c r="B228" s="158"/>
      <c r="C228" s="165"/>
      <c r="D228" s="165"/>
      <c r="E228" s="257"/>
      <c r="F228" s="544"/>
      <c r="G228" s="357"/>
    </row>
    <row r="229" spans="1:7" x14ac:dyDescent="0.25">
      <c r="A229" s="165"/>
      <c r="B229" s="158"/>
      <c r="C229" s="165"/>
      <c r="D229" s="165"/>
      <c r="E229" s="257"/>
      <c r="F229" s="544"/>
      <c r="G229" s="357"/>
    </row>
    <row r="230" spans="1:7" x14ac:dyDescent="0.25">
      <c r="A230" s="165"/>
      <c r="B230" s="158"/>
      <c r="C230" s="165"/>
      <c r="D230" s="165"/>
      <c r="E230" s="257"/>
      <c r="F230" s="544"/>
      <c r="G230" s="357"/>
    </row>
    <row r="231" spans="1:7" x14ac:dyDescent="0.25">
      <c r="A231" s="165"/>
      <c r="B231" s="158"/>
      <c r="C231" s="165"/>
      <c r="D231" s="165"/>
      <c r="E231" s="257"/>
      <c r="F231" s="544"/>
      <c r="G231" s="357"/>
    </row>
    <row r="232" spans="1:7" x14ac:dyDescent="0.25">
      <c r="A232" s="165"/>
      <c r="B232" s="158"/>
      <c r="C232" s="165"/>
      <c r="D232" s="165"/>
      <c r="E232" s="257"/>
      <c r="F232" s="544"/>
      <c r="G232" s="357"/>
    </row>
    <row r="233" spans="1:7" x14ac:dyDescent="0.25">
      <c r="A233" s="165"/>
      <c r="B233" s="158"/>
      <c r="C233" s="165"/>
      <c r="D233" s="165"/>
      <c r="E233" s="257"/>
      <c r="F233" s="544"/>
      <c r="G233" s="357"/>
    </row>
    <row r="234" spans="1:7" x14ac:dyDescent="0.25">
      <c r="A234" s="165"/>
      <c r="B234" s="158"/>
      <c r="C234" s="165"/>
      <c r="D234" s="165"/>
      <c r="E234" s="257"/>
      <c r="F234" s="544"/>
      <c r="G234" s="357"/>
    </row>
    <row r="235" spans="1:7" x14ac:dyDescent="0.25">
      <c r="A235" s="165"/>
      <c r="B235" s="158"/>
      <c r="C235" s="165"/>
      <c r="D235" s="165"/>
      <c r="E235" s="257"/>
      <c r="F235" s="544"/>
      <c r="G235" s="357"/>
    </row>
    <row r="236" spans="1:7" x14ac:dyDescent="0.25">
      <c r="A236" s="165"/>
      <c r="B236" s="158"/>
      <c r="C236" s="165"/>
      <c r="D236" s="165"/>
      <c r="E236" s="257"/>
      <c r="F236" s="544"/>
      <c r="G236" s="357"/>
    </row>
    <row r="237" spans="1:7" x14ac:dyDescent="0.25">
      <c r="A237" s="165"/>
      <c r="B237" s="158"/>
      <c r="C237" s="165"/>
      <c r="D237" s="165"/>
      <c r="E237" s="257"/>
      <c r="F237" s="544"/>
      <c r="G237" s="357"/>
    </row>
    <row r="238" spans="1:7" x14ac:dyDescent="0.25">
      <c r="A238" s="165"/>
      <c r="B238" s="158"/>
      <c r="C238" s="165"/>
      <c r="D238" s="165"/>
      <c r="E238" s="257"/>
      <c r="F238" s="544"/>
      <c r="G238" s="357"/>
    </row>
    <row r="239" spans="1:7" x14ac:dyDescent="0.25">
      <c r="A239" s="165"/>
      <c r="B239" s="158"/>
      <c r="C239" s="165"/>
      <c r="D239" s="165"/>
      <c r="E239" s="257"/>
      <c r="F239" s="544"/>
      <c r="G239" s="357"/>
    </row>
    <row r="240" spans="1:7" x14ac:dyDescent="0.25">
      <c r="A240" s="165"/>
      <c r="B240" s="158"/>
      <c r="C240" s="165"/>
      <c r="D240" s="165"/>
      <c r="E240" s="257"/>
      <c r="F240" s="544"/>
      <c r="G240" s="357"/>
    </row>
    <row r="241" spans="1:7" x14ac:dyDescent="0.25">
      <c r="A241" s="165"/>
      <c r="B241" s="158"/>
      <c r="C241" s="165"/>
      <c r="D241" s="165"/>
      <c r="E241" s="257"/>
      <c r="F241" s="544"/>
      <c r="G241" s="357"/>
    </row>
    <row r="242" spans="1:7" x14ac:dyDescent="0.25">
      <c r="A242" s="165"/>
      <c r="B242" s="158"/>
      <c r="C242" s="165"/>
      <c r="D242" s="165"/>
      <c r="E242" s="257"/>
      <c r="F242" s="544"/>
      <c r="G242" s="357"/>
    </row>
    <row r="243" spans="1:7" x14ac:dyDescent="0.25">
      <c r="A243" s="165"/>
      <c r="B243" s="158"/>
      <c r="C243" s="165"/>
      <c r="D243" s="165"/>
      <c r="E243" s="257"/>
      <c r="F243" s="544"/>
      <c r="G243" s="357"/>
    </row>
    <row r="244" spans="1:7" ht="13" thickBot="1" x14ac:dyDescent="0.3">
      <c r="A244" s="165"/>
      <c r="B244" s="158"/>
      <c r="C244" s="165"/>
      <c r="D244" s="165"/>
      <c r="E244" s="257"/>
      <c r="F244" s="544"/>
      <c r="G244" s="357"/>
    </row>
    <row r="245" spans="1:7" ht="19.5" customHeight="1" thickTop="1" x14ac:dyDescent="0.25">
      <c r="A245" s="1109" t="s">
        <v>204</v>
      </c>
      <c r="B245" s="1109"/>
      <c r="C245" s="1109"/>
      <c r="D245" s="1109"/>
      <c r="E245" s="1109"/>
      <c r="F245" s="913">
        <f>SUM(F185:F191)</f>
        <v>0</v>
      </c>
      <c r="G245" s="501"/>
    </row>
    <row r="246" spans="1:7" x14ac:dyDescent="0.25">
      <c r="E246" s="503"/>
      <c r="F246" s="545"/>
      <c r="G246" s="503"/>
    </row>
    <row r="247" spans="1:7" x14ac:dyDescent="0.25">
      <c r="E247" s="503"/>
      <c r="F247" s="545"/>
      <c r="G247" s="503"/>
    </row>
    <row r="248" spans="1:7" x14ac:dyDescent="0.25">
      <c r="E248" s="503"/>
      <c r="F248" s="545"/>
      <c r="G248" s="503"/>
    </row>
    <row r="249" spans="1:7" ht="25.15" customHeight="1" x14ac:dyDescent="0.25">
      <c r="E249" s="503"/>
      <c r="F249" s="545"/>
      <c r="G249" s="503"/>
    </row>
    <row r="250" spans="1:7" x14ac:dyDescent="0.25">
      <c r="E250" s="503"/>
      <c r="F250" s="545"/>
      <c r="G250" s="503"/>
    </row>
    <row r="251" spans="1:7" x14ac:dyDescent="0.25">
      <c r="E251" s="503"/>
      <c r="F251" s="545"/>
      <c r="G251" s="503"/>
    </row>
    <row r="252" spans="1:7" x14ac:dyDescent="0.25">
      <c r="E252" s="503"/>
      <c r="F252" s="545"/>
      <c r="G252" s="503"/>
    </row>
    <row r="253" spans="1:7" x14ac:dyDescent="0.25">
      <c r="E253" s="503"/>
      <c r="F253" s="545"/>
      <c r="G253" s="503"/>
    </row>
    <row r="254" spans="1:7" x14ac:dyDescent="0.25">
      <c r="E254" s="503"/>
      <c r="F254" s="545"/>
      <c r="G254" s="503"/>
    </row>
    <row r="255" spans="1:7" x14ac:dyDescent="0.25">
      <c r="E255" s="503"/>
      <c r="F255" s="545"/>
      <c r="G255" s="503"/>
    </row>
    <row r="256" spans="1:7" x14ac:dyDescent="0.25">
      <c r="E256" s="503"/>
      <c r="F256" s="545"/>
      <c r="G256" s="503"/>
    </row>
    <row r="257" spans="5:7" x14ac:dyDescent="0.25">
      <c r="E257" s="503"/>
      <c r="F257" s="545"/>
      <c r="G257" s="503"/>
    </row>
    <row r="258" spans="5:7" x14ac:dyDescent="0.25">
      <c r="E258" s="503"/>
      <c r="F258" s="545"/>
      <c r="G258" s="503"/>
    </row>
    <row r="259" spans="5:7" x14ac:dyDescent="0.25">
      <c r="E259" s="503"/>
      <c r="F259" s="545"/>
      <c r="G259" s="503"/>
    </row>
    <row r="260" spans="5:7" x14ac:dyDescent="0.25">
      <c r="E260" s="503"/>
      <c r="F260" s="545"/>
      <c r="G260" s="503"/>
    </row>
    <row r="261" spans="5:7" x14ac:dyDescent="0.25">
      <c r="E261" s="503"/>
      <c r="F261" s="545"/>
      <c r="G261" s="503"/>
    </row>
    <row r="262" spans="5:7" x14ac:dyDescent="0.25">
      <c r="E262" s="503"/>
      <c r="F262" s="545"/>
      <c r="G262" s="503"/>
    </row>
    <row r="263" spans="5:7" x14ac:dyDescent="0.25">
      <c r="E263" s="503"/>
      <c r="F263" s="545"/>
      <c r="G263" s="503"/>
    </row>
    <row r="264" spans="5:7" x14ac:dyDescent="0.25">
      <c r="E264" s="503"/>
      <c r="F264" s="545"/>
      <c r="G264" s="503"/>
    </row>
    <row r="265" spans="5:7" x14ac:dyDescent="0.25">
      <c r="E265" s="503"/>
      <c r="F265" s="545"/>
      <c r="G265" s="503"/>
    </row>
    <row r="266" spans="5:7" x14ac:dyDescent="0.25">
      <c r="E266" s="503"/>
      <c r="F266" s="545"/>
      <c r="G266" s="503"/>
    </row>
    <row r="267" spans="5:7" x14ac:dyDescent="0.25">
      <c r="E267" s="503"/>
      <c r="F267" s="545"/>
      <c r="G267" s="503"/>
    </row>
    <row r="268" spans="5:7" x14ac:dyDescent="0.25">
      <c r="E268" s="503"/>
      <c r="F268" s="545"/>
      <c r="G268" s="503"/>
    </row>
    <row r="269" spans="5:7" x14ac:dyDescent="0.25">
      <c r="E269" s="503"/>
      <c r="F269" s="545"/>
      <c r="G269" s="503"/>
    </row>
    <row r="270" spans="5:7" x14ac:dyDescent="0.25">
      <c r="E270" s="503"/>
      <c r="F270" s="545"/>
      <c r="G270" s="503"/>
    </row>
    <row r="271" spans="5:7" x14ac:dyDescent="0.25">
      <c r="E271" s="503"/>
      <c r="F271" s="545"/>
      <c r="G271" s="503"/>
    </row>
    <row r="272" spans="5:7" x14ac:dyDescent="0.25">
      <c r="E272" s="503"/>
      <c r="F272" s="545"/>
      <c r="G272" s="503"/>
    </row>
    <row r="273" spans="5:7" x14ac:dyDescent="0.25">
      <c r="E273" s="503"/>
      <c r="F273" s="545"/>
      <c r="G273" s="503"/>
    </row>
    <row r="274" spans="5:7" x14ac:dyDescent="0.25">
      <c r="E274" s="503"/>
      <c r="F274" s="545"/>
      <c r="G274" s="503"/>
    </row>
    <row r="275" spans="5:7" x14ac:dyDescent="0.25">
      <c r="E275" s="503"/>
      <c r="F275" s="545"/>
      <c r="G275" s="503"/>
    </row>
    <row r="276" spans="5:7" x14ac:dyDescent="0.25">
      <c r="E276" s="503"/>
      <c r="F276" s="545"/>
      <c r="G276" s="503"/>
    </row>
    <row r="277" spans="5:7" x14ac:dyDescent="0.25">
      <c r="E277" s="503"/>
      <c r="F277" s="545"/>
      <c r="G277" s="503"/>
    </row>
    <row r="278" spans="5:7" x14ac:dyDescent="0.25">
      <c r="E278" s="503"/>
      <c r="F278" s="545"/>
      <c r="G278" s="503"/>
    </row>
    <row r="279" spans="5:7" x14ac:dyDescent="0.25">
      <c r="E279" s="503"/>
      <c r="F279" s="545"/>
      <c r="G279" s="503"/>
    </row>
    <row r="280" spans="5:7" x14ac:dyDescent="0.25">
      <c r="E280" s="503"/>
      <c r="F280" s="545"/>
      <c r="G280" s="503"/>
    </row>
    <row r="281" spans="5:7" x14ac:dyDescent="0.25">
      <c r="E281" s="503"/>
      <c r="F281" s="545"/>
      <c r="G281" s="503"/>
    </row>
    <row r="282" spans="5:7" x14ac:dyDescent="0.25">
      <c r="E282" s="503"/>
      <c r="F282" s="545"/>
      <c r="G282" s="503"/>
    </row>
    <row r="283" spans="5:7" x14ac:dyDescent="0.25">
      <c r="E283" s="503"/>
      <c r="F283" s="545"/>
      <c r="G283" s="503"/>
    </row>
    <row r="284" spans="5:7" x14ac:dyDescent="0.25">
      <c r="E284" s="503"/>
      <c r="F284" s="545"/>
      <c r="G284" s="503"/>
    </row>
    <row r="285" spans="5:7" x14ac:dyDescent="0.25">
      <c r="E285" s="503"/>
      <c r="F285" s="545"/>
      <c r="G285" s="503"/>
    </row>
    <row r="286" spans="5:7" x14ac:dyDescent="0.25">
      <c r="E286" s="503"/>
      <c r="F286" s="545"/>
      <c r="G286" s="503"/>
    </row>
    <row r="287" spans="5:7" x14ac:dyDescent="0.25">
      <c r="E287" s="503"/>
      <c r="F287" s="545"/>
      <c r="G287" s="503"/>
    </row>
    <row r="288" spans="5:7" x14ac:dyDescent="0.25">
      <c r="E288" s="503"/>
      <c r="F288" s="545"/>
      <c r="G288" s="503"/>
    </row>
    <row r="289" spans="5:7" x14ac:dyDescent="0.25">
      <c r="E289" s="503"/>
      <c r="F289" s="545"/>
      <c r="G289" s="503"/>
    </row>
    <row r="290" spans="5:7" x14ac:dyDescent="0.25">
      <c r="E290" s="503"/>
      <c r="F290" s="545"/>
      <c r="G290" s="503"/>
    </row>
    <row r="291" spans="5:7" x14ac:dyDescent="0.25">
      <c r="E291" s="503"/>
      <c r="F291" s="545"/>
      <c r="G291" s="503"/>
    </row>
    <row r="292" spans="5:7" x14ac:dyDescent="0.25">
      <c r="E292" s="503"/>
      <c r="F292" s="545"/>
      <c r="G292" s="503"/>
    </row>
    <row r="293" spans="5:7" x14ac:dyDescent="0.25">
      <c r="E293" s="503"/>
      <c r="F293" s="545"/>
      <c r="G293" s="503"/>
    </row>
    <row r="294" spans="5:7" x14ac:dyDescent="0.25">
      <c r="E294" s="503"/>
      <c r="F294" s="545"/>
      <c r="G294" s="503"/>
    </row>
    <row r="295" spans="5:7" x14ac:dyDescent="0.25">
      <c r="E295" s="503"/>
      <c r="F295" s="545"/>
      <c r="G295" s="503"/>
    </row>
    <row r="296" spans="5:7" x14ac:dyDescent="0.25">
      <c r="E296" s="503"/>
      <c r="F296" s="545"/>
      <c r="G296" s="503"/>
    </row>
    <row r="297" spans="5:7" x14ac:dyDescent="0.25">
      <c r="E297" s="503"/>
      <c r="F297" s="545"/>
      <c r="G297" s="503"/>
    </row>
    <row r="298" spans="5:7" x14ac:dyDescent="0.25">
      <c r="E298" s="503"/>
      <c r="F298" s="545"/>
      <c r="G298" s="503"/>
    </row>
    <row r="299" spans="5:7" x14ac:dyDescent="0.25">
      <c r="E299" s="503"/>
      <c r="F299" s="545"/>
      <c r="G299" s="503"/>
    </row>
    <row r="300" spans="5:7" x14ac:dyDescent="0.25">
      <c r="E300" s="503"/>
      <c r="F300" s="545"/>
      <c r="G300" s="503"/>
    </row>
    <row r="301" spans="5:7" x14ac:dyDescent="0.25">
      <c r="E301" s="503"/>
      <c r="F301" s="545"/>
      <c r="G301" s="503"/>
    </row>
    <row r="302" spans="5:7" x14ac:dyDescent="0.25">
      <c r="E302" s="503"/>
      <c r="F302" s="545"/>
      <c r="G302" s="503"/>
    </row>
    <row r="303" spans="5:7" x14ac:dyDescent="0.25">
      <c r="E303" s="503"/>
      <c r="F303" s="545"/>
      <c r="G303" s="503"/>
    </row>
    <row r="304" spans="5:7" x14ac:dyDescent="0.25">
      <c r="E304" s="503"/>
      <c r="F304" s="545"/>
      <c r="G304" s="503"/>
    </row>
    <row r="305" spans="5:7" x14ac:dyDescent="0.25">
      <c r="E305" s="503"/>
      <c r="F305" s="545"/>
      <c r="G305" s="503"/>
    </row>
    <row r="306" spans="5:7" x14ac:dyDescent="0.25">
      <c r="E306" s="503"/>
      <c r="F306" s="545"/>
      <c r="G306" s="503"/>
    </row>
    <row r="307" spans="5:7" x14ac:dyDescent="0.25">
      <c r="E307" s="503"/>
      <c r="F307" s="545"/>
      <c r="G307" s="503"/>
    </row>
    <row r="308" spans="5:7" x14ac:dyDescent="0.25">
      <c r="E308" s="503"/>
      <c r="F308" s="545"/>
      <c r="G308" s="503"/>
    </row>
    <row r="309" spans="5:7" x14ac:dyDescent="0.25">
      <c r="E309" s="503"/>
      <c r="F309" s="545"/>
      <c r="G309" s="503"/>
    </row>
    <row r="310" spans="5:7" x14ac:dyDescent="0.25">
      <c r="E310" s="503"/>
      <c r="F310" s="545"/>
      <c r="G310" s="503"/>
    </row>
    <row r="311" spans="5:7" x14ac:dyDescent="0.25">
      <c r="E311" s="503"/>
      <c r="F311" s="545"/>
      <c r="G311" s="503"/>
    </row>
    <row r="312" spans="5:7" x14ac:dyDescent="0.25">
      <c r="E312" s="503"/>
      <c r="F312" s="545"/>
      <c r="G312" s="503"/>
    </row>
    <row r="313" spans="5:7" x14ac:dyDescent="0.25">
      <c r="E313" s="503"/>
      <c r="F313" s="545"/>
      <c r="G313" s="503"/>
    </row>
    <row r="314" spans="5:7" x14ac:dyDescent="0.25">
      <c r="E314" s="503"/>
      <c r="F314" s="545"/>
      <c r="G314" s="503"/>
    </row>
    <row r="315" spans="5:7" x14ac:dyDescent="0.25">
      <c r="E315" s="503"/>
      <c r="F315" s="545"/>
      <c r="G315" s="503"/>
    </row>
    <row r="316" spans="5:7" x14ac:dyDescent="0.25">
      <c r="E316" s="503"/>
      <c r="F316" s="545"/>
      <c r="G316" s="503"/>
    </row>
    <row r="317" spans="5:7" x14ac:dyDescent="0.25">
      <c r="E317" s="503"/>
      <c r="F317" s="545"/>
      <c r="G317" s="503"/>
    </row>
    <row r="318" spans="5:7" x14ac:dyDescent="0.25">
      <c r="E318" s="503"/>
      <c r="F318" s="545"/>
      <c r="G318" s="503"/>
    </row>
    <row r="319" spans="5:7" x14ac:dyDescent="0.25">
      <c r="E319" s="503"/>
      <c r="F319" s="545"/>
      <c r="G319" s="503"/>
    </row>
    <row r="320" spans="5:7" x14ac:dyDescent="0.25">
      <c r="E320" s="503"/>
      <c r="F320" s="545"/>
      <c r="G320" s="503"/>
    </row>
    <row r="321" spans="5:7" x14ac:dyDescent="0.25">
      <c r="E321" s="503"/>
      <c r="F321" s="545"/>
      <c r="G321" s="503"/>
    </row>
    <row r="322" spans="5:7" x14ac:dyDescent="0.25">
      <c r="E322" s="503"/>
      <c r="F322" s="545"/>
      <c r="G322" s="503"/>
    </row>
    <row r="323" spans="5:7" x14ac:dyDescent="0.25">
      <c r="E323" s="503"/>
      <c r="F323" s="545"/>
      <c r="G323" s="503"/>
    </row>
    <row r="324" spans="5:7" x14ac:dyDescent="0.25">
      <c r="E324" s="503"/>
      <c r="F324" s="545"/>
      <c r="G324" s="503"/>
    </row>
    <row r="325" spans="5:7" x14ac:dyDescent="0.25">
      <c r="E325" s="503"/>
      <c r="F325" s="545"/>
      <c r="G325" s="503"/>
    </row>
    <row r="326" spans="5:7" x14ac:dyDescent="0.25">
      <c r="E326" s="503"/>
      <c r="F326" s="545"/>
      <c r="G326" s="503"/>
    </row>
    <row r="327" spans="5:7" x14ac:dyDescent="0.25">
      <c r="E327" s="503"/>
      <c r="F327" s="545"/>
      <c r="G327" s="503"/>
    </row>
    <row r="328" spans="5:7" x14ac:dyDescent="0.25">
      <c r="E328" s="503"/>
      <c r="F328" s="545"/>
      <c r="G328" s="503"/>
    </row>
    <row r="329" spans="5:7" x14ac:dyDescent="0.25">
      <c r="E329" s="503"/>
      <c r="F329" s="545"/>
      <c r="G329" s="503"/>
    </row>
    <row r="330" spans="5:7" x14ac:dyDescent="0.25">
      <c r="E330" s="503"/>
      <c r="F330" s="545"/>
      <c r="G330" s="503"/>
    </row>
    <row r="331" spans="5:7" x14ac:dyDescent="0.25">
      <c r="E331" s="503"/>
      <c r="F331" s="545"/>
      <c r="G331" s="503"/>
    </row>
    <row r="332" spans="5:7" x14ac:dyDescent="0.25">
      <c r="E332" s="503"/>
      <c r="F332" s="545"/>
      <c r="G332" s="503"/>
    </row>
    <row r="333" spans="5:7" x14ac:dyDescent="0.25">
      <c r="E333" s="503"/>
      <c r="F333" s="545"/>
      <c r="G333" s="503"/>
    </row>
    <row r="334" spans="5:7" x14ac:dyDescent="0.25">
      <c r="E334" s="503"/>
      <c r="F334" s="545"/>
      <c r="G334" s="503"/>
    </row>
    <row r="335" spans="5:7" x14ac:dyDescent="0.25">
      <c r="E335" s="503"/>
      <c r="F335" s="545"/>
      <c r="G335" s="503"/>
    </row>
    <row r="336" spans="5:7" x14ac:dyDescent="0.25">
      <c r="E336" s="503"/>
      <c r="F336" s="545"/>
      <c r="G336" s="503"/>
    </row>
    <row r="337" spans="5:7" x14ac:dyDescent="0.25">
      <c r="E337" s="503"/>
      <c r="F337" s="545"/>
      <c r="G337" s="503"/>
    </row>
    <row r="338" spans="5:7" x14ac:dyDescent="0.25">
      <c r="E338" s="503"/>
      <c r="F338" s="545"/>
      <c r="G338" s="503"/>
    </row>
    <row r="339" spans="5:7" x14ac:dyDescent="0.25">
      <c r="E339" s="503"/>
      <c r="F339" s="545"/>
      <c r="G339" s="503"/>
    </row>
    <row r="340" spans="5:7" x14ac:dyDescent="0.25">
      <c r="E340" s="503"/>
      <c r="F340" s="545"/>
      <c r="G340" s="503"/>
    </row>
    <row r="341" spans="5:7" x14ac:dyDescent="0.25">
      <c r="E341" s="503"/>
      <c r="F341" s="545"/>
      <c r="G341" s="503"/>
    </row>
    <row r="342" spans="5:7" x14ac:dyDescent="0.25">
      <c r="E342" s="503"/>
      <c r="F342" s="545"/>
      <c r="G342" s="503"/>
    </row>
    <row r="343" spans="5:7" x14ac:dyDescent="0.25">
      <c r="E343" s="503"/>
      <c r="F343" s="545"/>
      <c r="G343" s="503"/>
    </row>
    <row r="344" spans="5:7" x14ac:dyDescent="0.25">
      <c r="E344" s="503"/>
      <c r="F344" s="545"/>
      <c r="G344" s="503"/>
    </row>
    <row r="345" spans="5:7" x14ac:dyDescent="0.25">
      <c r="E345" s="503"/>
      <c r="F345" s="545"/>
      <c r="G345" s="503"/>
    </row>
    <row r="346" spans="5:7" x14ac:dyDescent="0.25">
      <c r="E346" s="503"/>
      <c r="F346" s="545"/>
      <c r="G346" s="503"/>
    </row>
    <row r="347" spans="5:7" x14ac:dyDescent="0.25">
      <c r="E347" s="503"/>
      <c r="F347" s="545"/>
      <c r="G347" s="503"/>
    </row>
    <row r="348" spans="5:7" x14ac:dyDescent="0.25">
      <c r="E348" s="503"/>
      <c r="F348" s="545"/>
      <c r="G348" s="503"/>
    </row>
    <row r="349" spans="5:7" x14ac:dyDescent="0.25">
      <c r="E349" s="503"/>
      <c r="F349" s="545"/>
      <c r="G349" s="503"/>
    </row>
    <row r="350" spans="5:7" x14ac:dyDescent="0.25">
      <c r="E350" s="503"/>
      <c r="F350" s="545"/>
      <c r="G350" s="503"/>
    </row>
    <row r="351" spans="5:7" x14ac:dyDescent="0.25">
      <c r="E351" s="503"/>
      <c r="F351" s="545"/>
      <c r="G351" s="503"/>
    </row>
    <row r="352" spans="5:7" x14ac:dyDescent="0.25">
      <c r="E352" s="503"/>
      <c r="F352" s="545"/>
      <c r="G352" s="503"/>
    </row>
    <row r="353" spans="5:7" x14ac:dyDescent="0.25">
      <c r="E353" s="503"/>
      <c r="F353" s="545"/>
      <c r="G353" s="503"/>
    </row>
    <row r="354" spans="5:7" x14ac:dyDescent="0.25">
      <c r="E354" s="503"/>
      <c r="F354" s="545"/>
      <c r="G354" s="503"/>
    </row>
    <row r="355" spans="5:7" x14ac:dyDescent="0.25">
      <c r="E355" s="503"/>
      <c r="F355" s="545"/>
      <c r="G355" s="503"/>
    </row>
    <row r="356" spans="5:7" x14ac:dyDescent="0.25">
      <c r="E356" s="503"/>
      <c r="F356" s="545"/>
      <c r="G356" s="503"/>
    </row>
    <row r="357" spans="5:7" x14ac:dyDescent="0.25">
      <c r="E357" s="503"/>
      <c r="F357" s="545"/>
      <c r="G357" s="503"/>
    </row>
    <row r="358" spans="5:7" x14ac:dyDescent="0.25">
      <c r="E358" s="503"/>
      <c r="F358" s="545"/>
      <c r="G358" s="503"/>
    </row>
    <row r="359" spans="5:7" x14ac:dyDescent="0.25">
      <c r="E359" s="503"/>
      <c r="F359" s="545"/>
      <c r="G359" s="503"/>
    </row>
    <row r="360" spans="5:7" x14ac:dyDescent="0.25">
      <c r="E360" s="503"/>
      <c r="F360" s="545"/>
      <c r="G360" s="503"/>
    </row>
    <row r="361" spans="5:7" x14ac:dyDescent="0.25">
      <c r="E361" s="503"/>
      <c r="F361" s="545"/>
      <c r="G361" s="503"/>
    </row>
    <row r="362" spans="5:7" x14ac:dyDescent="0.25">
      <c r="E362" s="503"/>
      <c r="F362" s="545"/>
      <c r="G362" s="503"/>
    </row>
    <row r="363" spans="5:7" x14ac:dyDescent="0.25">
      <c r="E363" s="503"/>
      <c r="F363" s="545"/>
      <c r="G363" s="503"/>
    </row>
    <row r="364" spans="5:7" x14ac:dyDescent="0.25">
      <c r="E364" s="503"/>
      <c r="F364" s="545"/>
      <c r="G364" s="503"/>
    </row>
    <row r="365" spans="5:7" x14ac:dyDescent="0.25">
      <c r="E365" s="503"/>
      <c r="F365" s="545"/>
      <c r="G365" s="503"/>
    </row>
    <row r="366" spans="5:7" x14ac:dyDescent="0.25">
      <c r="E366" s="503"/>
      <c r="F366" s="545"/>
      <c r="G366" s="503"/>
    </row>
    <row r="367" spans="5:7" x14ac:dyDescent="0.25">
      <c r="E367" s="503"/>
      <c r="F367" s="545"/>
      <c r="G367" s="503"/>
    </row>
    <row r="368" spans="5:7" x14ac:dyDescent="0.25">
      <c r="E368" s="503"/>
      <c r="F368" s="545"/>
      <c r="G368" s="503"/>
    </row>
    <row r="369" spans="5:7" x14ac:dyDescent="0.25">
      <c r="E369" s="503"/>
      <c r="F369" s="545"/>
      <c r="G369" s="503"/>
    </row>
    <row r="370" spans="5:7" x14ac:dyDescent="0.25">
      <c r="E370" s="503"/>
      <c r="F370" s="545"/>
      <c r="G370" s="503"/>
    </row>
    <row r="371" spans="5:7" x14ac:dyDescent="0.25">
      <c r="E371" s="503"/>
      <c r="F371" s="545"/>
      <c r="G371" s="503"/>
    </row>
    <row r="372" spans="5:7" x14ac:dyDescent="0.25">
      <c r="E372" s="503"/>
      <c r="F372" s="545"/>
      <c r="G372" s="503"/>
    </row>
    <row r="373" spans="5:7" x14ac:dyDescent="0.25">
      <c r="E373" s="503"/>
      <c r="F373" s="545"/>
      <c r="G373" s="503"/>
    </row>
    <row r="374" spans="5:7" x14ac:dyDescent="0.25">
      <c r="E374" s="503"/>
      <c r="F374" s="545"/>
      <c r="G374" s="503"/>
    </row>
    <row r="375" spans="5:7" x14ac:dyDescent="0.25">
      <c r="E375" s="503"/>
      <c r="F375" s="545"/>
      <c r="G375" s="503"/>
    </row>
    <row r="376" spans="5:7" x14ac:dyDescent="0.25">
      <c r="E376" s="503"/>
      <c r="F376" s="545"/>
      <c r="G376" s="503"/>
    </row>
    <row r="377" spans="5:7" x14ac:dyDescent="0.25">
      <c r="E377" s="503"/>
      <c r="F377" s="545"/>
      <c r="G377" s="503"/>
    </row>
    <row r="378" spans="5:7" x14ac:dyDescent="0.25">
      <c r="E378" s="503"/>
      <c r="F378" s="545"/>
      <c r="G378" s="503"/>
    </row>
    <row r="379" spans="5:7" x14ac:dyDescent="0.25">
      <c r="E379" s="503"/>
      <c r="F379" s="545"/>
      <c r="G379" s="503"/>
    </row>
    <row r="380" spans="5:7" x14ac:dyDescent="0.25">
      <c r="E380" s="503"/>
      <c r="F380" s="545"/>
      <c r="G380" s="503"/>
    </row>
    <row r="381" spans="5:7" x14ac:dyDescent="0.25">
      <c r="E381" s="503"/>
      <c r="F381" s="545"/>
      <c r="G381" s="503"/>
    </row>
    <row r="382" spans="5:7" x14ac:dyDescent="0.25">
      <c r="E382" s="503"/>
      <c r="F382" s="545"/>
      <c r="G382" s="503"/>
    </row>
    <row r="383" spans="5:7" x14ac:dyDescent="0.25">
      <c r="E383" s="503"/>
      <c r="F383" s="545"/>
      <c r="G383" s="503"/>
    </row>
    <row r="384" spans="5:7" x14ac:dyDescent="0.25">
      <c r="E384" s="503"/>
      <c r="F384" s="545"/>
      <c r="G384" s="503"/>
    </row>
    <row r="385" spans="5:7" x14ac:dyDescent="0.25">
      <c r="E385" s="503"/>
      <c r="F385" s="545"/>
      <c r="G385" s="503"/>
    </row>
    <row r="386" spans="5:7" x14ac:dyDescent="0.25">
      <c r="E386" s="503"/>
      <c r="F386" s="545"/>
      <c r="G386" s="503"/>
    </row>
    <row r="387" spans="5:7" x14ac:dyDescent="0.25">
      <c r="E387" s="503"/>
      <c r="F387" s="545"/>
      <c r="G387" s="503"/>
    </row>
    <row r="388" spans="5:7" x14ac:dyDescent="0.25">
      <c r="E388" s="503"/>
      <c r="F388" s="545"/>
      <c r="G388" s="503"/>
    </row>
    <row r="389" spans="5:7" x14ac:dyDescent="0.25">
      <c r="E389" s="503"/>
      <c r="F389" s="545"/>
      <c r="G389" s="503"/>
    </row>
    <row r="390" spans="5:7" x14ac:dyDescent="0.25">
      <c r="E390" s="503"/>
      <c r="F390" s="545"/>
      <c r="G390" s="503"/>
    </row>
    <row r="391" spans="5:7" x14ac:dyDescent="0.25">
      <c r="E391" s="503"/>
      <c r="F391" s="545"/>
      <c r="G391" s="503"/>
    </row>
    <row r="392" spans="5:7" x14ac:dyDescent="0.25">
      <c r="E392" s="503"/>
      <c r="F392" s="545"/>
      <c r="G392" s="503"/>
    </row>
    <row r="393" spans="5:7" x14ac:dyDescent="0.25">
      <c r="E393" s="503"/>
      <c r="F393" s="545"/>
      <c r="G393" s="503"/>
    </row>
    <row r="394" spans="5:7" x14ac:dyDescent="0.25">
      <c r="E394" s="503"/>
      <c r="F394" s="545"/>
      <c r="G394" s="503"/>
    </row>
    <row r="395" spans="5:7" x14ac:dyDescent="0.25">
      <c r="E395" s="503"/>
      <c r="F395" s="545"/>
      <c r="G395" s="503"/>
    </row>
    <row r="396" spans="5:7" x14ac:dyDescent="0.25">
      <c r="E396" s="503"/>
      <c r="F396" s="545"/>
      <c r="G396" s="503"/>
    </row>
    <row r="397" spans="5:7" x14ac:dyDescent="0.25">
      <c r="E397" s="503"/>
      <c r="F397" s="545"/>
      <c r="G397" s="503"/>
    </row>
    <row r="398" spans="5:7" x14ac:dyDescent="0.25">
      <c r="E398" s="503"/>
      <c r="F398" s="545"/>
      <c r="G398" s="503"/>
    </row>
    <row r="399" spans="5:7" x14ac:dyDescent="0.25">
      <c r="E399" s="503"/>
      <c r="F399" s="545"/>
      <c r="G399" s="503"/>
    </row>
    <row r="400" spans="5:7" x14ac:dyDescent="0.25">
      <c r="E400" s="503"/>
      <c r="F400" s="545"/>
      <c r="G400" s="503"/>
    </row>
    <row r="401" spans="5:7" x14ac:dyDescent="0.25">
      <c r="E401" s="503"/>
      <c r="F401" s="545"/>
      <c r="G401" s="503"/>
    </row>
    <row r="402" spans="5:7" x14ac:dyDescent="0.25">
      <c r="E402" s="503"/>
      <c r="F402" s="545"/>
      <c r="G402" s="503"/>
    </row>
    <row r="403" spans="5:7" x14ac:dyDescent="0.25">
      <c r="E403" s="503"/>
      <c r="F403" s="545"/>
      <c r="G403" s="503"/>
    </row>
    <row r="404" spans="5:7" x14ac:dyDescent="0.25">
      <c r="E404" s="503"/>
      <c r="F404" s="545"/>
      <c r="G404" s="503"/>
    </row>
    <row r="405" spans="5:7" x14ac:dyDescent="0.25">
      <c r="E405" s="503"/>
      <c r="F405" s="545"/>
      <c r="G405" s="503"/>
    </row>
    <row r="406" spans="5:7" x14ac:dyDescent="0.25">
      <c r="E406" s="503"/>
      <c r="F406" s="545"/>
      <c r="G406" s="503"/>
    </row>
    <row r="407" spans="5:7" x14ac:dyDescent="0.25">
      <c r="E407" s="503"/>
      <c r="F407" s="545"/>
      <c r="G407" s="503"/>
    </row>
    <row r="408" spans="5:7" x14ac:dyDescent="0.25">
      <c r="E408" s="503"/>
      <c r="F408" s="545"/>
      <c r="G408" s="503"/>
    </row>
    <row r="409" spans="5:7" x14ac:dyDescent="0.25">
      <c r="E409" s="503"/>
      <c r="F409" s="545"/>
      <c r="G409" s="503"/>
    </row>
    <row r="410" spans="5:7" x14ac:dyDescent="0.25">
      <c r="E410" s="503"/>
      <c r="F410" s="545"/>
      <c r="G410" s="503"/>
    </row>
    <row r="411" spans="5:7" x14ac:dyDescent="0.25">
      <c r="E411" s="503"/>
      <c r="F411" s="545"/>
      <c r="G411" s="503"/>
    </row>
    <row r="412" spans="5:7" x14ac:dyDescent="0.25">
      <c r="E412" s="503"/>
      <c r="F412" s="545"/>
      <c r="G412" s="503"/>
    </row>
    <row r="413" spans="5:7" x14ac:dyDescent="0.25">
      <c r="E413" s="503"/>
      <c r="F413" s="545"/>
      <c r="G413" s="503"/>
    </row>
    <row r="414" spans="5:7" x14ac:dyDescent="0.25">
      <c r="E414" s="503"/>
      <c r="F414" s="545"/>
      <c r="G414" s="503"/>
    </row>
    <row r="415" spans="5:7" x14ac:dyDescent="0.25">
      <c r="E415" s="503"/>
      <c r="F415" s="545"/>
      <c r="G415" s="503"/>
    </row>
    <row r="416" spans="5:7" x14ac:dyDescent="0.25">
      <c r="E416" s="503"/>
      <c r="F416" s="545"/>
      <c r="G416" s="503"/>
    </row>
    <row r="417" spans="5:7" x14ac:dyDescent="0.25">
      <c r="E417" s="503"/>
      <c r="F417" s="545"/>
      <c r="G417" s="503"/>
    </row>
    <row r="418" spans="5:7" x14ac:dyDescent="0.25">
      <c r="E418" s="503"/>
      <c r="F418" s="545"/>
      <c r="G418" s="503"/>
    </row>
    <row r="419" spans="5:7" x14ac:dyDescent="0.25">
      <c r="E419" s="503"/>
      <c r="F419" s="545"/>
      <c r="G419" s="503"/>
    </row>
    <row r="420" spans="5:7" x14ac:dyDescent="0.25">
      <c r="E420" s="503"/>
      <c r="F420" s="545"/>
      <c r="G420" s="503"/>
    </row>
    <row r="421" spans="5:7" x14ac:dyDescent="0.25">
      <c r="E421" s="503"/>
      <c r="F421" s="545"/>
      <c r="G421" s="503"/>
    </row>
    <row r="422" spans="5:7" x14ac:dyDescent="0.25">
      <c r="E422" s="503"/>
      <c r="F422" s="545"/>
      <c r="G422" s="503"/>
    </row>
    <row r="423" spans="5:7" x14ac:dyDescent="0.25">
      <c r="E423" s="503"/>
      <c r="F423" s="545"/>
      <c r="G423" s="503"/>
    </row>
    <row r="424" spans="5:7" x14ac:dyDescent="0.25">
      <c r="E424" s="503"/>
      <c r="F424" s="545"/>
      <c r="G424" s="503"/>
    </row>
    <row r="425" spans="5:7" x14ac:dyDescent="0.25">
      <c r="E425" s="503"/>
      <c r="F425" s="545"/>
      <c r="G425" s="503"/>
    </row>
    <row r="426" spans="5:7" x14ac:dyDescent="0.25">
      <c r="E426" s="503"/>
      <c r="F426" s="545"/>
      <c r="G426" s="503"/>
    </row>
    <row r="427" spans="5:7" x14ac:dyDescent="0.25">
      <c r="E427" s="503"/>
      <c r="F427" s="545"/>
      <c r="G427" s="503"/>
    </row>
    <row r="428" spans="5:7" x14ac:dyDescent="0.25">
      <c r="E428" s="503"/>
      <c r="F428" s="545"/>
      <c r="G428" s="503"/>
    </row>
    <row r="429" spans="5:7" x14ac:dyDescent="0.25">
      <c r="E429" s="503"/>
      <c r="F429" s="545"/>
      <c r="G429" s="503"/>
    </row>
    <row r="430" spans="5:7" x14ac:dyDescent="0.25">
      <c r="E430" s="503"/>
      <c r="F430" s="545"/>
      <c r="G430" s="503"/>
    </row>
    <row r="431" spans="5:7" x14ac:dyDescent="0.25">
      <c r="E431" s="503"/>
      <c r="F431" s="545"/>
      <c r="G431" s="503"/>
    </row>
    <row r="432" spans="5:7" x14ac:dyDescent="0.25">
      <c r="E432" s="503"/>
      <c r="F432" s="545"/>
      <c r="G432" s="503"/>
    </row>
    <row r="433" spans="5:7" x14ac:dyDescent="0.25">
      <c r="E433" s="503"/>
      <c r="F433" s="545"/>
      <c r="G433" s="503"/>
    </row>
    <row r="434" spans="5:7" x14ac:dyDescent="0.25">
      <c r="E434" s="503"/>
      <c r="F434" s="545"/>
      <c r="G434" s="503"/>
    </row>
    <row r="435" spans="5:7" x14ac:dyDescent="0.25">
      <c r="E435" s="503"/>
      <c r="F435" s="545"/>
      <c r="G435" s="503"/>
    </row>
    <row r="436" spans="5:7" x14ac:dyDescent="0.25">
      <c r="E436" s="503"/>
      <c r="F436" s="545"/>
      <c r="G436" s="503"/>
    </row>
    <row r="437" spans="5:7" x14ac:dyDescent="0.25">
      <c r="E437" s="503"/>
      <c r="F437" s="545"/>
      <c r="G437" s="503"/>
    </row>
    <row r="438" spans="5:7" x14ac:dyDescent="0.25">
      <c r="E438" s="503"/>
      <c r="F438" s="545"/>
      <c r="G438" s="503"/>
    </row>
    <row r="439" spans="5:7" x14ac:dyDescent="0.25">
      <c r="E439" s="503"/>
      <c r="F439" s="545"/>
      <c r="G439" s="503"/>
    </row>
    <row r="440" spans="5:7" x14ac:dyDescent="0.25">
      <c r="E440" s="503"/>
      <c r="F440" s="545"/>
      <c r="G440" s="503"/>
    </row>
    <row r="441" spans="5:7" x14ac:dyDescent="0.25">
      <c r="E441" s="503"/>
      <c r="F441" s="545"/>
      <c r="G441" s="503"/>
    </row>
    <row r="442" spans="5:7" x14ac:dyDescent="0.25">
      <c r="E442" s="503"/>
      <c r="F442" s="545"/>
      <c r="G442" s="503"/>
    </row>
    <row r="443" spans="5:7" x14ac:dyDescent="0.25">
      <c r="E443" s="503"/>
      <c r="F443" s="545"/>
      <c r="G443" s="503"/>
    </row>
    <row r="444" spans="5:7" x14ac:dyDescent="0.25">
      <c r="E444" s="503"/>
      <c r="F444" s="545"/>
      <c r="G444" s="503"/>
    </row>
    <row r="445" spans="5:7" x14ac:dyDescent="0.25">
      <c r="E445" s="503"/>
      <c r="F445" s="545"/>
      <c r="G445" s="503"/>
    </row>
    <row r="446" spans="5:7" x14ac:dyDescent="0.25">
      <c r="E446" s="503"/>
      <c r="F446" s="545"/>
      <c r="G446" s="503"/>
    </row>
    <row r="447" spans="5:7" x14ac:dyDescent="0.25">
      <c r="E447" s="503"/>
      <c r="F447" s="545"/>
      <c r="G447" s="503"/>
    </row>
    <row r="448" spans="5:7" x14ac:dyDescent="0.25">
      <c r="E448" s="503"/>
      <c r="F448" s="545"/>
      <c r="G448" s="503"/>
    </row>
    <row r="449" spans="5:7" x14ac:dyDescent="0.25">
      <c r="E449" s="503"/>
      <c r="F449" s="545"/>
      <c r="G449" s="503"/>
    </row>
    <row r="450" spans="5:7" x14ac:dyDescent="0.25">
      <c r="E450" s="503"/>
      <c r="F450" s="545"/>
      <c r="G450" s="503"/>
    </row>
    <row r="451" spans="5:7" x14ac:dyDescent="0.25">
      <c r="E451" s="503"/>
      <c r="F451" s="545"/>
      <c r="G451" s="503"/>
    </row>
    <row r="452" spans="5:7" x14ac:dyDescent="0.25">
      <c r="E452" s="503"/>
      <c r="F452" s="545"/>
      <c r="G452" s="503"/>
    </row>
    <row r="453" spans="5:7" x14ac:dyDescent="0.25">
      <c r="E453" s="503"/>
      <c r="F453" s="545"/>
      <c r="G453" s="503"/>
    </row>
    <row r="454" spans="5:7" x14ac:dyDescent="0.25">
      <c r="E454" s="503"/>
      <c r="F454" s="545"/>
      <c r="G454" s="503"/>
    </row>
    <row r="455" spans="5:7" x14ac:dyDescent="0.25">
      <c r="E455" s="503"/>
      <c r="F455" s="545"/>
      <c r="G455" s="503"/>
    </row>
    <row r="456" spans="5:7" x14ac:dyDescent="0.25">
      <c r="E456" s="503"/>
      <c r="F456" s="545"/>
      <c r="G456" s="503"/>
    </row>
    <row r="457" spans="5:7" x14ac:dyDescent="0.25">
      <c r="E457" s="503"/>
      <c r="F457" s="545"/>
      <c r="G457" s="503"/>
    </row>
    <row r="458" spans="5:7" x14ac:dyDescent="0.25">
      <c r="E458" s="503"/>
      <c r="F458" s="545"/>
      <c r="G458" s="503"/>
    </row>
    <row r="459" spans="5:7" x14ac:dyDescent="0.25">
      <c r="E459" s="503"/>
      <c r="F459" s="545"/>
      <c r="G459" s="503"/>
    </row>
    <row r="460" spans="5:7" x14ac:dyDescent="0.25">
      <c r="E460" s="503"/>
      <c r="F460" s="545"/>
      <c r="G460" s="503"/>
    </row>
    <row r="461" spans="5:7" x14ac:dyDescent="0.25">
      <c r="E461" s="503"/>
      <c r="F461" s="545"/>
      <c r="G461" s="503"/>
    </row>
    <row r="462" spans="5:7" x14ac:dyDescent="0.25">
      <c r="E462" s="503"/>
      <c r="F462" s="545"/>
      <c r="G462" s="503"/>
    </row>
    <row r="463" spans="5:7" x14ac:dyDescent="0.25">
      <c r="E463" s="503"/>
      <c r="F463" s="545"/>
      <c r="G463" s="503"/>
    </row>
    <row r="464" spans="5:7" x14ac:dyDescent="0.25">
      <c r="E464" s="503"/>
      <c r="F464" s="545"/>
      <c r="G464" s="503"/>
    </row>
    <row r="465" spans="5:7" x14ac:dyDescent="0.25">
      <c r="E465" s="503"/>
      <c r="F465" s="545"/>
      <c r="G465" s="503"/>
    </row>
    <row r="466" spans="5:7" x14ac:dyDescent="0.25">
      <c r="E466" s="503"/>
      <c r="F466" s="545"/>
      <c r="G466" s="503"/>
    </row>
    <row r="467" spans="5:7" x14ac:dyDescent="0.25">
      <c r="E467" s="503"/>
      <c r="F467" s="545"/>
      <c r="G467" s="503"/>
    </row>
    <row r="468" spans="5:7" x14ac:dyDescent="0.25">
      <c r="E468" s="503"/>
      <c r="F468" s="545"/>
      <c r="G468" s="503"/>
    </row>
    <row r="469" spans="5:7" x14ac:dyDescent="0.25">
      <c r="E469" s="503"/>
      <c r="F469" s="545"/>
      <c r="G469" s="503"/>
    </row>
    <row r="470" spans="5:7" x14ac:dyDescent="0.25">
      <c r="E470" s="503"/>
      <c r="F470" s="545"/>
      <c r="G470" s="503"/>
    </row>
    <row r="471" spans="5:7" x14ac:dyDescent="0.25">
      <c r="E471" s="503"/>
      <c r="F471" s="545"/>
      <c r="G471" s="503"/>
    </row>
    <row r="472" spans="5:7" x14ac:dyDescent="0.25">
      <c r="E472" s="503"/>
      <c r="F472" s="545"/>
      <c r="G472" s="503"/>
    </row>
    <row r="473" spans="5:7" x14ac:dyDescent="0.25">
      <c r="E473" s="503"/>
      <c r="F473" s="545"/>
      <c r="G473" s="503"/>
    </row>
    <row r="474" spans="5:7" x14ac:dyDescent="0.25">
      <c r="E474" s="503"/>
      <c r="F474" s="545"/>
      <c r="G474" s="503"/>
    </row>
    <row r="475" spans="5:7" x14ac:dyDescent="0.25">
      <c r="E475" s="503"/>
      <c r="F475" s="545"/>
      <c r="G475" s="503"/>
    </row>
    <row r="476" spans="5:7" x14ac:dyDescent="0.25">
      <c r="E476" s="503"/>
      <c r="F476" s="545"/>
      <c r="G476" s="503"/>
    </row>
    <row r="477" spans="5:7" x14ac:dyDescent="0.25">
      <c r="E477" s="503"/>
      <c r="F477" s="545"/>
      <c r="G477" s="503"/>
    </row>
    <row r="478" spans="5:7" x14ac:dyDescent="0.25">
      <c r="E478" s="503"/>
      <c r="F478" s="545"/>
      <c r="G478" s="503"/>
    </row>
    <row r="479" spans="5:7" x14ac:dyDescent="0.25">
      <c r="E479" s="503"/>
      <c r="F479" s="545"/>
      <c r="G479" s="503"/>
    </row>
    <row r="480" spans="5:7" x14ac:dyDescent="0.25">
      <c r="E480" s="503"/>
      <c r="F480" s="545"/>
      <c r="G480" s="503"/>
    </row>
    <row r="481" spans="5:7" x14ac:dyDescent="0.25">
      <c r="E481" s="503"/>
      <c r="F481" s="545"/>
      <c r="G481" s="503"/>
    </row>
    <row r="482" spans="5:7" x14ac:dyDescent="0.25">
      <c r="E482" s="503"/>
      <c r="F482" s="545"/>
      <c r="G482" s="503"/>
    </row>
    <row r="483" spans="5:7" x14ac:dyDescent="0.25">
      <c r="E483" s="503"/>
      <c r="F483" s="545"/>
      <c r="G483" s="503"/>
    </row>
    <row r="484" spans="5:7" x14ac:dyDescent="0.25">
      <c r="E484" s="503"/>
      <c r="F484" s="545"/>
      <c r="G484" s="503"/>
    </row>
    <row r="485" spans="5:7" x14ac:dyDescent="0.25">
      <c r="E485" s="503"/>
      <c r="F485" s="545"/>
      <c r="G485" s="503"/>
    </row>
    <row r="486" spans="5:7" x14ac:dyDescent="0.25">
      <c r="E486" s="503"/>
      <c r="F486" s="545"/>
      <c r="G486" s="503"/>
    </row>
    <row r="487" spans="5:7" x14ac:dyDescent="0.25">
      <c r="E487" s="503"/>
      <c r="F487" s="545"/>
      <c r="G487" s="503"/>
    </row>
    <row r="488" spans="5:7" x14ac:dyDescent="0.25">
      <c r="E488" s="503"/>
      <c r="F488" s="545"/>
      <c r="G488" s="503"/>
    </row>
    <row r="489" spans="5:7" x14ac:dyDescent="0.25">
      <c r="E489" s="503"/>
      <c r="F489" s="545"/>
      <c r="G489" s="503"/>
    </row>
    <row r="490" spans="5:7" x14ac:dyDescent="0.25">
      <c r="E490" s="503"/>
      <c r="F490" s="545"/>
      <c r="G490" s="503"/>
    </row>
    <row r="491" spans="5:7" x14ac:dyDescent="0.25">
      <c r="E491" s="503"/>
      <c r="F491" s="545"/>
      <c r="G491" s="503"/>
    </row>
    <row r="492" spans="5:7" x14ac:dyDescent="0.25">
      <c r="E492" s="503"/>
      <c r="F492" s="545"/>
      <c r="G492" s="503"/>
    </row>
    <row r="493" spans="5:7" x14ac:dyDescent="0.25">
      <c r="E493" s="503"/>
      <c r="F493" s="545"/>
      <c r="G493" s="503"/>
    </row>
    <row r="494" spans="5:7" x14ac:dyDescent="0.25">
      <c r="E494" s="503"/>
      <c r="F494" s="545"/>
      <c r="G494" s="503"/>
    </row>
    <row r="495" spans="5:7" x14ac:dyDescent="0.25">
      <c r="E495" s="503"/>
      <c r="F495" s="545"/>
      <c r="G495" s="503"/>
    </row>
    <row r="496" spans="5:7" x14ac:dyDescent="0.25">
      <c r="E496" s="503"/>
      <c r="F496" s="545"/>
      <c r="G496" s="503"/>
    </row>
    <row r="497" spans="5:7" x14ac:dyDescent="0.25">
      <c r="E497" s="503"/>
      <c r="F497" s="545"/>
      <c r="G497" s="503"/>
    </row>
    <row r="498" spans="5:7" x14ac:dyDescent="0.25">
      <c r="E498" s="503"/>
      <c r="F498" s="545"/>
      <c r="G498" s="503"/>
    </row>
    <row r="499" spans="5:7" x14ac:dyDescent="0.25">
      <c r="E499" s="503"/>
      <c r="F499" s="545"/>
      <c r="G499" s="503"/>
    </row>
    <row r="500" spans="5:7" x14ac:dyDescent="0.25">
      <c r="E500" s="503"/>
      <c r="F500" s="545"/>
      <c r="G500" s="503"/>
    </row>
    <row r="501" spans="5:7" x14ac:dyDescent="0.25">
      <c r="E501" s="503"/>
      <c r="F501" s="545"/>
      <c r="G501" s="503"/>
    </row>
    <row r="502" spans="5:7" x14ac:dyDescent="0.25">
      <c r="E502" s="503"/>
      <c r="F502" s="545"/>
      <c r="G502" s="503"/>
    </row>
    <row r="503" spans="5:7" x14ac:dyDescent="0.25">
      <c r="E503" s="503"/>
      <c r="F503" s="545"/>
      <c r="G503" s="503"/>
    </row>
    <row r="504" spans="5:7" x14ac:dyDescent="0.25">
      <c r="E504" s="503"/>
      <c r="F504" s="545"/>
      <c r="G504" s="503"/>
    </row>
    <row r="505" spans="5:7" x14ac:dyDescent="0.25">
      <c r="E505" s="503"/>
      <c r="F505" s="545"/>
      <c r="G505" s="503"/>
    </row>
    <row r="506" spans="5:7" x14ac:dyDescent="0.25">
      <c r="E506" s="503"/>
      <c r="F506" s="545"/>
      <c r="G506" s="503"/>
    </row>
    <row r="507" spans="5:7" x14ac:dyDescent="0.25">
      <c r="E507" s="503"/>
      <c r="F507" s="545"/>
      <c r="G507" s="503"/>
    </row>
    <row r="508" spans="5:7" x14ac:dyDescent="0.25">
      <c r="E508" s="503"/>
      <c r="F508" s="545"/>
      <c r="G508" s="503"/>
    </row>
    <row r="509" spans="5:7" x14ac:dyDescent="0.25">
      <c r="E509" s="503"/>
      <c r="F509" s="545"/>
      <c r="G509" s="503"/>
    </row>
    <row r="510" spans="5:7" x14ac:dyDescent="0.25">
      <c r="E510" s="503"/>
      <c r="F510" s="545"/>
      <c r="G510" s="503"/>
    </row>
    <row r="511" spans="5:7" x14ac:dyDescent="0.25">
      <c r="E511" s="503"/>
      <c r="F511" s="545"/>
      <c r="G511" s="503"/>
    </row>
    <row r="512" spans="5:7" x14ac:dyDescent="0.25">
      <c r="E512" s="503"/>
      <c r="F512" s="545"/>
      <c r="G512" s="503"/>
    </row>
    <row r="513" spans="5:7" x14ac:dyDescent="0.25">
      <c r="E513" s="503"/>
      <c r="F513" s="545"/>
      <c r="G513" s="503"/>
    </row>
    <row r="514" spans="5:7" x14ac:dyDescent="0.25">
      <c r="E514" s="503"/>
      <c r="F514" s="545"/>
      <c r="G514" s="503"/>
    </row>
    <row r="515" spans="5:7" x14ac:dyDescent="0.25">
      <c r="E515" s="503"/>
      <c r="F515" s="545"/>
      <c r="G515" s="503"/>
    </row>
    <row r="516" spans="5:7" x14ac:dyDescent="0.25">
      <c r="E516" s="503"/>
      <c r="F516" s="545"/>
      <c r="G516" s="503"/>
    </row>
    <row r="517" spans="5:7" x14ac:dyDescent="0.25">
      <c r="E517" s="503"/>
      <c r="F517" s="545"/>
      <c r="G517" s="503"/>
    </row>
    <row r="518" spans="5:7" x14ac:dyDescent="0.25">
      <c r="E518" s="503"/>
      <c r="F518" s="545"/>
      <c r="G518" s="503"/>
    </row>
    <row r="519" spans="5:7" x14ac:dyDescent="0.25">
      <c r="E519" s="503"/>
      <c r="F519" s="545"/>
      <c r="G519" s="503"/>
    </row>
    <row r="520" spans="5:7" x14ac:dyDescent="0.25">
      <c r="E520" s="503"/>
      <c r="F520" s="545"/>
      <c r="G520" s="503"/>
    </row>
    <row r="521" spans="5:7" x14ac:dyDescent="0.25">
      <c r="E521" s="503"/>
      <c r="F521" s="545"/>
      <c r="G521" s="503"/>
    </row>
    <row r="522" spans="5:7" x14ac:dyDescent="0.25">
      <c r="E522" s="503"/>
      <c r="F522" s="545"/>
      <c r="G522" s="503"/>
    </row>
    <row r="523" spans="5:7" x14ac:dyDescent="0.25">
      <c r="E523" s="503"/>
      <c r="F523" s="545"/>
      <c r="G523" s="503"/>
    </row>
    <row r="524" spans="5:7" x14ac:dyDescent="0.25">
      <c r="E524" s="503"/>
      <c r="F524" s="545"/>
      <c r="G524" s="503"/>
    </row>
    <row r="525" spans="5:7" x14ac:dyDescent="0.25">
      <c r="E525" s="503"/>
      <c r="F525" s="545"/>
      <c r="G525" s="503"/>
    </row>
    <row r="526" spans="5:7" x14ac:dyDescent="0.25">
      <c r="E526" s="503"/>
      <c r="F526" s="545"/>
      <c r="G526" s="503"/>
    </row>
    <row r="527" spans="5:7" x14ac:dyDescent="0.25">
      <c r="E527" s="503"/>
      <c r="F527" s="545"/>
      <c r="G527" s="503"/>
    </row>
    <row r="528" spans="5:7" x14ac:dyDescent="0.25">
      <c r="E528" s="503"/>
      <c r="F528" s="545"/>
      <c r="G528" s="503"/>
    </row>
    <row r="529" spans="5:7" x14ac:dyDescent="0.25">
      <c r="E529" s="503"/>
      <c r="F529" s="545"/>
      <c r="G529" s="503"/>
    </row>
    <row r="530" spans="5:7" x14ac:dyDescent="0.25">
      <c r="E530" s="503"/>
      <c r="F530" s="545"/>
      <c r="G530" s="503"/>
    </row>
    <row r="531" spans="5:7" x14ac:dyDescent="0.25">
      <c r="E531" s="503"/>
      <c r="F531" s="545"/>
      <c r="G531" s="503"/>
    </row>
    <row r="532" spans="5:7" x14ac:dyDescent="0.25">
      <c r="E532" s="503"/>
      <c r="F532" s="545"/>
      <c r="G532" s="503"/>
    </row>
    <row r="533" spans="5:7" x14ac:dyDescent="0.25">
      <c r="E533" s="503"/>
      <c r="F533" s="545"/>
      <c r="G533" s="503"/>
    </row>
    <row r="534" spans="5:7" x14ac:dyDescent="0.25">
      <c r="E534" s="503"/>
      <c r="F534" s="545"/>
      <c r="G534" s="503"/>
    </row>
    <row r="535" spans="5:7" x14ac:dyDescent="0.25">
      <c r="E535" s="503"/>
      <c r="F535" s="545"/>
      <c r="G535" s="503"/>
    </row>
    <row r="536" spans="5:7" x14ac:dyDescent="0.25">
      <c r="E536" s="503"/>
      <c r="F536" s="545"/>
      <c r="G536" s="503"/>
    </row>
    <row r="537" spans="5:7" x14ac:dyDescent="0.25">
      <c r="E537" s="503"/>
      <c r="F537" s="545"/>
      <c r="G537" s="503"/>
    </row>
    <row r="538" spans="5:7" x14ac:dyDescent="0.25">
      <c r="E538" s="503"/>
      <c r="F538" s="545"/>
      <c r="G538" s="503"/>
    </row>
    <row r="539" spans="5:7" x14ac:dyDescent="0.25">
      <c r="E539" s="503"/>
      <c r="F539" s="545"/>
      <c r="G539" s="503"/>
    </row>
    <row r="540" spans="5:7" x14ac:dyDescent="0.25">
      <c r="E540" s="503"/>
      <c r="F540" s="545"/>
      <c r="G540" s="503"/>
    </row>
    <row r="541" spans="5:7" x14ac:dyDescent="0.25">
      <c r="E541" s="503"/>
      <c r="F541" s="545"/>
      <c r="G541" s="503"/>
    </row>
    <row r="542" spans="5:7" x14ac:dyDescent="0.25">
      <c r="E542" s="503"/>
      <c r="F542" s="545"/>
      <c r="G542" s="503"/>
    </row>
    <row r="543" spans="5:7" x14ac:dyDescent="0.25">
      <c r="E543" s="503"/>
      <c r="F543" s="545"/>
      <c r="G543" s="503"/>
    </row>
    <row r="544" spans="5:7" x14ac:dyDescent="0.25">
      <c r="E544" s="503"/>
      <c r="F544" s="545"/>
      <c r="G544" s="503"/>
    </row>
    <row r="545" spans="5:7" x14ac:dyDescent="0.25">
      <c r="E545" s="503"/>
      <c r="F545" s="545"/>
      <c r="G545" s="503"/>
    </row>
    <row r="546" spans="5:7" x14ac:dyDescent="0.25">
      <c r="E546" s="503"/>
      <c r="F546" s="545"/>
      <c r="G546" s="503"/>
    </row>
    <row r="547" spans="5:7" x14ac:dyDescent="0.25">
      <c r="E547" s="503"/>
      <c r="F547" s="545"/>
      <c r="G547" s="503"/>
    </row>
    <row r="548" spans="5:7" x14ac:dyDescent="0.25">
      <c r="E548" s="503"/>
      <c r="F548" s="545"/>
      <c r="G548" s="503"/>
    </row>
    <row r="549" spans="5:7" x14ac:dyDescent="0.25">
      <c r="E549" s="503"/>
      <c r="F549" s="545"/>
      <c r="G549" s="503"/>
    </row>
    <row r="550" spans="5:7" x14ac:dyDescent="0.25">
      <c r="E550" s="503"/>
      <c r="F550" s="545"/>
      <c r="G550" s="503"/>
    </row>
    <row r="551" spans="5:7" x14ac:dyDescent="0.25">
      <c r="E551" s="503"/>
      <c r="F551" s="545"/>
      <c r="G551" s="503"/>
    </row>
    <row r="552" spans="5:7" x14ac:dyDescent="0.25">
      <c r="E552" s="503"/>
      <c r="F552" s="545"/>
      <c r="G552" s="503"/>
    </row>
    <row r="553" spans="5:7" x14ac:dyDescent="0.25">
      <c r="E553" s="503"/>
      <c r="F553" s="545"/>
      <c r="G553" s="503"/>
    </row>
    <row r="554" spans="5:7" x14ac:dyDescent="0.25">
      <c r="E554" s="503"/>
      <c r="F554" s="545"/>
      <c r="G554" s="503"/>
    </row>
    <row r="555" spans="5:7" x14ac:dyDescent="0.25">
      <c r="E555" s="503"/>
      <c r="F555" s="545"/>
      <c r="G555" s="503"/>
    </row>
    <row r="556" spans="5:7" x14ac:dyDescent="0.25">
      <c r="E556" s="503"/>
      <c r="F556" s="545"/>
      <c r="G556" s="503"/>
    </row>
    <row r="557" spans="5:7" x14ac:dyDescent="0.25">
      <c r="E557" s="503"/>
      <c r="F557" s="545"/>
      <c r="G557" s="503"/>
    </row>
    <row r="558" spans="5:7" x14ac:dyDescent="0.25">
      <c r="E558" s="503"/>
      <c r="F558" s="545"/>
      <c r="G558" s="503"/>
    </row>
    <row r="559" spans="5:7" x14ac:dyDescent="0.25">
      <c r="E559" s="503"/>
      <c r="F559" s="545"/>
      <c r="G559" s="503"/>
    </row>
    <row r="560" spans="5:7" x14ac:dyDescent="0.25">
      <c r="E560" s="503"/>
      <c r="F560" s="545"/>
      <c r="G560" s="503"/>
    </row>
    <row r="561" spans="5:7" x14ac:dyDescent="0.25">
      <c r="E561" s="503"/>
      <c r="F561" s="545"/>
      <c r="G561" s="503"/>
    </row>
    <row r="562" spans="5:7" x14ac:dyDescent="0.25">
      <c r="E562" s="503"/>
      <c r="F562" s="545"/>
      <c r="G562" s="503"/>
    </row>
    <row r="563" spans="5:7" x14ac:dyDescent="0.25">
      <c r="E563" s="503"/>
      <c r="F563" s="545"/>
      <c r="G563" s="503"/>
    </row>
    <row r="564" spans="5:7" x14ac:dyDescent="0.25">
      <c r="E564" s="503"/>
      <c r="F564" s="545"/>
      <c r="G564" s="503"/>
    </row>
    <row r="565" spans="5:7" x14ac:dyDescent="0.25">
      <c r="E565" s="503"/>
      <c r="F565" s="545"/>
      <c r="G565" s="503"/>
    </row>
    <row r="566" spans="5:7" x14ac:dyDescent="0.25">
      <c r="E566" s="503"/>
      <c r="F566" s="545"/>
      <c r="G566" s="503"/>
    </row>
    <row r="567" spans="5:7" x14ac:dyDescent="0.25">
      <c r="E567" s="503"/>
      <c r="F567" s="545"/>
      <c r="G567" s="503"/>
    </row>
    <row r="568" spans="5:7" x14ac:dyDescent="0.25">
      <c r="E568" s="503"/>
      <c r="F568" s="545"/>
      <c r="G568" s="503"/>
    </row>
    <row r="569" spans="5:7" x14ac:dyDescent="0.25">
      <c r="E569" s="503"/>
      <c r="F569" s="545"/>
      <c r="G569" s="503"/>
    </row>
    <row r="570" spans="5:7" x14ac:dyDescent="0.25">
      <c r="E570" s="503"/>
      <c r="F570" s="545"/>
      <c r="G570" s="503"/>
    </row>
    <row r="571" spans="5:7" x14ac:dyDescent="0.25">
      <c r="E571" s="503"/>
      <c r="F571" s="545"/>
      <c r="G571" s="503"/>
    </row>
    <row r="572" spans="5:7" x14ac:dyDescent="0.25">
      <c r="E572" s="503"/>
      <c r="F572" s="545"/>
      <c r="G572" s="503"/>
    </row>
    <row r="573" spans="5:7" x14ac:dyDescent="0.25">
      <c r="E573" s="503"/>
      <c r="F573" s="545"/>
      <c r="G573" s="503"/>
    </row>
    <row r="574" spans="5:7" x14ac:dyDescent="0.25">
      <c r="E574" s="503"/>
      <c r="F574" s="545"/>
      <c r="G574" s="503"/>
    </row>
    <row r="575" spans="5:7" x14ac:dyDescent="0.25">
      <c r="E575" s="503"/>
      <c r="F575" s="545"/>
      <c r="G575" s="503"/>
    </row>
    <row r="576" spans="5:7" x14ac:dyDescent="0.25">
      <c r="E576" s="503"/>
      <c r="F576" s="545"/>
      <c r="G576" s="503"/>
    </row>
    <row r="577" spans="5:7" x14ac:dyDescent="0.25">
      <c r="E577" s="503"/>
      <c r="F577" s="545"/>
      <c r="G577" s="503"/>
    </row>
    <row r="578" spans="5:7" x14ac:dyDescent="0.25">
      <c r="E578" s="503"/>
      <c r="F578" s="545"/>
      <c r="G578" s="503"/>
    </row>
    <row r="579" spans="5:7" x14ac:dyDescent="0.25">
      <c r="E579" s="503"/>
      <c r="F579" s="545"/>
      <c r="G579" s="503"/>
    </row>
    <row r="580" spans="5:7" x14ac:dyDescent="0.25">
      <c r="E580" s="503"/>
      <c r="F580" s="545"/>
      <c r="G580" s="503"/>
    </row>
    <row r="581" spans="5:7" x14ac:dyDescent="0.25">
      <c r="E581" s="503"/>
      <c r="F581" s="545"/>
      <c r="G581" s="503"/>
    </row>
    <row r="582" spans="5:7" x14ac:dyDescent="0.25">
      <c r="E582" s="503"/>
      <c r="F582" s="545"/>
      <c r="G582" s="503"/>
    </row>
    <row r="583" spans="5:7" x14ac:dyDescent="0.25">
      <c r="E583" s="503"/>
      <c r="F583" s="545"/>
      <c r="G583" s="503"/>
    </row>
    <row r="584" spans="5:7" x14ac:dyDescent="0.25">
      <c r="E584" s="503"/>
      <c r="F584" s="545"/>
      <c r="G584" s="503"/>
    </row>
    <row r="585" spans="5:7" x14ac:dyDescent="0.25">
      <c r="E585" s="503"/>
      <c r="F585" s="545"/>
      <c r="G585" s="503"/>
    </row>
    <row r="586" spans="5:7" x14ac:dyDescent="0.25">
      <c r="E586" s="503"/>
      <c r="F586" s="545"/>
      <c r="G586" s="503"/>
    </row>
    <row r="587" spans="5:7" x14ac:dyDescent="0.25">
      <c r="E587" s="503"/>
      <c r="F587" s="545"/>
      <c r="G587" s="503"/>
    </row>
    <row r="588" spans="5:7" x14ac:dyDescent="0.25">
      <c r="E588" s="503"/>
      <c r="F588" s="545"/>
      <c r="G588" s="503"/>
    </row>
    <row r="589" spans="5:7" x14ac:dyDescent="0.25">
      <c r="E589" s="503"/>
      <c r="F589" s="545"/>
      <c r="G589" s="503"/>
    </row>
    <row r="590" spans="5:7" x14ac:dyDescent="0.25">
      <c r="E590" s="503"/>
      <c r="F590" s="545"/>
      <c r="G590" s="503"/>
    </row>
    <row r="591" spans="5:7" x14ac:dyDescent="0.25">
      <c r="E591" s="503"/>
      <c r="F591" s="545"/>
      <c r="G591" s="503"/>
    </row>
    <row r="592" spans="5:7" x14ac:dyDescent="0.25">
      <c r="E592" s="503"/>
      <c r="F592" s="545"/>
      <c r="G592" s="503"/>
    </row>
    <row r="593" spans="5:8" x14ac:dyDescent="0.25">
      <c r="E593" s="503"/>
      <c r="F593" s="545"/>
      <c r="G593" s="503"/>
      <c r="H593" s="337"/>
    </row>
    <row r="594" spans="5:8" x14ac:dyDescent="0.25">
      <c r="E594" s="503"/>
      <c r="F594" s="545"/>
      <c r="G594" s="503"/>
    </row>
    <row r="595" spans="5:8" x14ac:dyDescent="0.25">
      <c r="E595" s="503"/>
      <c r="F595" s="545"/>
      <c r="G595" s="503"/>
    </row>
    <row r="596" spans="5:8" x14ac:dyDescent="0.25">
      <c r="E596" s="503"/>
      <c r="F596" s="545"/>
      <c r="G596" s="503"/>
    </row>
    <row r="597" spans="5:8" x14ac:dyDescent="0.25">
      <c r="E597" s="503"/>
      <c r="F597" s="545"/>
      <c r="G597" s="503"/>
    </row>
    <row r="598" spans="5:8" x14ac:dyDescent="0.25">
      <c r="E598" s="503"/>
      <c r="F598" s="545"/>
      <c r="G598" s="503"/>
    </row>
    <row r="599" spans="5:8" x14ac:dyDescent="0.25">
      <c r="E599" s="503"/>
      <c r="F599" s="545"/>
      <c r="G599" s="503"/>
    </row>
    <row r="600" spans="5:8" x14ac:dyDescent="0.25">
      <c r="E600" s="503"/>
      <c r="F600" s="545"/>
      <c r="G600" s="503"/>
    </row>
    <row r="601" spans="5:8" x14ac:dyDescent="0.25">
      <c r="E601" s="503"/>
      <c r="F601" s="545"/>
      <c r="G601" s="503"/>
    </row>
    <row r="602" spans="5:8" x14ac:dyDescent="0.25">
      <c r="E602" s="503"/>
      <c r="F602" s="545"/>
      <c r="G602" s="503"/>
    </row>
    <row r="603" spans="5:8" x14ac:dyDescent="0.25">
      <c r="E603" s="503"/>
      <c r="F603" s="545"/>
      <c r="G603" s="503"/>
    </row>
    <row r="604" spans="5:8" x14ac:dyDescent="0.25">
      <c r="E604" s="503"/>
      <c r="F604" s="545"/>
      <c r="G604" s="503"/>
    </row>
    <row r="605" spans="5:8" x14ac:dyDescent="0.25">
      <c r="E605" s="503"/>
      <c r="F605" s="545"/>
      <c r="G605" s="503"/>
    </row>
    <row r="606" spans="5:8" x14ac:dyDescent="0.25">
      <c r="E606" s="503"/>
      <c r="F606" s="545"/>
      <c r="G606" s="503"/>
    </row>
    <row r="607" spans="5:8" x14ac:dyDescent="0.25">
      <c r="E607" s="503"/>
      <c r="F607" s="545"/>
      <c r="G607" s="503"/>
    </row>
    <row r="608" spans="5:8" x14ac:dyDescent="0.25">
      <c r="E608" s="503"/>
      <c r="F608" s="545"/>
      <c r="G608" s="503"/>
    </row>
    <row r="609" spans="5:7" x14ac:dyDescent="0.25">
      <c r="E609" s="503"/>
      <c r="F609" s="545"/>
      <c r="G609" s="503"/>
    </row>
    <row r="610" spans="5:7" x14ac:dyDescent="0.25">
      <c r="E610" s="503"/>
      <c r="F610" s="545"/>
      <c r="G610" s="503"/>
    </row>
    <row r="611" spans="5:7" x14ac:dyDescent="0.25">
      <c r="E611" s="503"/>
      <c r="F611" s="545"/>
      <c r="G611" s="503"/>
    </row>
    <row r="612" spans="5:7" x14ac:dyDescent="0.25">
      <c r="E612" s="503"/>
      <c r="F612" s="545"/>
      <c r="G612" s="503"/>
    </row>
    <row r="613" spans="5:7" x14ac:dyDescent="0.25">
      <c r="E613" s="503"/>
      <c r="F613" s="545"/>
      <c r="G613" s="503"/>
    </row>
    <row r="614" spans="5:7" x14ac:dyDescent="0.25">
      <c r="E614" s="503"/>
      <c r="F614" s="545"/>
      <c r="G614" s="503"/>
    </row>
    <row r="615" spans="5:7" x14ac:dyDescent="0.25">
      <c r="E615" s="503"/>
      <c r="F615" s="545"/>
      <c r="G615" s="503"/>
    </row>
    <row r="616" spans="5:7" x14ac:dyDescent="0.25">
      <c r="E616" s="503"/>
      <c r="F616" s="545"/>
      <c r="G616" s="503"/>
    </row>
    <row r="617" spans="5:7" x14ac:dyDescent="0.25">
      <c r="E617" s="503"/>
      <c r="F617" s="545"/>
      <c r="G617" s="503"/>
    </row>
    <row r="618" spans="5:7" x14ac:dyDescent="0.25">
      <c r="E618" s="503"/>
      <c r="F618" s="545"/>
      <c r="G618" s="503"/>
    </row>
    <row r="619" spans="5:7" x14ac:dyDescent="0.25">
      <c r="E619" s="503"/>
      <c r="F619" s="545"/>
      <c r="G619" s="503"/>
    </row>
    <row r="620" spans="5:7" x14ac:dyDescent="0.25">
      <c r="E620" s="503"/>
      <c r="F620" s="545"/>
      <c r="G620" s="503"/>
    </row>
    <row r="621" spans="5:7" x14ac:dyDescent="0.25">
      <c r="E621" s="503"/>
      <c r="F621" s="545"/>
      <c r="G621" s="503"/>
    </row>
    <row r="622" spans="5:7" x14ac:dyDescent="0.25">
      <c r="E622" s="503"/>
      <c r="F622" s="545"/>
      <c r="G622" s="503"/>
    </row>
    <row r="623" spans="5:7" x14ac:dyDescent="0.25">
      <c r="E623" s="503"/>
      <c r="F623" s="545"/>
      <c r="G623" s="503"/>
    </row>
    <row r="624" spans="5:7" x14ac:dyDescent="0.25">
      <c r="E624" s="503"/>
      <c r="F624" s="545"/>
      <c r="G624" s="503"/>
    </row>
    <row r="625" spans="5:7" x14ac:dyDescent="0.25">
      <c r="E625" s="503"/>
      <c r="F625" s="545"/>
      <c r="G625" s="503"/>
    </row>
    <row r="626" spans="5:7" x14ac:dyDescent="0.25">
      <c r="E626" s="503"/>
      <c r="F626" s="545"/>
      <c r="G626" s="503"/>
    </row>
    <row r="627" spans="5:7" x14ac:dyDescent="0.25">
      <c r="E627" s="503"/>
      <c r="F627" s="545"/>
      <c r="G627" s="503"/>
    </row>
    <row r="628" spans="5:7" x14ac:dyDescent="0.25">
      <c r="E628" s="503"/>
      <c r="F628" s="545"/>
      <c r="G628" s="503"/>
    </row>
    <row r="629" spans="5:7" x14ac:dyDescent="0.25">
      <c r="E629" s="503"/>
      <c r="F629" s="545"/>
      <c r="G629" s="503"/>
    </row>
    <row r="630" spans="5:7" x14ac:dyDescent="0.25">
      <c r="E630" s="503"/>
      <c r="F630" s="545"/>
      <c r="G630" s="503"/>
    </row>
    <row r="631" spans="5:7" x14ac:dyDescent="0.25">
      <c r="E631" s="503"/>
      <c r="F631" s="545"/>
      <c r="G631" s="503"/>
    </row>
    <row r="632" spans="5:7" x14ac:dyDescent="0.25">
      <c r="E632" s="503"/>
      <c r="F632" s="545"/>
      <c r="G632" s="503"/>
    </row>
    <row r="633" spans="5:7" x14ac:dyDescent="0.25">
      <c r="E633" s="503"/>
      <c r="F633" s="545"/>
      <c r="G633" s="503"/>
    </row>
    <row r="634" spans="5:7" x14ac:dyDescent="0.25">
      <c r="E634" s="503"/>
      <c r="F634" s="545"/>
      <c r="G634" s="503"/>
    </row>
    <row r="635" spans="5:7" x14ac:dyDescent="0.25">
      <c r="E635" s="503"/>
      <c r="F635" s="545"/>
      <c r="G635" s="503"/>
    </row>
    <row r="636" spans="5:7" x14ac:dyDescent="0.25">
      <c r="E636" s="503"/>
      <c r="F636" s="545"/>
      <c r="G636" s="503"/>
    </row>
    <row r="637" spans="5:7" x14ac:dyDescent="0.25">
      <c r="E637" s="503"/>
      <c r="F637" s="545"/>
      <c r="G637" s="503"/>
    </row>
    <row r="638" spans="5:7" x14ac:dyDescent="0.25">
      <c r="E638" s="503"/>
      <c r="F638" s="545"/>
      <c r="G638" s="503"/>
    </row>
    <row r="639" spans="5:7" x14ac:dyDescent="0.25">
      <c r="E639" s="503"/>
      <c r="F639" s="545"/>
      <c r="G639" s="503"/>
    </row>
    <row r="640" spans="5:7" x14ac:dyDescent="0.25">
      <c r="E640" s="503"/>
      <c r="F640" s="545"/>
      <c r="G640" s="503"/>
    </row>
    <row r="641" spans="5:7" x14ac:dyDescent="0.25">
      <c r="E641" s="503"/>
      <c r="F641" s="545"/>
      <c r="G641" s="503"/>
    </row>
    <row r="642" spans="5:7" x14ac:dyDescent="0.25">
      <c r="E642" s="503"/>
      <c r="F642" s="545"/>
      <c r="G642" s="503"/>
    </row>
    <row r="643" spans="5:7" x14ac:dyDescent="0.25">
      <c r="E643" s="503"/>
      <c r="F643" s="545"/>
      <c r="G643" s="503"/>
    </row>
    <row r="644" spans="5:7" x14ac:dyDescent="0.25">
      <c r="E644" s="503"/>
      <c r="F644" s="545"/>
      <c r="G644" s="503"/>
    </row>
    <row r="645" spans="5:7" x14ac:dyDescent="0.25">
      <c r="E645" s="503"/>
      <c r="F645" s="545"/>
      <c r="G645" s="503"/>
    </row>
    <row r="646" spans="5:7" x14ac:dyDescent="0.25">
      <c r="E646" s="503"/>
      <c r="F646" s="545"/>
      <c r="G646" s="503"/>
    </row>
    <row r="647" spans="5:7" x14ac:dyDescent="0.25">
      <c r="E647" s="503"/>
      <c r="F647" s="545"/>
      <c r="G647" s="503"/>
    </row>
    <row r="648" spans="5:7" x14ac:dyDescent="0.25">
      <c r="E648" s="503"/>
      <c r="F648" s="545"/>
      <c r="G648" s="503"/>
    </row>
    <row r="649" spans="5:7" x14ac:dyDescent="0.25">
      <c r="E649" s="503"/>
      <c r="F649" s="545"/>
      <c r="G649" s="503"/>
    </row>
    <row r="650" spans="5:7" x14ac:dyDescent="0.25">
      <c r="E650" s="503"/>
      <c r="F650" s="545"/>
      <c r="G650" s="503"/>
    </row>
    <row r="651" spans="5:7" x14ac:dyDescent="0.25">
      <c r="E651" s="503"/>
      <c r="F651" s="545"/>
      <c r="G651" s="503"/>
    </row>
    <row r="652" spans="5:7" x14ac:dyDescent="0.25">
      <c r="E652" s="503"/>
      <c r="F652" s="545"/>
      <c r="G652" s="503"/>
    </row>
    <row r="653" spans="5:7" x14ac:dyDescent="0.25">
      <c r="E653" s="503"/>
      <c r="F653" s="545"/>
      <c r="G653" s="503"/>
    </row>
    <row r="654" spans="5:7" x14ac:dyDescent="0.25">
      <c r="E654" s="503"/>
      <c r="F654" s="545"/>
      <c r="G654" s="503"/>
    </row>
    <row r="655" spans="5:7" x14ac:dyDescent="0.25">
      <c r="E655" s="503"/>
      <c r="F655" s="545"/>
      <c r="G655" s="503"/>
    </row>
    <row r="656" spans="5:7" x14ac:dyDescent="0.25">
      <c r="E656" s="503"/>
      <c r="F656" s="545"/>
      <c r="G656" s="503"/>
    </row>
    <row r="657" spans="5:7" x14ac:dyDescent="0.25">
      <c r="E657" s="503"/>
      <c r="F657" s="545"/>
      <c r="G657" s="503"/>
    </row>
    <row r="658" spans="5:7" x14ac:dyDescent="0.25">
      <c r="E658" s="503"/>
      <c r="F658" s="545"/>
      <c r="G658" s="503"/>
    </row>
    <row r="659" spans="5:7" x14ac:dyDescent="0.25">
      <c r="E659" s="503"/>
      <c r="F659" s="545"/>
      <c r="G659" s="503"/>
    </row>
    <row r="660" spans="5:7" x14ac:dyDescent="0.25">
      <c r="E660" s="503"/>
      <c r="F660" s="545"/>
      <c r="G660" s="503"/>
    </row>
    <row r="661" spans="5:7" x14ac:dyDescent="0.25">
      <c r="E661" s="503"/>
      <c r="F661" s="545"/>
      <c r="G661" s="503"/>
    </row>
    <row r="662" spans="5:7" x14ac:dyDescent="0.25">
      <c r="E662" s="503"/>
      <c r="F662" s="545"/>
      <c r="G662" s="503"/>
    </row>
    <row r="663" spans="5:7" x14ac:dyDescent="0.25">
      <c r="E663" s="503"/>
      <c r="F663" s="545"/>
      <c r="G663" s="503"/>
    </row>
    <row r="664" spans="5:7" x14ac:dyDescent="0.25">
      <c r="E664" s="503"/>
      <c r="F664" s="545"/>
      <c r="G664" s="503"/>
    </row>
    <row r="665" spans="5:7" x14ac:dyDescent="0.25">
      <c r="E665" s="503"/>
      <c r="F665" s="545"/>
      <c r="G665" s="503"/>
    </row>
    <row r="666" spans="5:7" x14ac:dyDescent="0.25">
      <c r="E666" s="503"/>
      <c r="F666" s="545"/>
      <c r="G666" s="503"/>
    </row>
    <row r="667" spans="5:7" x14ac:dyDescent="0.25">
      <c r="E667" s="503"/>
      <c r="F667" s="545"/>
      <c r="G667" s="503"/>
    </row>
    <row r="668" spans="5:7" x14ac:dyDescent="0.25">
      <c r="E668" s="503"/>
      <c r="F668" s="545"/>
      <c r="G668" s="503"/>
    </row>
    <row r="669" spans="5:7" x14ac:dyDescent="0.25">
      <c r="E669" s="503"/>
      <c r="F669" s="545"/>
      <c r="G669" s="503"/>
    </row>
    <row r="670" spans="5:7" x14ac:dyDescent="0.25">
      <c r="E670" s="503"/>
      <c r="F670" s="545"/>
      <c r="G670" s="503"/>
    </row>
    <row r="671" spans="5:7" x14ac:dyDescent="0.25">
      <c r="E671" s="503"/>
      <c r="F671" s="545"/>
      <c r="G671" s="503"/>
    </row>
    <row r="672" spans="5:7" x14ac:dyDescent="0.25">
      <c r="E672" s="503"/>
      <c r="F672" s="545"/>
      <c r="G672" s="503"/>
    </row>
    <row r="673" spans="5:7" x14ac:dyDescent="0.25">
      <c r="E673" s="503"/>
      <c r="F673" s="545"/>
      <c r="G673" s="503"/>
    </row>
    <row r="674" spans="5:7" x14ac:dyDescent="0.25">
      <c r="E674" s="503"/>
      <c r="F674" s="545"/>
      <c r="G674" s="503"/>
    </row>
    <row r="675" spans="5:7" x14ac:dyDescent="0.25">
      <c r="E675" s="503"/>
      <c r="F675" s="545"/>
      <c r="G675" s="503"/>
    </row>
    <row r="676" spans="5:7" x14ac:dyDescent="0.25">
      <c r="E676" s="503"/>
      <c r="F676" s="545"/>
      <c r="G676" s="503"/>
    </row>
    <row r="677" spans="5:7" x14ac:dyDescent="0.25">
      <c r="E677" s="503"/>
      <c r="F677" s="545"/>
      <c r="G677" s="503"/>
    </row>
    <row r="678" spans="5:7" x14ac:dyDescent="0.25">
      <c r="E678" s="503"/>
      <c r="F678" s="545"/>
      <c r="G678" s="503"/>
    </row>
    <row r="679" spans="5:7" x14ac:dyDescent="0.25">
      <c r="E679" s="503"/>
      <c r="F679" s="545"/>
      <c r="G679" s="503"/>
    </row>
    <row r="680" spans="5:7" x14ac:dyDescent="0.25">
      <c r="E680" s="503"/>
      <c r="F680" s="545"/>
      <c r="G680" s="503"/>
    </row>
    <row r="681" spans="5:7" x14ac:dyDescent="0.25">
      <c r="E681" s="503"/>
      <c r="F681" s="545"/>
      <c r="G681" s="503"/>
    </row>
    <row r="682" spans="5:7" x14ac:dyDescent="0.25">
      <c r="E682" s="503"/>
      <c r="F682" s="545"/>
      <c r="G682" s="503"/>
    </row>
    <row r="683" spans="5:7" x14ac:dyDescent="0.25">
      <c r="E683" s="503"/>
      <c r="F683" s="545"/>
      <c r="G683" s="503"/>
    </row>
    <row r="684" spans="5:7" x14ac:dyDescent="0.25">
      <c r="E684" s="503"/>
      <c r="F684" s="545"/>
      <c r="G684" s="503"/>
    </row>
    <row r="685" spans="5:7" x14ac:dyDescent="0.25">
      <c r="E685" s="503"/>
      <c r="F685" s="545"/>
      <c r="G685" s="503"/>
    </row>
    <row r="686" spans="5:7" x14ac:dyDescent="0.25">
      <c r="E686" s="503"/>
      <c r="F686" s="545"/>
      <c r="G686" s="503"/>
    </row>
    <row r="687" spans="5:7" x14ac:dyDescent="0.25">
      <c r="E687" s="503"/>
      <c r="F687" s="545"/>
      <c r="G687" s="503"/>
    </row>
    <row r="688" spans="5:7" x14ac:dyDescent="0.25">
      <c r="E688" s="503"/>
      <c r="F688" s="545"/>
      <c r="G688" s="503"/>
    </row>
    <row r="689" spans="5:7" x14ac:dyDescent="0.25">
      <c r="E689" s="503"/>
      <c r="F689" s="545"/>
      <c r="G689" s="503"/>
    </row>
    <row r="690" spans="5:7" x14ac:dyDescent="0.25">
      <c r="E690" s="503"/>
      <c r="F690" s="545"/>
      <c r="G690" s="503"/>
    </row>
    <row r="691" spans="5:7" x14ac:dyDescent="0.25">
      <c r="E691" s="503"/>
      <c r="F691" s="545"/>
      <c r="G691" s="503"/>
    </row>
    <row r="692" spans="5:7" x14ac:dyDescent="0.25">
      <c r="E692" s="503"/>
      <c r="F692" s="545"/>
      <c r="G692" s="503"/>
    </row>
    <row r="693" spans="5:7" x14ac:dyDescent="0.25">
      <c r="E693" s="503"/>
      <c r="F693" s="545"/>
      <c r="G693" s="503"/>
    </row>
    <row r="694" spans="5:7" x14ac:dyDescent="0.25">
      <c r="E694" s="503"/>
      <c r="F694" s="545"/>
      <c r="G694" s="503"/>
    </row>
    <row r="695" spans="5:7" x14ac:dyDescent="0.25">
      <c r="E695" s="503"/>
      <c r="F695" s="545"/>
      <c r="G695" s="503"/>
    </row>
    <row r="696" spans="5:7" x14ac:dyDescent="0.25">
      <c r="E696" s="503"/>
      <c r="F696" s="545"/>
      <c r="G696" s="503"/>
    </row>
    <row r="697" spans="5:7" x14ac:dyDescent="0.25">
      <c r="E697" s="503"/>
      <c r="F697" s="545"/>
      <c r="G697" s="503"/>
    </row>
    <row r="698" spans="5:7" x14ac:dyDescent="0.25">
      <c r="E698" s="503"/>
      <c r="F698" s="545"/>
      <c r="G698" s="503"/>
    </row>
    <row r="699" spans="5:7" x14ac:dyDescent="0.25">
      <c r="E699" s="503"/>
      <c r="F699" s="545"/>
      <c r="G699" s="503"/>
    </row>
    <row r="700" spans="5:7" x14ac:dyDescent="0.25">
      <c r="E700" s="503"/>
      <c r="F700" s="545"/>
      <c r="G700" s="503"/>
    </row>
    <row r="701" spans="5:7" x14ac:dyDescent="0.25">
      <c r="E701" s="503"/>
      <c r="F701" s="545"/>
      <c r="G701" s="503"/>
    </row>
    <row r="702" spans="5:7" x14ac:dyDescent="0.25">
      <c r="E702" s="503"/>
      <c r="F702" s="545"/>
      <c r="G702" s="503"/>
    </row>
    <row r="703" spans="5:7" x14ac:dyDescent="0.25">
      <c r="E703" s="503"/>
      <c r="F703" s="545"/>
      <c r="G703" s="503"/>
    </row>
    <row r="704" spans="5:7" x14ac:dyDescent="0.25">
      <c r="E704" s="503"/>
      <c r="F704" s="545"/>
      <c r="G704" s="503"/>
    </row>
    <row r="705" spans="5:7" x14ac:dyDescent="0.25">
      <c r="E705" s="503"/>
      <c r="F705" s="545"/>
      <c r="G705" s="503"/>
    </row>
    <row r="706" spans="5:7" x14ac:dyDescent="0.25">
      <c r="E706" s="503"/>
      <c r="F706" s="545"/>
      <c r="G706" s="503"/>
    </row>
    <row r="707" spans="5:7" x14ac:dyDescent="0.25">
      <c r="E707" s="503"/>
      <c r="F707" s="545"/>
      <c r="G707" s="503"/>
    </row>
    <row r="708" spans="5:7" x14ac:dyDescent="0.25">
      <c r="E708" s="503"/>
      <c r="F708" s="545"/>
      <c r="G708" s="503"/>
    </row>
    <row r="709" spans="5:7" x14ac:dyDescent="0.25">
      <c r="E709" s="503"/>
      <c r="F709" s="545"/>
      <c r="G709" s="503"/>
    </row>
    <row r="710" spans="5:7" x14ac:dyDescent="0.25">
      <c r="E710" s="503"/>
      <c r="F710" s="545"/>
      <c r="G710" s="503"/>
    </row>
    <row r="711" spans="5:7" x14ac:dyDescent="0.25">
      <c r="E711" s="503"/>
      <c r="F711" s="545"/>
      <c r="G711" s="503"/>
    </row>
    <row r="712" spans="5:7" x14ac:dyDescent="0.25">
      <c r="E712" s="503"/>
      <c r="F712" s="545"/>
      <c r="G712" s="503"/>
    </row>
    <row r="713" spans="5:7" x14ac:dyDescent="0.25">
      <c r="E713" s="503"/>
      <c r="F713" s="545"/>
      <c r="G713" s="503"/>
    </row>
    <row r="714" spans="5:7" x14ac:dyDescent="0.25">
      <c r="E714" s="503"/>
      <c r="F714" s="545"/>
      <c r="G714" s="503"/>
    </row>
    <row r="715" spans="5:7" x14ac:dyDescent="0.25">
      <c r="E715" s="503"/>
      <c r="F715" s="545"/>
      <c r="G715" s="503"/>
    </row>
    <row r="716" spans="5:7" x14ac:dyDescent="0.25">
      <c r="E716" s="503"/>
      <c r="F716" s="545"/>
      <c r="G716" s="503"/>
    </row>
    <row r="717" spans="5:7" x14ac:dyDescent="0.25">
      <c r="E717" s="503"/>
      <c r="F717" s="545"/>
      <c r="G717" s="503"/>
    </row>
    <row r="718" spans="5:7" x14ac:dyDescent="0.25">
      <c r="E718" s="503"/>
      <c r="F718" s="545"/>
      <c r="G718" s="503"/>
    </row>
    <row r="719" spans="5:7" x14ac:dyDescent="0.25">
      <c r="E719" s="503"/>
      <c r="F719" s="545"/>
      <c r="G719" s="503"/>
    </row>
    <row r="720" spans="5:7" x14ac:dyDescent="0.25">
      <c r="E720" s="503"/>
      <c r="F720" s="545"/>
      <c r="G720" s="503"/>
    </row>
    <row r="721" spans="5:7" x14ac:dyDescent="0.25">
      <c r="E721" s="503"/>
      <c r="F721" s="545"/>
      <c r="G721" s="503"/>
    </row>
    <row r="722" spans="5:7" x14ac:dyDescent="0.25">
      <c r="E722" s="503"/>
      <c r="F722" s="545"/>
      <c r="G722" s="503"/>
    </row>
    <row r="723" spans="5:7" x14ac:dyDescent="0.25">
      <c r="E723" s="503"/>
      <c r="F723" s="545"/>
      <c r="G723" s="503"/>
    </row>
    <row r="724" spans="5:7" x14ac:dyDescent="0.25">
      <c r="E724" s="503"/>
      <c r="F724" s="545"/>
      <c r="G724" s="503"/>
    </row>
    <row r="725" spans="5:7" x14ac:dyDescent="0.25">
      <c r="E725" s="503"/>
      <c r="F725" s="545"/>
      <c r="G725" s="503"/>
    </row>
    <row r="726" spans="5:7" x14ac:dyDescent="0.25">
      <c r="E726" s="503"/>
      <c r="F726" s="545"/>
      <c r="G726" s="503"/>
    </row>
    <row r="727" spans="5:7" x14ac:dyDescent="0.25">
      <c r="E727" s="503"/>
      <c r="F727" s="545"/>
      <c r="G727" s="503"/>
    </row>
    <row r="728" spans="5:7" x14ac:dyDescent="0.25">
      <c r="E728" s="503"/>
      <c r="F728" s="545"/>
      <c r="G728" s="503"/>
    </row>
    <row r="729" spans="5:7" x14ac:dyDescent="0.25">
      <c r="E729" s="503"/>
      <c r="F729" s="545"/>
      <c r="G729" s="503"/>
    </row>
    <row r="730" spans="5:7" x14ac:dyDescent="0.25">
      <c r="E730" s="503"/>
      <c r="F730" s="545"/>
      <c r="G730" s="503"/>
    </row>
    <row r="731" spans="5:7" x14ac:dyDescent="0.25">
      <c r="E731" s="503"/>
      <c r="F731" s="545"/>
      <c r="G731" s="503"/>
    </row>
    <row r="732" spans="5:7" x14ac:dyDescent="0.25">
      <c r="E732" s="503"/>
      <c r="F732" s="545"/>
      <c r="G732" s="503"/>
    </row>
    <row r="733" spans="5:7" x14ac:dyDescent="0.25">
      <c r="E733" s="503"/>
      <c r="F733" s="545"/>
      <c r="G733" s="503"/>
    </row>
    <row r="734" spans="5:7" x14ac:dyDescent="0.25">
      <c r="E734" s="503"/>
      <c r="F734" s="545"/>
      <c r="G734" s="503"/>
    </row>
    <row r="735" spans="5:7" x14ac:dyDescent="0.25">
      <c r="E735" s="503"/>
      <c r="F735" s="545"/>
      <c r="G735" s="503"/>
    </row>
    <row r="736" spans="5:7" x14ac:dyDescent="0.25">
      <c r="E736" s="503"/>
      <c r="F736" s="545"/>
      <c r="G736" s="503"/>
    </row>
    <row r="737" spans="5:7" x14ac:dyDescent="0.25">
      <c r="E737" s="503"/>
      <c r="F737" s="545"/>
      <c r="G737" s="503"/>
    </row>
    <row r="738" spans="5:7" x14ac:dyDescent="0.25">
      <c r="E738" s="503"/>
      <c r="F738" s="545"/>
      <c r="G738" s="503"/>
    </row>
    <row r="739" spans="5:7" x14ac:dyDescent="0.25">
      <c r="E739" s="503"/>
      <c r="F739" s="545"/>
      <c r="G739" s="503"/>
    </row>
    <row r="740" spans="5:7" x14ac:dyDescent="0.25">
      <c r="E740" s="503"/>
      <c r="F740" s="545"/>
      <c r="G740" s="503"/>
    </row>
    <row r="741" spans="5:7" x14ac:dyDescent="0.25">
      <c r="E741" s="503"/>
      <c r="F741" s="545"/>
      <c r="G741" s="503"/>
    </row>
    <row r="742" spans="5:7" x14ac:dyDescent="0.25">
      <c r="E742" s="503"/>
      <c r="F742" s="545"/>
      <c r="G742" s="503"/>
    </row>
    <row r="743" spans="5:7" x14ac:dyDescent="0.25">
      <c r="E743" s="503"/>
      <c r="F743" s="545"/>
      <c r="G743" s="503"/>
    </row>
    <row r="744" spans="5:7" x14ac:dyDescent="0.25">
      <c r="E744" s="503"/>
      <c r="F744" s="545"/>
      <c r="G744" s="503"/>
    </row>
    <row r="745" spans="5:7" x14ac:dyDescent="0.25">
      <c r="E745" s="503"/>
      <c r="F745" s="545"/>
      <c r="G745" s="503"/>
    </row>
    <row r="746" spans="5:7" x14ac:dyDescent="0.25">
      <c r="E746" s="503"/>
      <c r="F746" s="545"/>
      <c r="G746" s="503"/>
    </row>
    <row r="747" spans="5:7" x14ac:dyDescent="0.25">
      <c r="E747" s="503"/>
      <c r="F747" s="545"/>
      <c r="G747" s="503"/>
    </row>
    <row r="748" spans="5:7" x14ac:dyDescent="0.25">
      <c r="E748" s="503"/>
      <c r="F748" s="545"/>
      <c r="G748" s="503"/>
    </row>
    <row r="749" spans="5:7" x14ac:dyDescent="0.25">
      <c r="E749" s="503"/>
      <c r="F749" s="545"/>
      <c r="G749" s="503"/>
    </row>
    <row r="750" spans="5:7" x14ac:dyDescent="0.25">
      <c r="E750" s="503"/>
      <c r="F750" s="545"/>
      <c r="G750" s="503"/>
    </row>
    <row r="751" spans="5:7" x14ac:dyDescent="0.25">
      <c r="E751" s="503"/>
      <c r="F751" s="545"/>
      <c r="G751" s="503"/>
    </row>
    <row r="752" spans="5:7" x14ac:dyDescent="0.25">
      <c r="E752" s="503"/>
      <c r="F752" s="545"/>
      <c r="G752" s="503"/>
    </row>
    <row r="753" spans="5:7" x14ac:dyDescent="0.25">
      <c r="E753" s="503"/>
      <c r="F753" s="545"/>
      <c r="G753" s="503"/>
    </row>
    <row r="754" spans="5:7" x14ac:dyDescent="0.25">
      <c r="E754" s="503"/>
      <c r="F754" s="545"/>
      <c r="G754" s="503"/>
    </row>
    <row r="755" spans="5:7" x14ac:dyDescent="0.25">
      <c r="E755" s="503"/>
      <c r="F755" s="545"/>
      <c r="G755" s="503"/>
    </row>
    <row r="756" spans="5:7" x14ac:dyDescent="0.25">
      <c r="E756" s="503"/>
      <c r="F756" s="545"/>
      <c r="G756" s="503"/>
    </row>
    <row r="757" spans="5:7" x14ac:dyDescent="0.25">
      <c r="E757" s="503"/>
      <c r="F757" s="545"/>
      <c r="G757" s="503"/>
    </row>
    <row r="758" spans="5:7" x14ac:dyDescent="0.25">
      <c r="E758" s="503"/>
      <c r="F758" s="545"/>
      <c r="G758" s="503"/>
    </row>
    <row r="759" spans="5:7" x14ac:dyDescent="0.25">
      <c r="E759" s="503"/>
      <c r="F759" s="545"/>
      <c r="G759" s="503"/>
    </row>
    <row r="760" spans="5:7" x14ac:dyDescent="0.25">
      <c r="E760" s="503"/>
      <c r="F760" s="545"/>
      <c r="G760" s="503"/>
    </row>
    <row r="761" spans="5:7" x14ac:dyDescent="0.25">
      <c r="E761" s="503"/>
      <c r="F761" s="545"/>
      <c r="G761" s="503"/>
    </row>
    <row r="762" spans="5:7" x14ac:dyDescent="0.25">
      <c r="E762" s="503"/>
      <c r="F762" s="545"/>
      <c r="G762" s="503"/>
    </row>
    <row r="763" spans="5:7" x14ac:dyDescent="0.25">
      <c r="E763" s="503"/>
      <c r="F763" s="545"/>
      <c r="G763" s="503"/>
    </row>
    <row r="764" spans="5:7" x14ac:dyDescent="0.25">
      <c r="E764" s="503"/>
      <c r="F764" s="545"/>
      <c r="G764" s="503"/>
    </row>
    <row r="765" spans="5:7" x14ac:dyDescent="0.25">
      <c r="E765" s="503"/>
      <c r="F765" s="545"/>
      <c r="G765" s="503"/>
    </row>
    <row r="766" spans="5:7" x14ac:dyDescent="0.25">
      <c r="E766" s="503"/>
      <c r="F766" s="545"/>
      <c r="G766" s="503"/>
    </row>
    <row r="767" spans="5:7" x14ac:dyDescent="0.25">
      <c r="E767" s="503"/>
      <c r="F767" s="545"/>
      <c r="G767" s="503"/>
    </row>
    <row r="768" spans="5:7" x14ac:dyDescent="0.25">
      <c r="E768" s="503"/>
      <c r="F768" s="545"/>
      <c r="G768" s="503"/>
    </row>
    <row r="769" spans="5:7" x14ac:dyDescent="0.25">
      <c r="E769" s="503"/>
      <c r="F769" s="545"/>
      <c r="G769" s="503"/>
    </row>
    <row r="770" spans="5:7" x14ac:dyDescent="0.25">
      <c r="E770" s="503"/>
      <c r="F770" s="545"/>
      <c r="G770" s="503"/>
    </row>
    <row r="771" spans="5:7" x14ac:dyDescent="0.25">
      <c r="E771" s="503"/>
      <c r="F771" s="545"/>
      <c r="G771" s="503"/>
    </row>
    <row r="772" spans="5:7" x14ac:dyDescent="0.25">
      <c r="E772" s="503"/>
      <c r="F772" s="545"/>
      <c r="G772" s="503"/>
    </row>
    <row r="773" spans="5:7" x14ac:dyDescent="0.25">
      <c r="E773" s="503"/>
      <c r="F773" s="545"/>
      <c r="G773" s="503"/>
    </row>
    <row r="774" spans="5:7" x14ac:dyDescent="0.25">
      <c r="E774" s="503"/>
      <c r="F774" s="545"/>
      <c r="G774" s="503"/>
    </row>
    <row r="775" spans="5:7" x14ac:dyDescent="0.25">
      <c r="E775" s="503"/>
      <c r="F775" s="545"/>
      <c r="G775" s="503"/>
    </row>
    <row r="776" spans="5:7" x14ac:dyDescent="0.25">
      <c r="E776" s="503"/>
      <c r="F776" s="545"/>
      <c r="G776" s="503"/>
    </row>
    <row r="777" spans="5:7" x14ac:dyDescent="0.25">
      <c r="E777" s="503"/>
      <c r="F777" s="545"/>
      <c r="G777" s="503"/>
    </row>
    <row r="778" spans="5:7" x14ac:dyDescent="0.25">
      <c r="E778" s="503"/>
      <c r="F778" s="545"/>
      <c r="G778" s="503"/>
    </row>
    <row r="779" spans="5:7" x14ac:dyDescent="0.25">
      <c r="E779" s="503"/>
      <c r="F779" s="545"/>
      <c r="G779" s="503"/>
    </row>
    <row r="780" spans="5:7" x14ac:dyDescent="0.25">
      <c r="E780" s="503"/>
      <c r="F780" s="545"/>
      <c r="G780" s="503"/>
    </row>
    <row r="781" spans="5:7" x14ac:dyDescent="0.25">
      <c r="E781" s="503"/>
      <c r="F781" s="545"/>
      <c r="G781" s="503"/>
    </row>
    <row r="782" spans="5:7" x14ac:dyDescent="0.25">
      <c r="E782" s="503"/>
      <c r="F782" s="545"/>
      <c r="G782" s="503"/>
    </row>
    <row r="783" spans="5:7" x14ac:dyDescent="0.25">
      <c r="E783" s="503"/>
      <c r="F783" s="545"/>
      <c r="G783" s="503"/>
    </row>
    <row r="784" spans="5:7" x14ac:dyDescent="0.25">
      <c r="E784" s="503"/>
      <c r="F784" s="545"/>
      <c r="G784" s="503"/>
    </row>
    <row r="785" spans="5:7" x14ac:dyDescent="0.25">
      <c r="E785" s="503"/>
      <c r="F785" s="545"/>
      <c r="G785" s="503"/>
    </row>
    <row r="786" spans="5:7" x14ac:dyDescent="0.25">
      <c r="E786" s="503"/>
      <c r="F786" s="545"/>
      <c r="G786" s="503"/>
    </row>
    <row r="787" spans="5:7" x14ac:dyDescent="0.25">
      <c r="E787" s="503"/>
      <c r="F787" s="545"/>
      <c r="G787" s="503"/>
    </row>
    <row r="788" spans="5:7" x14ac:dyDescent="0.25">
      <c r="E788" s="503"/>
      <c r="F788" s="545"/>
      <c r="G788" s="503"/>
    </row>
    <row r="789" spans="5:7" x14ac:dyDescent="0.25">
      <c r="E789" s="503"/>
      <c r="F789" s="545"/>
      <c r="G789" s="503"/>
    </row>
    <row r="790" spans="5:7" x14ac:dyDescent="0.25">
      <c r="E790" s="503"/>
      <c r="F790" s="545"/>
      <c r="G790" s="503"/>
    </row>
    <row r="791" spans="5:7" x14ac:dyDescent="0.25">
      <c r="E791" s="503"/>
      <c r="F791" s="545"/>
      <c r="G791" s="503"/>
    </row>
    <row r="792" spans="5:7" x14ac:dyDescent="0.25">
      <c r="E792" s="503"/>
      <c r="F792" s="545"/>
      <c r="G792" s="503"/>
    </row>
    <row r="793" spans="5:7" x14ac:dyDescent="0.25">
      <c r="E793" s="503"/>
      <c r="F793" s="545"/>
      <c r="G793" s="503"/>
    </row>
    <row r="794" spans="5:7" x14ac:dyDescent="0.25">
      <c r="E794" s="503"/>
      <c r="F794" s="545"/>
      <c r="G794" s="503"/>
    </row>
    <row r="795" spans="5:7" x14ac:dyDescent="0.25">
      <c r="E795" s="503"/>
      <c r="F795" s="545"/>
      <c r="G795" s="503"/>
    </row>
    <row r="796" spans="5:7" x14ac:dyDescent="0.25">
      <c r="E796" s="503"/>
      <c r="F796" s="545"/>
      <c r="G796" s="503"/>
    </row>
    <row r="797" spans="5:7" x14ac:dyDescent="0.25">
      <c r="E797" s="503"/>
      <c r="F797" s="545"/>
      <c r="G797" s="503"/>
    </row>
    <row r="798" spans="5:7" x14ac:dyDescent="0.25">
      <c r="E798" s="503"/>
      <c r="F798" s="545"/>
      <c r="G798" s="503"/>
    </row>
    <row r="799" spans="5:7" x14ac:dyDescent="0.25">
      <c r="E799" s="503"/>
      <c r="F799" s="545"/>
      <c r="G799" s="503"/>
    </row>
    <row r="800" spans="5:7" x14ac:dyDescent="0.25">
      <c r="E800" s="503"/>
      <c r="F800" s="545"/>
      <c r="G800" s="503"/>
    </row>
    <row r="801" spans="5:7" x14ac:dyDescent="0.25">
      <c r="E801" s="503"/>
      <c r="F801" s="545"/>
      <c r="G801" s="503"/>
    </row>
    <row r="802" spans="5:7" x14ac:dyDescent="0.25">
      <c r="E802" s="503"/>
      <c r="F802" s="545"/>
      <c r="G802" s="503"/>
    </row>
    <row r="803" spans="5:7" x14ac:dyDescent="0.25">
      <c r="E803" s="503"/>
      <c r="F803" s="545"/>
      <c r="G803" s="503"/>
    </row>
    <row r="804" spans="5:7" x14ac:dyDescent="0.25">
      <c r="E804" s="503"/>
      <c r="F804" s="545"/>
      <c r="G804" s="503"/>
    </row>
    <row r="805" spans="5:7" x14ac:dyDescent="0.25">
      <c r="E805" s="503"/>
      <c r="F805" s="545"/>
      <c r="G805" s="503"/>
    </row>
    <row r="806" spans="5:7" x14ac:dyDescent="0.25">
      <c r="E806" s="503"/>
      <c r="F806" s="545"/>
      <c r="G806" s="503"/>
    </row>
    <row r="807" spans="5:7" x14ac:dyDescent="0.25">
      <c r="E807" s="503"/>
      <c r="F807" s="545"/>
      <c r="G807" s="503"/>
    </row>
    <row r="808" spans="5:7" x14ac:dyDescent="0.25">
      <c r="E808" s="503"/>
      <c r="F808" s="545"/>
      <c r="G808" s="503"/>
    </row>
    <row r="809" spans="5:7" x14ac:dyDescent="0.25">
      <c r="E809" s="503"/>
      <c r="F809" s="545"/>
      <c r="G809" s="503"/>
    </row>
    <row r="810" spans="5:7" x14ac:dyDescent="0.25">
      <c r="E810" s="503"/>
      <c r="F810" s="545"/>
      <c r="G810" s="503"/>
    </row>
    <row r="811" spans="5:7" x14ac:dyDescent="0.25">
      <c r="E811" s="503"/>
      <c r="F811" s="545"/>
      <c r="G811" s="503"/>
    </row>
    <row r="812" spans="5:7" x14ac:dyDescent="0.25">
      <c r="E812" s="503"/>
      <c r="F812" s="545"/>
      <c r="G812" s="503"/>
    </row>
    <row r="813" spans="5:7" x14ac:dyDescent="0.25">
      <c r="E813" s="503"/>
      <c r="F813" s="545"/>
      <c r="G813" s="503"/>
    </row>
    <row r="814" spans="5:7" x14ac:dyDescent="0.25">
      <c r="E814" s="503"/>
      <c r="F814" s="545"/>
      <c r="G814" s="503"/>
    </row>
    <row r="815" spans="5:7" x14ac:dyDescent="0.25">
      <c r="E815" s="503"/>
      <c r="F815" s="545"/>
      <c r="G815" s="503"/>
    </row>
    <row r="816" spans="5:7" x14ac:dyDescent="0.25">
      <c r="E816" s="503"/>
      <c r="F816" s="545"/>
      <c r="G816" s="503"/>
    </row>
    <row r="817" spans="5:7" x14ac:dyDescent="0.25">
      <c r="E817" s="503"/>
      <c r="F817" s="545"/>
      <c r="G817" s="503"/>
    </row>
    <row r="818" spans="5:7" x14ac:dyDescent="0.25">
      <c r="E818" s="503"/>
      <c r="F818" s="545"/>
      <c r="G818" s="503"/>
    </row>
    <row r="819" spans="5:7" x14ac:dyDescent="0.25">
      <c r="E819" s="503"/>
      <c r="F819" s="545"/>
      <c r="G819" s="503"/>
    </row>
    <row r="820" spans="5:7" x14ac:dyDescent="0.25">
      <c r="E820" s="503"/>
      <c r="F820" s="545"/>
      <c r="G820" s="503"/>
    </row>
    <row r="821" spans="5:7" x14ac:dyDescent="0.25">
      <c r="E821" s="503"/>
      <c r="F821" s="545"/>
      <c r="G821" s="503"/>
    </row>
    <row r="822" spans="5:7" x14ac:dyDescent="0.25">
      <c r="E822" s="503"/>
      <c r="F822" s="545"/>
      <c r="G822" s="503"/>
    </row>
    <row r="823" spans="5:7" x14ac:dyDescent="0.25">
      <c r="E823" s="503"/>
      <c r="F823" s="545"/>
      <c r="G823" s="503"/>
    </row>
    <row r="824" spans="5:7" x14ac:dyDescent="0.25">
      <c r="E824" s="503"/>
      <c r="F824" s="545"/>
      <c r="G824" s="503"/>
    </row>
    <row r="825" spans="5:7" x14ac:dyDescent="0.25">
      <c r="E825" s="503"/>
      <c r="F825" s="545"/>
      <c r="G825" s="503"/>
    </row>
    <row r="826" spans="5:7" x14ac:dyDescent="0.25">
      <c r="E826" s="503"/>
      <c r="F826" s="545"/>
      <c r="G826" s="503"/>
    </row>
    <row r="827" spans="5:7" x14ac:dyDescent="0.25">
      <c r="E827" s="503"/>
      <c r="F827" s="545"/>
      <c r="G827" s="503"/>
    </row>
    <row r="828" spans="5:7" x14ac:dyDescent="0.25">
      <c r="E828" s="503"/>
      <c r="F828" s="545"/>
      <c r="G828" s="503"/>
    </row>
    <row r="829" spans="5:7" x14ac:dyDescent="0.25">
      <c r="E829" s="503"/>
      <c r="F829" s="545"/>
      <c r="G829" s="503"/>
    </row>
    <row r="830" spans="5:7" x14ac:dyDescent="0.25">
      <c r="E830" s="503"/>
      <c r="F830" s="545"/>
      <c r="G830" s="503"/>
    </row>
    <row r="831" spans="5:7" x14ac:dyDescent="0.25">
      <c r="E831" s="503"/>
      <c r="F831" s="545"/>
      <c r="G831" s="503"/>
    </row>
    <row r="832" spans="5:7" x14ac:dyDescent="0.25">
      <c r="E832" s="503"/>
      <c r="F832" s="545"/>
      <c r="G832" s="503"/>
    </row>
    <row r="833" spans="5:7" x14ac:dyDescent="0.25">
      <c r="E833" s="503"/>
      <c r="F833" s="545"/>
      <c r="G833" s="503"/>
    </row>
    <row r="834" spans="5:7" x14ac:dyDescent="0.25">
      <c r="E834" s="503"/>
      <c r="F834" s="545"/>
      <c r="G834" s="503"/>
    </row>
    <row r="835" spans="5:7" x14ac:dyDescent="0.25">
      <c r="E835" s="503"/>
      <c r="F835" s="545"/>
      <c r="G835" s="503"/>
    </row>
    <row r="836" spans="5:7" x14ac:dyDescent="0.25">
      <c r="E836" s="503"/>
      <c r="F836" s="545"/>
      <c r="G836" s="503"/>
    </row>
    <row r="837" spans="5:7" x14ac:dyDescent="0.25">
      <c r="E837" s="503"/>
      <c r="F837" s="545"/>
      <c r="G837" s="503"/>
    </row>
    <row r="838" spans="5:7" x14ac:dyDescent="0.25">
      <c r="E838" s="503"/>
      <c r="F838" s="545"/>
      <c r="G838" s="503"/>
    </row>
    <row r="839" spans="5:7" x14ac:dyDescent="0.25">
      <c r="E839" s="503"/>
      <c r="F839" s="545"/>
      <c r="G839" s="503"/>
    </row>
    <row r="840" spans="5:7" x14ac:dyDescent="0.25">
      <c r="E840" s="503"/>
      <c r="F840" s="545"/>
      <c r="G840" s="503"/>
    </row>
    <row r="841" spans="5:7" x14ac:dyDescent="0.25">
      <c r="E841" s="503"/>
      <c r="F841" s="545"/>
      <c r="G841" s="503"/>
    </row>
    <row r="842" spans="5:7" x14ac:dyDescent="0.25">
      <c r="E842" s="503"/>
      <c r="F842" s="545"/>
      <c r="G842" s="503"/>
    </row>
    <row r="843" spans="5:7" x14ac:dyDescent="0.25">
      <c r="E843" s="503"/>
      <c r="F843" s="545"/>
      <c r="G843" s="503"/>
    </row>
    <row r="844" spans="5:7" x14ac:dyDescent="0.25">
      <c r="E844" s="503"/>
      <c r="F844" s="545"/>
      <c r="G844" s="503"/>
    </row>
    <row r="845" spans="5:7" x14ac:dyDescent="0.25">
      <c r="E845" s="503"/>
      <c r="F845" s="545"/>
      <c r="G845" s="503"/>
    </row>
    <row r="846" spans="5:7" x14ac:dyDescent="0.25">
      <c r="E846" s="503"/>
      <c r="F846" s="545"/>
      <c r="G846" s="503"/>
    </row>
    <row r="847" spans="5:7" x14ac:dyDescent="0.25">
      <c r="E847" s="503"/>
      <c r="F847" s="545"/>
      <c r="G847" s="503"/>
    </row>
    <row r="848" spans="5:7" x14ac:dyDescent="0.25">
      <c r="E848" s="503"/>
      <c r="F848" s="545"/>
      <c r="G848" s="503"/>
    </row>
    <row r="849" spans="5:7" x14ac:dyDescent="0.25">
      <c r="E849" s="503"/>
      <c r="F849" s="545"/>
      <c r="G849" s="503"/>
    </row>
    <row r="850" spans="5:7" x14ac:dyDescent="0.25">
      <c r="E850" s="503"/>
      <c r="F850" s="545"/>
      <c r="G850" s="503"/>
    </row>
    <row r="851" spans="5:7" x14ac:dyDescent="0.25">
      <c r="E851" s="503"/>
      <c r="F851" s="545"/>
      <c r="G851" s="503"/>
    </row>
    <row r="852" spans="5:7" x14ac:dyDescent="0.25">
      <c r="E852" s="503"/>
      <c r="F852" s="545"/>
      <c r="G852" s="503"/>
    </row>
    <row r="853" spans="5:7" x14ac:dyDescent="0.25">
      <c r="E853" s="503"/>
      <c r="F853" s="545"/>
      <c r="G853" s="503"/>
    </row>
    <row r="854" spans="5:7" x14ac:dyDescent="0.25">
      <c r="E854" s="503"/>
      <c r="F854" s="545"/>
      <c r="G854" s="503"/>
    </row>
    <row r="855" spans="5:7" x14ac:dyDescent="0.25">
      <c r="E855" s="503"/>
      <c r="F855" s="545"/>
      <c r="G855" s="503"/>
    </row>
    <row r="856" spans="5:7" x14ac:dyDescent="0.25">
      <c r="E856" s="503"/>
      <c r="F856" s="545"/>
      <c r="G856" s="503"/>
    </row>
    <row r="857" spans="5:7" x14ac:dyDescent="0.25">
      <c r="E857" s="503"/>
      <c r="F857" s="545"/>
      <c r="G857" s="503"/>
    </row>
    <row r="858" spans="5:7" x14ac:dyDescent="0.25">
      <c r="E858" s="503"/>
      <c r="F858" s="545"/>
      <c r="G858" s="503"/>
    </row>
    <row r="859" spans="5:7" x14ac:dyDescent="0.25">
      <c r="E859" s="503"/>
      <c r="F859" s="545"/>
      <c r="G859" s="503"/>
    </row>
    <row r="860" spans="5:7" x14ac:dyDescent="0.25">
      <c r="E860" s="503"/>
      <c r="F860" s="545"/>
      <c r="G860" s="503"/>
    </row>
    <row r="861" spans="5:7" x14ac:dyDescent="0.25">
      <c r="E861" s="503"/>
      <c r="F861" s="545"/>
      <c r="G861" s="503"/>
    </row>
    <row r="862" spans="5:7" x14ac:dyDescent="0.25">
      <c r="E862" s="503"/>
      <c r="F862" s="545"/>
      <c r="G862" s="503"/>
    </row>
    <row r="863" spans="5:7" x14ac:dyDescent="0.25">
      <c r="E863" s="503"/>
      <c r="F863" s="545"/>
      <c r="G863" s="503"/>
    </row>
    <row r="864" spans="5:7" x14ac:dyDescent="0.25">
      <c r="E864" s="503"/>
      <c r="F864" s="545"/>
      <c r="G864" s="503"/>
    </row>
    <row r="865" spans="5:7" x14ac:dyDescent="0.25">
      <c r="E865" s="503"/>
      <c r="F865" s="545"/>
      <c r="G865" s="503"/>
    </row>
    <row r="866" spans="5:7" x14ac:dyDescent="0.25">
      <c r="E866" s="503"/>
      <c r="F866" s="545"/>
      <c r="G866" s="503"/>
    </row>
    <row r="867" spans="5:7" x14ac:dyDescent="0.25">
      <c r="E867" s="503"/>
      <c r="F867" s="545"/>
      <c r="G867" s="503"/>
    </row>
    <row r="868" spans="5:7" x14ac:dyDescent="0.25">
      <c r="E868" s="503"/>
      <c r="F868" s="545"/>
      <c r="G868" s="503"/>
    </row>
    <row r="869" spans="5:7" x14ac:dyDescent="0.25">
      <c r="E869" s="503"/>
      <c r="F869" s="545"/>
      <c r="G869" s="503"/>
    </row>
    <row r="870" spans="5:7" x14ac:dyDescent="0.25">
      <c r="E870" s="503"/>
      <c r="F870" s="545"/>
      <c r="G870" s="503"/>
    </row>
    <row r="871" spans="5:7" x14ac:dyDescent="0.25">
      <c r="E871" s="503"/>
      <c r="F871" s="545"/>
      <c r="G871" s="503"/>
    </row>
    <row r="872" spans="5:7" x14ac:dyDescent="0.25">
      <c r="E872" s="503"/>
      <c r="F872" s="545"/>
      <c r="G872" s="503"/>
    </row>
    <row r="873" spans="5:7" x14ac:dyDescent="0.25">
      <c r="E873" s="503"/>
      <c r="F873" s="545"/>
      <c r="G873" s="503"/>
    </row>
    <row r="874" spans="5:7" x14ac:dyDescent="0.25">
      <c r="E874" s="503"/>
      <c r="F874" s="545"/>
      <c r="G874" s="503"/>
    </row>
    <row r="875" spans="5:7" x14ac:dyDescent="0.25">
      <c r="E875" s="503"/>
      <c r="F875" s="545"/>
      <c r="G875" s="503"/>
    </row>
    <row r="876" spans="5:7" x14ac:dyDescent="0.25">
      <c r="E876" s="503"/>
      <c r="F876" s="545"/>
      <c r="G876" s="503"/>
    </row>
    <row r="877" spans="5:7" x14ac:dyDescent="0.25">
      <c r="E877" s="503"/>
      <c r="F877" s="545"/>
      <c r="G877" s="503"/>
    </row>
    <row r="878" spans="5:7" x14ac:dyDescent="0.25">
      <c r="E878" s="503"/>
      <c r="F878" s="545"/>
      <c r="G878" s="503"/>
    </row>
    <row r="879" spans="5:7" x14ac:dyDescent="0.25">
      <c r="E879" s="503"/>
      <c r="F879" s="545"/>
      <c r="G879" s="503"/>
    </row>
    <row r="880" spans="5:7" x14ac:dyDescent="0.25">
      <c r="E880" s="503"/>
      <c r="F880" s="545"/>
      <c r="G880" s="503"/>
    </row>
    <row r="881" spans="5:7" x14ac:dyDescent="0.25">
      <c r="E881" s="503"/>
      <c r="F881" s="545"/>
      <c r="G881" s="503"/>
    </row>
    <row r="882" spans="5:7" x14ac:dyDescent="0.25">
      <c r="E882" s="503"/>
      <c r="F882" s="545"/>
      <c r="G882" s="503"/>
    </row>
    <row r="883" spans="5:7" x14ac:dyDescent="0.25">
      <c r="E883" s="503"/>
      <c r="F883" s="545"/>
      <c r="G883" s="503"/>
    </row>
    <row r="884" spans="5:7" x14ac:dyDescent="0.25">
      <c r="E884" s="503"/>
      <c r="F884" s="545"/>
      <c r="G884" s="503"/>
    </row>
    <row r="885" spans="5:7" x14ac:dyDescent="0.25">
      <c r="E885" s="503"/>
      <c r="F885" s="545"/>
      <c r="G885" s="503"/>
    </row>
    <row r="886" spans="5:7" x14ac:dyDescent="0.25">
      <c r="E886" s="503"/>
      <c r="F886" s="545"/>
      <c r="G886" s="503"/>
    </row>
    <row r="887" spans="5:7" x14ac:dyDescent="0.25">
      <c r="E887" s="503"/>
      <c r="F887" s="545"/>
      <c r="G887" s="503"/>
    </row>
    <row r="888" spans="5:7" x14ac:dyDescent="0.25">
      <c r="E888" s="503"/>
      <c r="F888" s="545"/>
      <c r="G888" s="503"/>
    </row>
    <row r="889" spans="5:7" x14ac:dyDescent="0.25">
      <c r="E889" s="503"/>
      <c r="F889" s="545"/>
      <c r="G889" s="503"/>
    </row>
    <row r="890" spans="5:7" x14ac:dyDescent="0.25">
      <c r="E890" s="503"/>
      <c r="F890" s="545"/>
      <c r="G890" s="503"/>
    </row>
    <row r="891" spans="5:7" x14ac:dyDescent="0.25">
      <c r="E891" s="503"/>
      <c r="F891" s="545"/>
      <c r="G891" s="503"/>
    </row>
    <row r="892" spans="5:7" x14ac:dyDescent="0.25">
      <c r="E892" s="503"/>
      <c r="F892" s="545"/>
      <c r="G892" s="503"/>
    </row>
    <row r="893" spans="5:7" x14ac:dyDescent="0.25">
      <c r="E893" s="503"/>
      <c r="F893" s="545"/>
      <c r="G893" s="503"/>
    </row>
    <row r="894" spans="5:7" x14ac:dyDescent="0.25">
      <c r="E894" s="503"/>
      <c r="F894" s="545"/>
      <c r="G894" s="503"/>
    </row>
    <row r="895" spans="5:7" x14ac:dyDescent="0.25">
      <c r="E895" s="503"/>
      <c r="F895" s="545"/>
      <c r="G895" s="503"/>
    </row>
    <row r="896" spans="5:7" x14ac:dyDescent="0.25">
      <c r="E896" s="503"/>
      <c r="F896" s="545"/>
      <c r="G896" s="503"/>
    </row>
    <row r="897" spans="5:7" x14ac:dyDescent="0.25">
      <c r="E897" s="503"/>
      <c r="F897" s="545"/>
      <c r="G897" s="503"/>
    </row>
    <row r="898" spans="5:7" x14ac:dyDescent="0.25">
      <c r="E898" s="503"/>
      <c r="F898" s="545"/>
      <c r="G898" s="503"/>
    </row>
    <row r="899" spans="5:7" x14ac:dyDescent="0.25">
      <c r="E899" s="503"/>
      <c r="F899" s="545"/>
      <c r="G899" s="503"/>
    </row>
    <row r="900" spans="5:7" x14ac:dyDescent="0.25">
      <c r="E900" s="503"/>
      <c r="F900" s="545"/>
      <c r="G900" s="503"/>
    </row>
    <row r="901" spans="5:7" x14ac:dyDescent="0.25">
      <c r="E901" s="503"/>
      <c r="F901" s="545"/>
      <c r="G901" s="503"/>
    </row>
    <row r="902" spans="5:7" x14ac:dyDescent="0.25">
      <c r="E902" s="503"/>
      <c r="F902" s="545"/>
      <c r="G902" s="503"/>
    </row>
    <row r="903" spans="5:7" x14ac:dyDescent="0.25">
      <c r="E903" s="503"/>
      <c r="F903" s="545"/>
      <c r="G903" s="503"/>
    </row>
    <row r="904" spans="5:7" x14ac:dyDescent="0.25">
      <c r="E904" s="503"/>
      <c r="F904" s="545"/>
      <c r="G904" s="503"/>
    </row>
    <row r="905" spans="5:7" x14ac:dyDescent="0.25">
      <c r="E905" s="503"/>
      <c r="F905" s="545"/>
      <c r="G905" s="503"/>
    </row>
    <row r="906" spans="5:7" x14ac:dyDescent="0.25">
      <c r="E906" s="503"/>
      <c r="F906" s="545"/>
      <c r="G906" s="503"/>
    </row>
    <row r="907" spans="5:7" x14ac:dyDescent="0.25">
      <c r="E907" s="503"/>
      <c r="F907" s="545"/>
      <c r="G907" s="503"/>
    </row>
    <row r="908" spans="5:7" x14ac:dyDescent="0.25">
      <c r="E908" s="503"/>
      <c r="F908" s="545"/>
      <c r="G908" s="503"/>
    </row>
    <row r="909" spans="5:7" x14ac:dyDescent="0.25">
      <c r="E909" s="503"/>
      <c r="F909" s="545"/>
      <c r="G909" s="503"/>
    </row>
    <row r="910" spans="5:7" x14ac:dyDescent="0.25">
      <c r="E910" s="503"/>
      <c r="F910" s="545"/>
      <c r="G910" s="503"/>
    </row>
    <row r="911" spans="5:7" x14ac:dyDescent="0.25">
      <c r="E911" s="503"/>
      <c r="F911" s="545"/>
      <c r="G911" s="503"/>
    </row>
    <row r="912" spans="5:7" x14ac:dyDescent="0.25">
      <c r="E912" s="503"/>
      <c r="F912" s="545"/>
      <c r="G912" s="503"/>
    </row>
    <row r="913" spans="5:7" x14ac:dyDescent="0.25">
      <c r="E913" s="503"/>
      <c r="F913" s="545"/>
      <c r="G913" s="503"/>
    </row>
    <row r="914" spans="5:7" x14ac:dyDescent="0.25">
      <c r="E914" s="503"/>
      <c r="F914" s="545"/>
      <c r="G914" s="503"/>
    </row>
    <row r="915" spans="5:7" x14ac:dyDescent="0.25">
      <c r="E915" s="503"/>
      <c r="F915" s="545"/>
      <c r="G915" s="503"/>
    </row>
    <row r="916" spans="5:7" x14ac:dyDescent="0.25">
      <c r="E916" s="503"/>
      <c r="F916" s="545"/>
      <c r="G916" s="503"/>
    </row>
    <row r="917" spans="5:7" x14ac:dyDescent="0.25">
      <c r="E917" s="503"/>
      <c r="F917" s="545"/>
      <c r="G917" s="503"/>
    </row>
    <row r="918" spans="5:7" x14ac:dyDescent="0.25">
      <c r="E918" s="503"/>
      <c r="F918" s="545"/>
      <c r="G918" s="503"/>
    </row>
    <row r="919" spans="5:7" x14ac:dyDescent="0.25">
      <c r="E919" s="503"/>
      <c r="F919" s="545"/>
      <c r="G919" s="503"/>
    </row>
    <row r="920" spans="5:7" x14ac:dyDescent="0.25">
      <c r="E920" s="503"/>
      <c r="F920" s="545"/>
      <c r="G920" s="503"/>
    </row>
    <row r="921" spans="5:7" x14ac:dyDescent="0.25">
      <c r="E921" s="503"/>
      <c r="F921" s="545"/>
      <c r="G921" s="503"/>
    </row>
    <row r="922" spans="5:7" x14ac:dyDescent="0.25">
      <c r="E922" s="503"/>
      <c r="F922" s="545"/>
      <c r="G922" s="503"/>
    </row>
    <row r="923" spans="5:7" x14ac:dyDescent="0.25">
      <c r="E923" s="503"/>
      <c r="F923" s="545"/>
      <c r="G923" s="503"/>
    </row>
    <row r="924" spans="5:7" x14ac:dyDescent="0.25">
      <c r="E924" s="503"/>
      <c r="F924" s="545"/>
      <c r="G924" s="503"/>
    </row>
    <row r="925" spans="5:7" x14ac:dyDescent="0.25">
      <c r="E925" s="503"/>
      <c r="F925" s="545"/>
      <c r="G925" s="503"/>
    </row>
    <row r="926" spans="5:7" x14ac:dyDescent="0.25">
      <c r="E926" s="503"/>
      <c r="F926" s="545"/>
      <c r="G926" s="503"/>
    </row>
    <row r="927" spans="5:7" x14ac:dyDescent="0.25">
      <c r="E927" s="503"/>
      <c r="F927" s="545"/>
      <c r="G927" s="503"/>
    </row>
    <row r="928" spans="5:7" x14ac:dyDescent="0.25">
      <c r="E928" s="503"/>
      <c r="F928" s="545"/>
      <c r="G928" s="503"/>
    </row>
    <row r="929" spans="5:7" x14ac:dyDescent="0.25">
      <c r="E929" s="503"/>
      <c r="F929" s="545"/>
      <c r="G929" s="503"/>
    </row>
    <row r="930" spans="5:7" x14ac:dyDescent="0.25">
      <c r="E930" s="503"/>
      <c r="F930" s="545"/>
      <c r="G930" s="503"/>
    </row>
    <row r="931" spans="5:7" x14ac:dyDescent="0.25">
      <c r="E931" s="503"/>
      <c r="F931" s="545"/>
      <c r="G931" s="503"/>
    </row>
    <row r="932" spans="5:7" x14ac:dyDescent="0.25">
      <c r="E932" s="503"/>
      <c r="F932" s="545"/>
      <c r="G932" s="503"/>
    </row>
    <row r="933" spans="5:7" x14ac:dyDescent="0.25">
      <c r="E933" s="503"/>
      <c r="F933" s="545"/>
      <c r="G933" s="503"/>
    </row>
    <row r="934" spans="5:7" x14ac:dyDescent="0.25">
      <c r="E934" s="503"/>
      <c r="F934" s="545"/>
      <c r="G934" s="503"/>
    </row>
    <row r="935" spans="5:7" x14ac:dyDescent="0.25">
      <c r="E935" s="503"/>
      <c r="F935" s="545"/>
      <c r="G935" s="503"/>
    </row>
    <row r="936" spans="5:7" x14ac:dyDescent="0.25">
      <c r="E936" s="503"/>
      <c r="F936" s="545"/>
      <c r="G936" s="503"/>
    </row>
    <row r="937" spans="5:7" x14ac:dyDescent="0.25">
      <c r="E937" s="503"/>
      <c r="F937" s="545"/>
      <c r="G937" s="503"/>
    </row>
    <row r="938" spans="5:7" x14ac:dyDescent="0.25">
      <c r="E938" s="503"/>
      <c r="F938" s="545"/>
      <c r="G938" s="503"/>
    </row>
    <row r="939" spans="5:7" x14ac:dyDescent="0.25">
      <c r="E939" s="503"/>
      <c r="F939" s="545"/>
      <c r="G939" s="503"/>
    </row>
    <row r="940" spans="5:7" x14ac:dyDescent="0.25">
      <c r="E940" s="503"/>
      <c r="F940" s="545"/>
      <c r="G940" s="503"/>
    </row>
    <row r="941" spans="5:7" x14ac:dyDescent="0.25">
      <c r="E941" s="503"/>
      <c r="F941" s="545"/>
      <c r="G941" s="503"/>
    </row>
    <row r="942" spans="5:7" x14ac:dyDescent="0.25">
      <c r="E942" s="503"/>
      <c r="F942" s="545"/>
      <c r="G942" s="503"/>
    </row>
    <row r="943" spans="5:7" x14ac:dyDescent="0.25">
      <c r="E943" s="503"/>
      <c r="F943" s="545"/>
      <c r="G943" s="503"/>
    </row>
    <row r="944" spans="5:7" x14ac:dyDescent="0.25">
      <c r="E944" s="503"/>
      <c r="F944" s="545"/>
      <c r="G944" s="503"/>
    </row>
    <row r="945" spans="5:7" x14ac:dyDescent="0.25">
      <c r="E945" s="503"/>
      <c r="F945" s="545"/>
      <c r="G945" s="503"/>
    </row>
    <row r="946" spans="5:7" x14ac:dyDescent="0.25">
      <c r="E946" s="503"/>
      <c r="F946" s="545"/>
      <c r="G946" s="503"/>
    </row>
    <row r="947" spans="5:7" x14ac:dyDescent="0.25">
      <c r="E947" s="503"/>
      <c r="F947" s="545"/>
      <c r="G947" s="503"/>
    </row>
    <row r="948" spans="5:7" x14ac:dyDescent="0.25">
      <c r="E948" s="503"/>
      <c r="F948" s="545"/>
      <c r="G948" s="503"/>
    </row>
    <row r="949" spans="5:7" x14ac:dyDescent="0.25">
      <c r="E949" s="503"/>
      <c r="F949" s="545"/>
      <c r="G949" s="503"/>
    </row>
    <row r="950" spans="5:7" x14ac:dyDescent="0.25">
      <c r="E950" s="503"/>
      <c r="F950" s="545"/>
      <c r="G950" s="503"/>
    </row>
    <row r="951" spans="5:7" x14ac:dyDescent="0.25">
      <c r="E951" s="503"/>
      <c r="F951" s="545"/>
      <c r="G951" s="503"/>
    </row>
    <row r="952" spans="5:7" x14ac:dyDescent="0.25">
      <c r="E952" s="503"/>
      <c r="F952" s="545"/>
      <c r="G952" s="503"/>
    </row>
    <row r="953" spans="5:7" x14ac:dyDescent="0.25">
      <c r="E953" s="503"/>
      <c r="F953" s="545"/>
      <c r="G953" s="503"/>
    </row>
    <row r="954" spans="5:7" x14ac:dyDescent="0.25">
      <c r="E954" s="503"/>
      <c r="F954" s="545"/>
      <c r="G954" s="503"/>
    </row>
    <row r="955" spans="5:7" x14ac:dyDescent="0.25">
      <c r="E955" s="503"/>
      <c r="F955" s="545"/>
      <c r="G955" s="503"/>
    </row>
    <row r="956" spans="5:7" x14ac:dyDescent="0.25">
      <c r="E956" s="503"/>
      <c r="F956" s="545"/>
      <c r="G956" s="503"/>
    </row>
    <row r="957" spans="5:7" x14ac:dyDescent="0.25">
      <c r="E957" s="503"/>
      <c r="F957" s="545"/>
      <c r="G957" s="503"/>
    </row>
    <row r="958" spans="5:7" x14ac:dyDescent="0.25">
      <c r="E958" s="503"/>
      <c r="F958" s="545"/>
      <c r="G958" s="503"/>
    </row>
    <row r="959" spans="5:7" x14ac:dyDescent="0.25">
      <c r="E959" s="503"/>
      <c r="F959" s="545"/>
      <c r="G959" s="503"/>
    </row>
    <row r="960" spans="5:7" x14ac:dyDescent="0.25">
      <c r="E960" s="503"/>
      <c r="F960" s="545"/>
      <c r="G960" s="503"/>
    </row>
    <row r="961" spans="5:7" x14ac:dyDescent="0.25">
      <c r="E961" s="503"/>
      <c r="F961" s="545"/>
      <c r="G961" s="503"/>
    </row>
    <row r="962" spans="5:7" x14ac:dyDescent="0.25">
      <c r="E962" s="503"/>
      <c r="F962" s="545"/>
      <c r="G962" s="503"/>
    </row>
    <row r="963" spans="5:7" x14ac:dyDescent="0.25">
      <c r="E963" s="503"/>
      <c r="F963" s="545"/>
      <c r="G963" s="503"/>
    </row>
    <row r="964" spans="5:7" x14ac:dyDescent="0.25">
      <c r="E964" s="503"/>
      <c r="F964" s="545"/>
      <c r="G964" s="503"/>
    </row>
    <row r="965" spans="5:7" x14ac:dyDescent="0.25">
      <c r="E965" s="503"/>
      <c r="F965" s="545"/>
      <c r="G965" s="503"/>
    </row>
    <row r="966" spans="5:7" x14ac:dyDescent="0.25">
      <c r="E966" s="503"/>
      <c r="F966" s="545"/>
      <c r="G966" s="503"/>
    </row>
    <row r="967" spans="5:7" x14ac:dyDescent="0.25">
      <c r="E967" s="503"/>
      <c r="F967" s="545"/>
      <c r="G967" s="503"/>
    </row>
    <row r="968" spans="5:7" x14ac:dyDescent="0.25">
      <c r="E968" s="503"/>
      <c r="F968" s="545"/>
      <c r="G968" s="503"/>
    </row>
    <row r="969" spans="5:7" x14ac:dyDescent="0.25">
      <c r="E969" s="503"/>
      <c r="F969" s="545"/>
      <c r="G969" s="503"/>
    </row>
    <row r="970" spans="5:7" x14ac:dyDescent="0.25">
      <c r="E970" s="503"/>
      <c r="F970" s="545"/>
      <c r="G970" s="503"/>
    </row>
    <row r="971" spans="5:7" x14ac:dyDescent="0.25">
      <c r="E971" s="503"/>
      <c r="F971" s="545"/>
      <c r="G971" s="503"/>
    </row>
    <row r="972" spans="5:7" x14ac:dyDescent="0.25">
      <c r="E972" s="503"/>
      <c r="F972" s="545"/>
      <c r="G972" s="503"/>
    </row>
    <row r="973" spans="5:7" x14ac:dyDescent="0.25">
      <c r="E973" s="503"/>
      <c r="F973" s="545"/>
      <c r="G973" s="503"/>
    </row>
    <row r="974" spans="5:7" x14ac:dyDescent="0.25">
      <c r="E974" s="503"/>
      <c r="F974" s="545"/>
      <c r="G974" s="503"/>
    </row>
    <row r="975" spans="5:7" x14ac:dyDescent="0.25">
      <c r="E975" s="503"/>
      <c r="F975" s="545"/>
      <c r="G975" s="503"/>
    </row>
    <row r="976" spans="5:7" x14ac:dyDescent="0.25">
      <c r="E976" s="503"/>
      <c r="F976" s="545"/>
      <c r="G976" s="503"/>
    </row>
    <row r="977" spans="5:7" x14ac:dyDescent="0.25">
      <c r="E977" s="503"/>
      <c r="F977" s="545"/>
      <c r="G977" s="503"/>
    </row>
    <row r="978" spans="5:7" x14ac:dyDescent="0.25">
      <c r="E978" s="503"/>
      <c r="F978" s="545"/>
      <c r="G978" s="503"/>
    </row>
    <row r="979" spans="5:7" x14ac:dyDescent="0.25">
      <c r="E979" s="503"/>
      <c r="F979" s="545"/>
      <c r="G979" s="503"/>
    </row>
    <row r="980" spans="5:7" x14ac:dyDescent="0.25">
      <c r="E980" s="503"/>
      <c r="F980" s="545"/>
      <c r="G980" s="503"/>
    </row>
    <row r="981" spans="5:7" x14ac:dyDescent="0.25">
      <c r="E981" s="503"/>
      <c r="F981" s="545"/>
      <c r="G981" s="503"/>
    </row>
    <row r="982" spans="5:7" x14ac:dyDescent="0.25">
      <c r="E982" s="503"/>
      <c r="F982" s="545"/>
      <c r="G982" s="503"/>
    </row>
    <row r="983" spans="5:7" x14ac:dyDescent="0.25">
      <c r="E983" s="503"/>
      <c r="F983" s="545"/>
      <c r="G983" s="503"/>
    </row>
    <row r="984" spans="5:7" x14ac:dyDescent="0.25">
      <c r="E984" s="503"/>
      <c r="F984" s="545"/>
      <c r="G984" s="503"/>
    </row>
    <row r="985" spans="5:7" x14ac:dyDescent="0.25">
      <c r="E985" s="503"/>
      <c r="F985" s="545"/>
      <c r="G985" s="503"/>
    </row>
    <row r="986" spans="5:7" x14ac:dyDescent="0.25">
      <c r="E986" s="503"/>
      <c r="F986" s="545"/>
      <c r="G986" s="503"/>
    </row>
    <row r="987" spans="5:7" x14ac:dyDescent="0.25">
      <c r="E987" s="503"/>
      <c r="F987" s="545"/>
      <c r="G987" s="503"/>
    </row>
    <row r="988" spans="5:7" x14ac:dyDescent="0.25">
      <c r="E988" s="503"/>
      <c r="F988" s="545"/>
      <c r="G988" s="503"/>
    </row>
    <row r="989" spans="5:7" x14ac:dyDescent="0.25">
      <c r="E989" s="503"/>
      <c r="F989" s="545"/>
      <c r="G989" s="503"/>
    </row>
    <row r="990" spans="5:7" x14ac:dyDescent="0.25">
      <c r="E990" s="503"/>
      <c r="F990" s="545"/>
      <c r="G990" s="503"/>
    </row>
    <row r="991" spans="5:7" x14ac:dyDescent="0.25">
      <c r="E991" s="503"/>
      <c r="F991" s="545"/>
      <c r="G991" s="503"/>
    </row>
    <row r="992" spans="5:7" x14ac:dyDescent="0.25">
      <c r="E992" s="503"/>
      <c r="F992" s="545"/>
      <c r="G992" s="503"/>
    </row>
    <row r="993" spans="5:7" x14ac:dyDescent="0.25">
      <c r="E993" s="503"/>
      <c r="F993" s="545"/>
      <c r="G993" s="503"/>
    </row>
    <row r="994" spans="5:7" x14ac:dyDescent="0.25">
      <c r="E994" s="503"/>
      <c r="F994" s="545"/>
      <c r="G994" s="503"/>
    </row>
    <row r="995" spans="5:7" x14ac:dyDescent="0.25">
      <c r="E995" s="503"/>
      <c r="F995" s="545"/>
      <c r="G995" s="503"/>
    </row>
    <row r="996" spans="5:7" x14ac:dyDescent="0.25">
      <c r="E996" s="503"/>
      <c r="F996" s="545"/>
      <c r="G996" s="503"/>
    </row>
    <row r="997" spans="5:7" x14ac:dyDescent="0.25">
      <c r="E997" s="503"/>
      <c r="F997" s="545"/>
      <c r="G997" s="503"/>
    </row>
    <row r="998" spans="5:7" x14ac:dyDescent="0.25">
      <c r="E998" s="503"/>
      <c r="F998" s="545"/>
      <c r="G998" s="503"/>
    </row>
    <row r="999" spans="5:7" x14ac:dyDescent="0.25">
      <c r="E999" s="503"/>
      <c r="F999" s="545"/>
      <c r="G999" s="503"/>
    </row>
    <row r="1000" spans="5:7" x14ac:dyDescent="0.25">
      <c r="E1000" s="503"/>
      <c r="F1000" s="545"/>
      <c r="G1000" s="503"/>
    </row>
    <row r="1001" spans="5:7" x14ac:dyDescent="0.25">
      <c r="E1001" s="503"/>
      <c r="F1001" s="545"/>
      <c r="G1001" s="503"/>
    </row>
    <row r="1002" spans="5:7" x14ac:dyDescent="0.25">
      <c r="E1002" s="503"/>
      <c r="F1002" s="545"/>
      <c r="G1002" s="503"/>
    </row>
    <row r="1003" spans="5:7" x14ac:dyDescent="0.25">
      <c r="E1003" s="503"/>
      <c r="F1003" s="545"/>
      <c r="G1003" s="503"/>
    </row>
    <row r="1004" spans="5:7" x14ac:dyDescent="0.25">
      <c r="E1004" s="503"/>
      <c r="F1004" s="545"/>
      <c r="G1004" s="503"/>
    </row>
    <row r="1005" spans="5:7" x14ac:dyDescent="0.25">
      <c r="E1005" s="503"/>
      <c r="F1005" s="545"/>
      <c r="G1005" s="503"/>
    </row>
    <row r="1006" spans="5:7" x14ac:dyDescent="0.25">
      <c r="E1006" s="503"/>
      <c r="F1006" s="545"/>
      <c r="G1006" s="503"/>
    </row>
    <row r="1007" spans="5:7" x14ac:dyDescent="0.25">
      <c r="E1007" s="503"/>
      <c r="F1007" s="545"/>
      <c r="G1007" s="503"/>
    </row>
    <row r="1008" spans="5:7" x14ac:dyDescent="0.25">
      <c r="E1008" s="503"/>
      <c r="F1008" s="545"/>
      <c r="G1008" s="503"/>
    </row>
    <row r="1009" spans="5:7" x14ac:dyDescent="0.25">
      <c r="E1009" s="503"/>
      <c r="F1009" s="545"/>
      <c r="G1009" s="503"/>
    </row>
    <row r="1010" spans="5:7" x14ac:dyDescent="0.25">
      <c r="E1010" s="503"/>
      <c r="F1010" s="545"/>
      <c r="G1010" s="503"/>
    </row>
    <row r="1011" spans="5:7" x14ac:dyDescent="0.25">
      <c r="E1011" s="503"/>
      <c r="F1011" s="545"/>
      <c r="G1011" s="503"/>
    </row>
    <row r="1012" spans="5:7" x14ac:dyDescent="0.25">
      <c r="E1012" s="503"/>
      <c r="F1012" s="545"/>
      <c r="G1012" s="503"/>
    </row>
    <row r="1013" spans="5:7" x14ac:dyDescent="0.25">
      <c r="E1013" s="503"/>
      <c r="F1013" s="545"/>
      <c r="G1013" s="503"/>
    </row>
    <row r="1014" spans="5:7" x14ac:dyDescent="0.25">
      <c r="E1014" s="503"/>
      <c r="F1014" s="545"/>
      <c r="G1014" s="503"/>
    </row>
    <row r="1015" spans="5:7" x14ac:dyDescent="0.25">
      <c r="E1015" s="503"/>
      <c r="F1015" s="545"/>
      <c r="G1015" s="503"/>
    </row>
    <row r="1016" spans="5:7" x14ac:dyDescent="0.25">
      <c r="E1016" s="503"/>
      <c r="F1016" s="545"/>
      <c r="G1016" s="503"/>
    </row>
    <row r="1017" spans="5:7" x14ac:dyDescent="0.25">
      <c r="E1017" s="503"/>
      <c r="F1017" s="545"/>
      <c r="G1017" s="503"/>
    </row>
    <row r="1018" spans="5:7" x14ac:dyDescent="0.25">
      <c r="E1018" s="503"/>
      <c r="F1018" s="545"/>
      <c r="G1018" s="503"/>
    </row>
    <row r="1019" spans="5:7" x14ac:dyDescent="0.25">
      <c r="E1019" s="503"/>
      <c r="F1019" s="545"/>
      <c r="G1019" s="503"/>
    </row>
    <row r="1020" spans="5:7" x14ac:dyDescent="0.25">
      <c r="E1020" s="503"/>
      <c r="F1020" s="545"/>
      <c r="G1020" s="503"/>
    </row>
    <row r="1021" spans="5:7" x14ac:dyDescent="0.25">
      <c r="E1021" s="503"/>
      <c r="F1021" s="545"/>
      <c r="G1021" s="503"/>
    </row>
    <row r="1022" spans="5:7" x14ac:dyDescent="0.25">
      <c r="E1022" s="503"/>
      <c r="F1022" s="545"/>
      <c r="G1022" s="503"/>
    </row>
    <row r="1023" spans="5:7" x14ac:dyDescent="0.25">
      <c r="E1023" s="503"/>
      <c r="F1023" s="545"/>
      <c r="G1023" s="503"/>
    </row>
    <row r="1024" spans="5:7" x14ac:dyDescent="0.25">
      <c r="E1024" s="503"/>
      <c r="F1024" s="545"/>
      <c r="G1024" s="503"/>
    </row>
    <row r="1025" spans="5:7" x14ac:dyDescent="0.25">
      <c r="E1025" s="503"/>
      <c r="F1025" s="545"/>
      <c r="G1025" s="503"/>
    </row>
    <row r="1026" spans="5:7" x14ac:dyDescent="0.25">
      <c r="E1026" s="503"/>
      <c r="F1026" s="545"/>
      <c r="G1026" s="503"/>
    </row>
    <row r="1027" spans="5:7" x14ac:dyDescent="0.25">
      <c r="E1027" s="503"/>
      <c r="F1027" s="545"/>
      <c r="G1027" s="503"/>
    </row>
    <row r="1028" spans="5:7" x14ac:dyDescent="0.25">
      <c r="E1028" s="503"/>
      <c r="F1028" s="545"/>
      <c r="G1028" s="503"/>
    </row>
    <row r="1029" spans="5:7" x14ac:dyDescent="0.25">
      <c r="E1029" s="503"/>
      <c r="F1029" s="545"/>
      <c r="G1029" s="503"/>
    </row>
    <row r="1030" spans="5:7" x14ac:dyDescent="0.25">
      <c r="E1030" s="503"/>
      <c r="F1030" s="545"/>
      <c r="G1030" s="503"/>
    </row>
    <row r="1031" spans="5:7" x14ac:dyDescent="0.25">
      <c r="E1031" s="503"/>
      <c r="F1031" s="545"/>
      <c r="G1031" s="503"/>
    </row>
    <row r="1032" spans="5:7" x14ac:dyDescent="0.25">
      <c r="E1032" s="503"/>
      <c r="F1032" s="545"/>
      <c r="G1032" s="503"/>
    </row>
    <row r="1033" spans="5:7" x14ac:dyDescent="0.25">
      <c r="E1033" s="503"/>
      <c r="F1033" s="545"/>
      <c r="G1033" s="503"/>
    </row>
    <row r="1034" spans="5:7" x14ac:dyDescent="0.25">
      <c r="E1034" s="503"/>
      <c r="F1034" s="545"/>
      <c r="G1034" s="503"/>
    </row>
    <row r="1035" spans="5:7" x14ac:dyDescent="0.25">
      <c r="E1035" s="503"/>
      <c r="F1035" s="545"/>
      <c r="G1035" s="503"/>
    </row>
    <row r="1036" spans="5:7" x14ac:dyDescent="0.25">
      <c r="E1036" s="503"/>
      <c r="F1036" s="545"/>
      <c r="G1036" s="503"/>
    </row>
    <row r="1037" spans="5:7" x14ac:dyDescent="0.25">
      <c r="E1037" s="503"/>
      <c r="F1037" s="545"/>
      <c r="G1037" s="503"/>
    </row>
    <row r="1038" spans="5:7" x14ac:dyDescent="0.25">
      <c r="E1038" s="503"/>
      <c r="F1038" s="545"/>
      <c r="G1038" s="503"/>
    </row>
    <row r="1039" spans="5:7" x14ac:dyDescent="0.25">
      <c r="E1039" s="503"/>
      <c r="F1039" s="545"/>
      <c r="G1039" s="503"/>
    </row>
    <row r="1040" spans="5:7" x14ac:dyDescent="0.25">
      <c r="E1040" s="503"/>
      <c r="F1040" s="545"/>
      <c r="G1040" s="503"/>
    </row>
    <row r="1041" spans="5:7" x14ac:dyDescent="0.25">
      <c r="E1041" s="503"/>
      <c r="F1041" s="545"/>
      <c r="G1041" s="503"/>
    </row>
    <row r="1042" spans="5:7" x14ac:dyDescent="0.25">
      <c r="E1042" s="503"/>
      <c r="F1042" s="545"/>
      <c r="G1042" s="503"/>
    </row>
    <row r="1043" spans="5:7" x14ac:dyDescent="0.25">
      <c r="E1043" s="503"/>
      <c r="F1043" s="545"/>
      <c r="G1043" s="503"/>
    </row>
    <row r="1044" spans="5:7" x14ac:dyDescent="0.25">
      <c r="E1044" s="503"/>
      <c r="F1044" s="545"/>
      <c r="G1044" s="503"/>
    </row>
    <row r="1045" spans="5:7" x14ac:dyDescent="0.25">
      <c r="E1045" s="503"/>
      <c r="F1045" s="545"/>
      <c r="G1045" s="503"/>
    </row>
    <row r="1046" spans="5:7" x14ac:dyDescent="0.25">
      <c r="E1046" s="503"/>
      <c r="F1046" s="545"/>
      <c r="G1046" s="503"/>
    </row>
    <row r="1047" spans="5:7" x14ac:dyDescent="0.25">
      <c r="E1047" s="503"/>
      <c r="F1047" s="545"/>
      <c r="G1047" s="503"/>
    </row>
    <row r="1048" spans="5:7" x14ac:dyDescent="0.25">
      <c r="E1048" s="503"/>
      <c r="F1048" s="545"/>
      <c r="G1048" s="503"/>
    </row>
    <row r="1049" spans="5:7" x14ac:dyDescent="0.25">
      <c r="E1049" s="503"/>
      <c r="F1049" s="545"/>
      <c r="G1049" s="503"/>
    </row>
    <row r="1050" spans="5:7" x14ac:dyDescent="0.25">
      <c r="E1050" s="503"/>
      <c r="F1050" s="545"/>
      <c r="G1050" s="503"/>
    </row>
    <row r="1051" spans="5:7" x14ac:dyDescent="0.25">
      <c r="E1051" s="503"/>
      <c r="F1051" s="545"/>
      <c r="G1051" s="503"/>
    </row>
    <row r="1052" spans="5:7" x14ac:dyDescent="0.25">
      <c r="E1052" s="503"/>
      <c r="F1052" s="545"/>
      <c r="G1052" s="503"/>
    </row>
    <row r="1053" spans="5:7" x14ac:dyDescent="0.25">
      <c r="E1053" s="503"/>
      <c r="F1053" s="545"/>
      <c r="G1053" s="503"/>
    </row>
    <row r="1054" spans="5:7" x14ac:dyDescent="0.25">
      <c r="E1054" s="503"/>
      <c r="F1054" s="545"/>
      <c r="G1054" s="503"/>
    </row>
    <row r="1055" spans="5:7" x14ac:dyDescent="0.25">
      <c r="E1055" s="503"/>
      <c r="F1055" s="545"/>
      <c r="G1055" s="503"/>
    </row>
    <row r="1056" spans="5:7" x14ac:dyDescent="0.25">
      <c r="E1056" s="503"/>
      <c r="F1056" s="545"/>
      <c r="G1056" s="503"/>
    </row>
    <row r="1057" spans="5:7" x14ac:dyDescent="0.25">
      <c r="E1057" s="503"/>
      <c r="F1057" s="545"/>
      <c r="G1057" s="503"/>
    </row>
    <row r="1058" spans="5:7" x14ac:dyDescent="0.25">
      <c r="E1058" s="503"/>
      <c r="F1058" s="545"/>
      <c r="G1058" s="503"/>
    </row>
    <row r="1059" spans="5:7" x14ac:dyDescent="0.25">
      <c r="E1059" s="503"/>
      <c r="F1059" s="545"/>
      <c r="G1059" s="503"/>
    </row>
    <row r="1060" spans="5:7" x14ac:dyDescent="0.25">
      <c r="E1060" s="503"/>
      <c r="F1060" s="545"/>
      <c r="G1060" s="503"/>
    </row>
    <row r="1061" spans="5:7" x14ac:dyDescent="0.25">
      <c r="E1061" s="503"/>
      <c r="F1061" s="545"/>
      <c r="G1061" s="503"/>
    </row>
    <row r="1062" spans="5:7" x14ac:dyDescent="0.25">
      <c r="E1062" s="503"/>
      <c r="F1062" s="545"/>
      <c r="G1062" s="503"/>
    </row>
    <row r="1063" spans="5:7" x14ac:dyDescent="0.25">
      <c r="E1063" s="503"/>
      <c r="F1063" s="545"/>
      <c r="G1063" s="503"/>
    </row>
    <row r="1064" spans="5:7" x14ac:dyDescent="0.25">
      <c r="E1064" s="503"/>
      <c r="F1064" s="545"/>
      <c r="G1064" s="503"/>
    </row>
    <row r="1065" spans="5:7" x14ac:dyDescent="0.25">
      <c r="E1065" s="503"/>
      <c r="F1065" s="545"/>
      <c r="G1065" s="503"/>
    </row>
    <row r="1066" spans="5:7" x14ac:dyDescent="0.25">
      <c r="E1066" s="503"/>
      <c r="F1066" s="545"/>
      <c r="G1066" s="503"/>
    </row>
    <row r="1067" spans="5:7" x14ac:dyDescent="0.25">
      <c r="E1067" s="503"/>
      <c r="F1067" s="545"/>
      <c r="G1067" s="503"/>
    </row>
    <row r="1068" spans="5:7" x14ac:dyDescent="0.25">
      <c r="E1068" s="503"/>
      <c r="F1068" s="545"/>
      <c r="G1068" s="503"/>
    </row>
    <row r="1069" spans="5:7" x14ac:dyDescent="0.25">
      <c r="E1069" s="503"/>
      <c r="F1069" s="545"/>
      <c r="G1069" s="503"/>
    </row>
    <row r="1070" spans="5:7" x14ac:dyDescent="0.25">
      <c r="E1070" s="503"/>
      <c r="F1070" s="545"/>
      <c r="G1070" s="503"/>
    </row>
    <row r="1071" spans="5:7" x14ac:dyDescent="0.25">
      <c r="E1071" s="503"/>
      <c r="F1071" s="545"/>
      <c r="G1071" s="503"/>
    </row>
    <row r="1072" spans="5:7" x14ac:dyDescent="0.25">
      <c r="E1072" s="503"/>
      <c r="F1072" s="545"/>
      <c r="G1072" s="503"/>
    </row>
    <row r="1073" spans="5:7" x14ac:dyDescent="0.25">
      <c r="E1073" s="503"/>
      <c r="F1073" s="545"/>
      <c r="G1073" s="503"/>
    </row>
    <row r="1074" spans="5:7" x14ac:dyDescent="0.25">
      <c r="E1074" s="503"/>
      <c r="F1074" s="545"/>
      <c r="G1074" s="503"/>
    </row>
    <row r="1075" spans="5:7" x14ac:dyDescent="0.25">
      <c r="E1075" s="503"/>
      <c r="F1075" s="545"/>
      <c r="G1075" s="503"/>
    </row>
    <row r="1076" spans="5:7" x14ac:dyDescent="0.25">
      <c r="E1076" s="503"/>
      <c r="F1076" s="545"/>
      <c r="G1076" s="503"/>
    </row>
    <row r="1077" spans="5:7" x14ac:dyDescent="0.25">
      <c r="E1077" s="503"/>
      <c r="F1077" s="545"/>
      <c r="G1077" s="503"/>
    </row>
    <row r="1078" spans="5:7" x14ac:dyDescent="0.25">
      <c r="E1078" s="503"/>
      <c r="F1078" s="545"/>
      <c r="G1078" s="503"/>
    </row>
    <row r="1079" spans="5:7" x14ac:dyDescent="0.25">
      <c r="E1079" s="503"/>
      <c r="F1079" s="545"/>
      <c r="G1079" s="503"/>
    </row>
    <row r="1080" spans="5:7" x14ac:dyDescent="0.25">
      <c r="E1080" s="503"/>
      <c r="F1080" s="545"/>
      <c r="G1080" s="503"/>
    </row>
    <row r="1081" spans="5:7" x14ac:dyDescent="0.25">
      <c r="E1081" s="503"/>
      <c r="F1081" s="545"/>
      <c r="G1081" s="503"/>
    </row>
    <row r="1082" spans="5:7" x14ac:dyDescent="0.25">
      <c r="E1082" s="503"/>
      <c r="F1082" s="545"/>
      <c r="G1082" s="503"/>
    </row>
    <row r="1083" spans="5:7" x14ac:dyDescent="0.25">
      <c r="E1083" s="503"/>
      <c r="F1083" s="545"/>
      <c r="G1083" s="503"/>
    </row>
    <row r="1084" spans="5:7" x14ac:dyDescent="0.25">
      <c r="E1084" s="503"/>
      <c r="F1084" s="545"/>
      <c r="G1084" s="503"/>
    </row>
    <row r="1085" spans="5:7" x14ac:dyDescent="0.25">
      <c r="E1085" s="503"/>
      <c r="F1085" s="545"/>
      <c r="G1085" s="503"/>
    </row>
    <row r="1086" spans="5:7" x14ac:dyDescent="0.25">
      <c r="E1086" s="503"/>
      <c r="F1086" s="545"/>
      <c r="G1086" s="503"/>
    </row>
    <row r="1087" spans="5:7" x14ac:dyDescent="0.25">
      <c r="E1087" s="503"/>
      <c r="F1087" s="545"/>
      <c r="G1087" s="503"/>
    </row>
    <row r="1088" spans="5:7" x14ac:dyDescent="0.25">
      <c r="E1088" s="503"/>
      <c r="F1088" s="545"/>
      <c r="G1088" s="503"/>
    </row>
    <row r="1089" spans="5:7" x14ac:dyDescent="0.25">
      <c r="E1089" s="503"/>
      <c r="F1089" s="545"/>
      <c r="G1089" s="503"/>
    </row>
    <row r="1090" spans="5:7" x14ac:dyDescent="0.25">
      <c r="E1090" s="503"/>
      <c r="F1090" s="545"/>
      <c r="G1090" s="503"/>
    </row>
    <row r="1091" spans="5:7" x14ac:dyDescent="0.25">
      <c r="E1091" s="503"/>
      <c r="F1091" s="545"/>
      <c r="G1091" s="503"/>
    </row>
    <row r="1092" spans="5:7" x14ac:dyDescent="0.25">
      <c r="E1092" s="503"/>
      <c r="F1092" s="545"/>
      <c r="G1092" s="503"/>
    </row>
    <row r="1093" spans="5:7" x14ac:dyDescent="0.25">
      <c r="E1093" s="503"/>
      <c r="F1093" s="545"/>
      <c r="G1093" s="503"/>
    </row>
    <row r="1094" spans="5:7" x14ac:dyDescent="0.25">
      <c r="E1094" s="503"/>
      <c r="F1094" s="545"/>
      <c r="G1094" s="503"/>
    </row>
    <row r="1095" spans="5:7" x14ac:dyDescent="0.25">
      <c r="E1095" s="503"/>
      <c r="F1095" s="545"/>
      <c r="G1095" s="503"/>
    </row>
    <row r="1096" spans="5:7" x14ac:dyDescent="0.25">
      <c r="E1096" s="503"/>
      <c r="F1096" s="545"/>
      <c r="G1096" s="503"/>
    </row>
    <row r="1097" spans="5:7" x14ac:dyDescent="0.25">
      <c r="E1097" s="503"/>
      <c r="F1097" s="545"/>
      <c r="G1097" s="503"/>
    </row>
    <row r="1098" spans="5:7" x14ac:dyDescent="0.25">
      <c r="E1098" s="503"/>
      <c r="F1098" s="545"/>
      <c r="G1098" s="503"/>
    </row>
    <row r="1099" spans="5:7" x14ac:dyDescent="0.25">
      <c r="E1099" s="503"/>
      <c r="F1099" s="545"/>
      <c r="G1099" s="503"/>
    </row>
    <row r="1100" spans="5:7" x14ac:dyDescent="0.25">
      <c r="E1100" s="503"/>
      <c r="F1100" s="545"/>
      <c r="G1100" s="503"/>
    </row>
    <row r="1101" spans="5:7" x14ac:dyDescent="0.25">
      <c r="E1101" s="503"/>
      <c r="F1101" s="545"/>
      <c r="G1101" s="503"/>
    </row>
    <row r="1102" spans="5:7" x14ac:dyDescent="0.25">
      <c r="E1102" s="503"/>
      <c r="F1102" s="545"/>
      <c r="G1102" s="503"/>
    </row>
    <row r="1103" spans="5:7" x14ac:dyDescent="0.25">
      <c r="E1103" s="503"/>
      <c r="F1103" s="545"/>
      <c r="G1103" s="503"/>
    </row>
    <row r="1104" spans="5:7" x14ac:dyDescent="0.25">
      <c r="E1104" s="503"/>
      <c r="F1104" s="545"/>
      <c r="G1104" s="503"/>
    </row>
    <row r="1105" spans="5:7" x14ac:dyDescent="0.25">
      <c r="E1105" s="503"/>
      <c r="F1105" s="545"/>
      <c r="G1105" s="503"/>
    </row>
    <row r="1106" spans="5:7" x14ac:dyDescent="0.25">
      <c r="E1106" s="503"/>
      <c r="F1106" s="545"/>
      <c r="G1106" s="503"/>
    </row>
    <row r="1107" spans="5:7" x14ac:dyDescent="0.25">
      <c r="E1107" s="503"/>
      <c r="F1107" s="545"/>
      <c r="G1107" s="503"/>
    </row>
    <row r="1108" spans="5:7" x14ac:dyDescent="0.25">
      <c r="E1108" s="503"/>
      <c r="F1108" s="545"/>
      <c r="G1108" s="503"/>
    </row>
    <row r="1109" spans="5:7" x14ac:dyDescent="0.25">
      <c r="E1109" s="503"/>
      <c r="F1109" s="545"/>
      <c r="G1109" s="503"/>
    </row>
    <row r="1110" spans="5:7" x14ac:dyDescent="0.25">
      <c r="E1110" s="503"/>
      <c r="F1110" s="545"/>
      <c r="G1110" s="503"/>
    </row>
    <row r="1111" spans="5:7" x14ac:dyDescent="0.25">
      <c r="E1111" s="503"/>
      <c r="F1111" s="545"/>
      <c r="G1111" s="503"/>
    </row>
    <row r="1112" spans="5:7" x14ac:dyDescent="0.25">
      <c r="E1112" s="503"/>
      <c r="F1112" s="545"/>
      <c r="G1112" s="503"/>
    </row>
    <row r="1113" spans="5:7" x14ac:dyDescent="0.25">
      <c r="E1113" s="503"/>
      <c r="F1113" s="545"/>
      <c r="G1113" s="503"/>
    </row>
    <row r="1114" spans="5:7" x14ac:dyDescent="0.25">
      <c r="E1114" s="503"/>
      <c r="F1114" s="545"/>
      <c r="G1114" s="503"/>
    </row>
    <row r="1115" spans="5:7" x14ac:dyDescent="0.25">
      <c r="E1115" s="503"/>
      <c r="F1115" s="545"/>
      <c r="G1115" s="503"/>
    </row>
    <row r="1116" spans="5:7" x14ac:dyDescent="0.25">
      <c r="E1116" s="503"/>
      <c r="F1116" s="545"/>
      <c r="G1116" s="503"/>
    </row>
    <row r="1117" spans="5:7" x14ac:dyDescent="0.25">
      <c r="E1117" s="503"/>
      <c r="F1117" s="545"/>
      <c r="G1117" s="503"/>
    </row>
    <row r="1118" spans="5:7" x14ac:dyDescent="0.25">
      <c r="E1118" s="503"/>
      <c r="F1118" s="545"/>
      <c r="G1118" s="503"/>
    </row>
    <row r="1119" spans="5:7" x14ac:dyDescent="0.25">
      <c r="E1119" s="503"/>
      <c r="F1119" s="545"/>
      <c r="G1119" s="503"/>
    </row>
    <row r="1120" spans="5:7" x14ac:dyDescent="0.25">
      <c r="E1120" s="503"/>
      <c r="F1120" s="545"/>
      <c r="G1120" s="503"/>
    </row>
    <row r="1121" spans="5:7" x14ac:dyDescent="0.25">
      <c r="E1121" s="503"/>
      <c r="F1121" s="545"/>
      <c r="G1121" s="503"/>
    </row>
    <row r="1122" spans="5:7" x14ac:dyDescent="0.25">
      <c r="E1122" s="503"/>
      <c r="F1122" s="545"/>
      <c r="G1122" s="503"/>
    </row>
    <row r="1123" spans="5:7" x14ac:dyDescent="0.25">
      <c r="E1123" s="503"/>
      <c r="F1123" s="545"/>
      <c r="G1123" s="503"/>
    </row>
    <row r="1124" spans="5:7" x14ac:dyDescent="0.25">
      <c r="E1124" s="503"/>
      <c r="F1124" s="545"/>
      <c r="G1124" s="503"/>
    </row>
    <row r="1125" spans="5:7" x14ac:dyDescent="0.25">
      <c r="E1125" s="503"/>
      <c r="F1125" s="545"/>
      <c r="G1125" s="503"/>
    </row>
    <row r="1126" spans="5:7" x14ac:dyDescent="0.25">
      <c r="E1126" s="503"/>
      <c r="F1126" s="545"/>
      <c r="G1126" s="503"/>
    </row>
    <row r="1127" spans="5:7" x14ac:dyDescent="0.25">
      <c r="E1127" s="503"/>
      <c r="F1127" s="545"/>
      <c r="G1127" s="503"/>
    </row>
    <row r="1128" spans="5:7" x14ac:dyDescent="0.25">
      <c r="E1128" s="503"/>
      <c r="F1128" s="545"/>
      <c r="G1128" s="503"/>
    </row>
    <row r="1129" spans="5:7" x14ac:dyDescent="0.25">
      <c r="E1129" s="503"/>
      <c r="F1129" s="545"/>
      <c r="G1129" s="503"/>
    </row>
    <row r="1130" spans="5:7" x14ac:dyDescent="0.25">
      <c r="E1130" s="503"/>
      <c r="F1130" s="545"/>
      <c r="G1130" s="503"/>
    </row>
    <row r="1131" spans="5:7" x14ac:dyDescent="0.25">
      <c r="E1131" s="503"/>
      <c r="F1131" s="545"/>
      <c r="G1131" s="503"/>
    </row>
    <row r="1132" spans="5:7" x14ac:dyDescent="0.25">
      <c r="E1132" s="503"/>
      <c r="F1132" s="545"/>
      <c r="G1132" s="503"/>
    </row>
    <row r="1133" spans="5:7" x14ac:dyDescent="0.25">
      <c r="E1133" s="503"/>
      <c r="F1133" s="545"/>
      <c r="G1133" s="503"/>
    </row>
    <row r="1134" spans="5:7" x14ac:dyDescent="0.25">
      <c r="E1134" s="503"/>
      <c r="F1134" s="545"/>
      <c r="G1134" s="503"/>
    </row>
    <row r="1135" spans="5:7" x14ac:dyDescent="0.25">
      <c r="E1135" s="503"/>
      <c r="F1135" s="545"/>
      <c r="G1135" s="503"/>
    </row>
    <row r="1136" spans="5:7" x14ac:dyDescent="0.25">
      <c r="E1136" s="503"/>
      <c r="F1136" s="545"/>
      <c r="G1136" s="503"/>
    </row>
    <row r="1137" spans="5:7" x14ac:dyDescent="0.25">
      <c r="E1137" s="503"/>
      <c r="F1137" s="545"/>
      <c r="G1137" s="503"/>
    </row>
    <row r="1138" spans="5:7" x14ac:dyDescent="0.25">
      <c r="E1138" s="503"/>
      <c r="F1138" s="545"/>
      <c r="G1138" s="503"/>
    </row>
    <row r="1139" spans="5:7" x14ac:dyDescent="0.25">
      <c r="E1139" s="503"/>
      <c r="F1139" s="545"/>
      <c r="G1139" s="503"/>
    </row>
    <row r="1140" spans="5:7" x14ac:dyDescent="0.25">
      <c r="E1140" s="503"/>
      <c r="F1140" s="545"/>
      <c r="G1140" s="503"/>
    </row>
    <row r="1141" spans="5:7" x14ac:dyDescent="0.25">
      <c r="E1141" s="503"/>
      <c r="F1141" s="545"/>
      <c r="G1141" s="503"/>
    </row>
    <row r="1142" spans="5:7" x14ac:dyDescent="0.25">
      <c r="E1142" s="503"/>
      <c r="F1142" s="545"/>
      <c r="G1142" s="503"/>
    </row>
    <row r="1143" spans="5:7" x14ac:dyDescent="0.25">
      <c r="E1143" s="503"/>
      <c r="F1143" s="545"/>
      <c r="G1143" s="503"/>
    </row>
    <row r="1144" spans="5:7" x14ac:dyDescent="0.25">
      <c r="E1144" s="503"/>
      <c r="F1144" s="545"/>
      <c r="G1144" s="503"/>
    </row>
    <row r="1145" spans="5:7" x14ac:dyDescent="0.25">
      <c r="E1145" s="503"/>
      <c r="F1145" s="545"/>
      <c r="G1145" s="503"/>
    </row>
    <row r="1146" spans="5:7" x14ac:dyDescent="0.25">
      <c r="E1146" s="503"/>
      <c r="F1146" s="545"/>
      <c r="G1146" s="503"/>
    </row>
    <row r="1147" spans="5:7" x14ac:dyDescent="0.25">
      <c r="E1147" s="503"/>
      <c r="F1147" s="545"/>
      <c r="G1147" s="503"/>
    </row>
    <row r="1148" spans="5:7" x14ac:dyDescent="0.25">
      <c r="E1148" s="503"/>
      <c r="F1148" s="545"/>
      <c r="G1148" s="503"/>
    </row>
    <row r="1149" spans="5:7" x14ac:dyDescent="0.25">
      <c r="E1149" s="503"/>
      <c r="F1149" s="545"/>
      <c r="G1149" s="503"/>
    </row>
    <row r="1150" spans="5:7" x14ac:dyDescent="0.25">
      <c r="E1150" s="503"/>
      <c r="F1150" s="545"/>
      <c r="G1150" s="503"/>
    </row>
    <row r="1151" spans="5:7" x14ac:dyDescent="0.25">
      <c r="E1151" s="503"/>
      <c r="F1151" s="545"/>
      <c r="G1151" s="503"/>
    </row>
    <row r="1152" spans="5:7" x14ac:dyDescent="0.25">
      <c r="E1152" s="503"/>
      <c r="F1152" s="545"/>
      <c r="G1152" s="503"/>
    </row>
    <row r="1153" spans="5:7" x14ac:dyDescent="0.25">
      <c r="E1153" s="503"/>
      <c r="F1153" s="545"/>
      <c r="G1153" s="503"/>
    </row>
    <row r="1154" spans="5:7" x14ac:dyDescent="0.25">
      <c r="E1154" s="503"/>
      <c r="F1154" s="545"/>
      <c r="G1154" s="503"/>
    </row>
    <row r="1155" spans="5:7" x14ac:dyDescent="0.25">
      <c r="E1155" s="503"/>
      <c r="F1155" s="545"/>
      <c r="G1155" s="503"/>
    </row>
    <row r="1156" spans="5:7" x14ac:dyDescent="0.25">
      <c r="E1156" s="503"/>
      <c r="F1156" s="545"/>
      <c r="G1156" s="503"/>
    </row>
    <row r="1157" spans="5:7" x14ac:dyDescent="0.25">
      <c r="E1157" s="503"/>
      <c r="F1157" s="545"/>
      <c r="G1157" s="503"/>
    </row>
    <row r="1158" spans="5:7" x14ac:dyDescent="0.25">
      <c r="E1158" s="503"/>
      <c r="F1158" s="545"/>
      <c r="G1158" s="503"/>
    </row>
    <row r="1159" spans="5:7" x14ac:dyDescent="0.25">
      <c r="E1159" s="503"/>
      <c r="F1159" s="545"/>
      <c r="G1159" s="503"/>
    </row>
    <row r="1160" spans="5:7" x14ac:dyDescent="0.25">
      <c r="E1160" s="503"/>
      <c r="F1160" s="545"/>
      <c r="G1160" s="503"/>
    </row>
    <row r="1161" spans="5:7" x14ac:dyDescent="0.25">
      <c r="E1161" s="503"/>
      <c r="F1161" s="545"/>
      <c r="G1161" s="503"/>
    </row>
    <row r="1162" spans="5:7" x14ac:dyDescent="0.25">
      <c r="E1162" s="503"/>
      <c r="F1162" s="545"/>
      <c r="G1162" s="503"/>
    </row>
    <row r="1163" spans="5:7" x14ac:dyDescent="0.25">
      <c r="E1163" s="503"/>
      <c r="F1163" s="545"/>
      <c r="G1163" s="503"/>
    </row>
    <row r="1164" spans="5:7" x14ac:dyDescent="0.25">
      <c r="E1164" s="503"/>
      <c r="F1164" s="545"/>
      <c r="G1164" s="503"/>
    </row>
    <row r="1165" spans="5:7" x14ac:dyDescent="0.25">
      <c r="E1165" s="503"/>
      <c r="F1165" s="545"/>
      <c r="G1165" s="503"/>
    </row>
    <row r="1166" spans="5:7" x14ac:dyDescent="0.25">
      <c r="E1166" s="503"/>
      <c r="F1166" s="545"/>
      <c r="G1166" s="503"/>
    </row>
    <row r="1167" spans="5:7" x14ac:dyDescent="0.25">
      <c r="E1167" s="503"/>
      <c r="F1167" s="545"/>
      <c r="G1167" s="503"/>
    </row>
    <row r="1168" spans="5:7" x14ac:dyDescent="0.25">
      <c r="E1168" s="503"/>
      <c r="F1168" s="545"/>
      <c r="G1168" s="503"/>
    </row>
    <row r="1169" spans="5:7" x14ac:dyDescent="0.25">
      <c r="E1169" s="503"/>
      <c r="F1169" s="545"/>
      <c r="G1169" s="503"/>
    </row>
    <row r="1170" spans="5:7" x14ac:dyDescent="0.25">
      <c r="E1170" s="503"/>
      <c r="F1170" s="545"/>
      <c r="G1170" s="503"/>
    </row>
    <row r="1171" spans="5:7" x14ac:dyDescent="0.25">
      <c r="E1171" s="503"/>
      <c r="F1171" s="545"/>
      <c r="G1171" s="503"/>
    </row>
    <row r="1172" spans="5:7" x14ac:dyDescent="0.25">
      <c r="E1172" s="503"/>
      <c r="F1172" s="545"/>
      <c r="G1172" s="503"/>
    </row>
    <row r="1173" spans="5:7" x14ac:dyDescent="0.25">
      <c r="E1173" s="503"/>
      <c r="F1173" s="545"/>
      <c r="G1173" s="503"/>
    </row>
    <row r="1174" spans="5:7" x14ac:dyDescent="0.25">
      <c r="E1174" s="503"/>
      <c r="F1174" s="545"/>
      <c r="G1174" s="503"/>
    </row>
    <row r="1175" spans="5:7" x14ac:dyDescent="0.25">
      <c r="E1175" s="503"/>
      <c r="F1175" s="545"/>
      <c r="G1175" s="503"/>
    </row>
    <row r="1176" spans="5:7" x14ac:dyDescent="0.25">
      <c r="E1176" s="503"/>
      <c r="F1176" s="545"/>
      <c r="G1176" s="503"/>
    </row>
    <row r="1177" spans="5:7" x14ac:dyDescent="0.25">
      <c r="E1177" s="503"/>
      <c r="F1177" s="545"/>
      <c r="G1177" s="503"/>
    </row>
    <row r="1178" spans="5:7" x14ac:dyDescent="0.25">
      <c r="E1178" s="503"/>
      <c r="F1178" s="545"/>
      <c r="G1178" s="503"/>
    </row>
    <row r="1179" spans="5:7" x14ac:dyDescent="0.25">
      <c r="E1179" s="503"/>
      <c r="F1179" s="545"/>
      <c r="G1179" s="503"/>
    </row>
    <row r="1180" spans="5:7" x14ac:dyDescent="0.25">
      <c r="E1180" s="503"/>
      <c r="F1180" s="545"/>
      <c r="G1180" s="503"/>
    </row>
    <row r="1181" spans="5:7" x14ac:dyDescent="0.25">
      <c r="E1181" s="503"/>
      <c r="F1181" s="545"/>
      <c r="G1181" s="503"/>
    </row>
    <row r="1182" spans="5:7" x14ac:dyDescent="0.25">
      <c r="E1182" s="503"/>
      <c r="F1182" s="545"/>
      <c r="G1182" s="503"/>
    </row>
    <row r="1183" spans="5:7" x14ac:dyDescent="0.25">
      <c r="E1183" s="503"/>
      <c r="F1183" s="545"/>
      <c r="G1183" s="503"/>
    </row>
    <row r="1184" spans="5:7" x14ac:dyDescent="0.25">
      <c r="E1184" s="503"/>
      <c r="F1184" s="545"/>
      <c r="G1184" s="503"/>
    </row>
    <row r="1185" spans="5:7" x14ac:dyDescent="0.25">
      <c r="E1185" s="503"/>
      <c r="F1185" s="545"/>
      <c r="G1185" s="503"/>
    </row>
    <row r="1186" spans="5:7" x14ac:dyDescent="0.25">
      <c r="E1186" s="503"/>
      <c r="F1186" s="545"/>
      <c r="G1186" s="503"/>
    </row>
    <row r="1187" spans="5:7" x14ac:dyDescent="0.25">
      <c r="E1187" s="503"/>
      <c r="F1187" s="545"/>
      <c r="G1187" s="503"/>
    </row>
    <row r="1188" spans="5:7" x14ac:dyDescent="0.25">
      <c r="E1188" s="503"/>
      <c r="F1188" s="545"/>
      <c r="G1188" s="503"/>
    </row>
    <row r="1189" spans="5:7" x14ac:dyDescent="0.25">
      <c r="E1189" s="503"/>
      <c r="F1189" s="545"/>
      <c r="G1189" s="503"/>
    </row>
    <row r="1190" spans="5:7" x14ac:dyDescent="0.25">
      <c r="E1190" s="503"/>
      <c r="F1190" s="545"/>
      <c r="G1190" s="503"/>
    </row>
    <row r="1191" spans="5:7" x14ac:dyDescent="0.25">
      <c r="E1191" s="503"/>
      <c r="F1191" s="545"/>
      <c r="G1191" s="503"/>
    </row>
    <row r="1192" spans="5:7" x14ac:dyDescent="0.25">
      <c r="E1192" s="503"/>
      <c r="F1192" s="545"/>
      <c r="G1192" s="503"/>
    </row>
    <row r="1193" spans="5:7" x14ac:dyDescent="0.25">
      <c r="E1193" s="503"/>
      <c r="F1193" s="545"/>
      <c r="G1193" s="503"/>
    </row>
    <row r="1194" spans="5:7" x14ac:dyDescent="0.25">
      <c r="E1194" s="503"/>
      <c r="F1194" s="545"/>
      <c r="G1194" s="503"/>
    </row>
    <row r="1195" spans="5:7" x14ac:dyDescent="0.25">
      <c r="E1195" s="503"/>
      <c r="F1195" s="545"/>
      <c r="G1195" s="503"/>
    </row>
    <row r="1196" spans="5:7" x14ac:dyDescent="0.25">
      <c r="E1196" s="503"/>
      <c r="F1196" s="545"/>
      <c r="G1196" s="503"/>
    </row>
    <row r="1197" spans="5:7" x14ac:dyDescent="0.25">
      <c r="E1197" s="503"/>
      <c r="F1197" s="545"/>
      <c r="G1197" s="503"/>
    </row>
    <row r="1198" spans="5:7" x14ac:dyDescent="0.25">
      <c r="E1198" s="503"/>
      <c r="F1198" s="545"/>
      <c r="G1198" s="503"/>
    </row>
    <row r="1199" spans="5:7" x14ac:dyDescent="0.25">
      <c r="E1199" s="503"/>
      <c r="F1199" s="545"/>
      <c r="G1199" s="503"/>
    </row>
    <row r="1200" spans="5:7" x14ac:dyDescent="0.25">
      <c r="E1200" s="503"/>
      <c r="F1200" s="545"/>
      <c r="G1200" s="503"/>
    </row>
    <row r="1201" spans="5:7" x14ac:dyDescent="0.25">
      <c r="E1201" s="503"/>
      <c r="F1201" s="545"/>
      <c r="G1201" s="503"/>
    </row>
    <row r="1202" spans="5:7" x14ac:dyDescent="0.25">
      <c r="E1202" s="503"/>
      <c r="F1202" s="545"/>
      <c r="G1202" s="503"/>
    </row>
    <row r="1203" spans="5:7" x14ac:dyDescent="0.25">
      <c r="E1203" s="503"/>
      <c r="F1203" s="545"/>
      <c r="G1203" s="503"/>
    </row>
    <row r="1204" spans="5:7" x14ac:dyDescent="0.25">
      <c r="E1204" s="503"/>
      <c r="F1204" s="545"/>
      <c r="G1204" s="503"/>
    </row>
    <row r="1205" spans="5:7" x14ac:dyDescent="0.25">
      <c r="E1205" s="503"/>
      <c r="F1205" s="545"/>
      <c r="G1205" s="503"/>
    </row>
    <row r="1206" spans="5:7" x14ac:dyDescent="0.25">
      <c r="E1206" s="503"/>
      <c r="F1206" s="545"/>
      <c r="G1206" s="503"/>
    </row>
    <row r="1207" spans="5:7" x14ac:dyDescent="0.25">
      <c r="E1207" s="503"/>
      <c r="F1207" s="545"/>
      <c r="G1207" s="503"/>
    </row>
    <row r="1208" spans="5:7" x14ac:dyDescent="0.25">
      <c r="E1208" s="503"/>
      <c r="F1208" s="545"/>
      <c r="G1208" s="503"/>
    </row>
    <row r="1209" spans="5:7" x14ac:dyDescent="0.25">
      <c r="E1209" s="503"/>
      <c r="F1209" s="545"/>
      <c r="G1209" s="503"/>
    </row>
    <row r="1210" spans="5:7" x14ac:dyDescent="0.25">
      <c r="E1210" s="503"/>
      <c r="F1210" s="545"/>
      <c r="G1210" s="503"/>
    </row>
    <row r="1211" spans="5:7" x14ac:dyDescent="0.25">
      <c r="E1211" s="503"/>
      <c r="F1211" s="545"/>
      <c r="G1211" s="503"/>
    </row>
    <row r="1212" spans="5:7" x14ac:dyDescent="0.25">
      <c r="E1212" s="503"/>
      <c r="F1212" s="545"/>
      <c r="G1212" s="503"/>
    </row>
    <row r="1213" spans="5:7" x14ac:dyDescent="0.25">
      <c r="E1213" s="503"/>
      <c r="F1213" s="545"/>
      <c r="G1213" s="503"/>
    </row>
    <row r="1214" spans="5:7" x14ac:dyDescent="0.25">
      <c r="E1214" s="503"/>
      <c r="F1214" s="545"/>
      <c r="G1214" s="503"/>
    </row>
    <row r="1215" spans="5:7" x14ac:dyDescent="0.25">
      <c r="E1215" s="503"/>
      <c r="F1215" s="545"/>
      <c r="G1215" s="503"/>
    </row>
    <row r="1216" spans="5:7" x14ac:dyDescent="0.25">
      <c r="E1216" s="503"/>
      <c r="F1216" s="545"/>
      <c r="G1216" s="503"/>
    </row>
    <row r="1217" spans="5:7" x14ac:dyDescent="0.25">
      <c r="E1217" s="503"/>
      <c r="F1217" s="545"/>
      <c r="G1217" s="503"/>
    </row>
    <row r="1218" spans="5:7" x14ac:dyDescent="0.25">
      <c r="E1218" s="503"/>
      <c r="F1218" s="545"/>
      <c r="G1218" s="503"/>
    </row>
    <row r="1219" spans="5:7" x14ac:dyDescent="0.25">
      <c r="E1219" s="503"/>
      <c r="F1219" s="545"/>
      <c r="G1219" s="503"/>
    </row>
    <row r="1220" spans="5:7" x14ac:dyDescent="0.25">
      <c r="E1220" s="503"/>
      <c r="F1220" s="545"/>
      <c r="G1220" s="503"/>
    </row>
    <row r="1221" spans="5:7" x14ac:dyDescent="0.25">
      <c r="E1221" s="503"/>
      <c r="F1221" s="545"/>
      <c r="G1221" s="503"/>
    </row>
    <row r="1222" spans="5:7" x14ac:dyDescent="0.25">
      <c r="E1222" s="503"/>
      <c r="F1222" s="545"/>
      <c r="G1222" s="503"/>
    </row>
    <row r="1223" spans="5:7" x14ac:dyDescent="0.25">
      <c r="E1223" s="503"/>
      <c r="F1223" s="545"/>
      <c r="G1223" s="503"/>
    </row>
    <row r="1224" spans="5:7" x14ac:dyDescent="0.25">
      <c r="E1224" s="503"/>
      <c r="F1224" s="545"/>
      <c r="G1224" s="503"/>
    </row>
    <row r="1225" spans="5:7" x14ac:dyDescent="0.25">
      <c r="E1225" s="503"/>
      <c r="F1225" s="545"/>
      <c r="G1225" s="503"/>
    </row>
    <row r="1226" spans="5:7" x14ac:dyDescent="0.25">
      <c r="E1226" s="503"/>
      <c r="F1226" s="545"/>
      <c r="G1226" s="503"/>
    </row>
    <row r="1227" spans="5:7" x14ac:dyDescent="0.25">
      <c r="E1227" s="503"/>
      <c r="F1227" s="545"/>
      <c r="G1227" s="503"/>
    </row>
    <row r="1228" spans="5:7" x14ac:dyDescent="0.25">
      <c r="E1228" s="503"/>
      <c r="F1228" s="545"/>
      <c r="G1228" s="503"/>
    </row>
    <row r="1229" spans="5:7" x14ac:dyDescent="0.25">
      <c r="E1229" s="503"/>
      <c r="F1229" s="545"/>
      <c r="G1229" s="503"/>
    </row>
    <row r="1230" spans="5:7" x14ac:dyDescent="0.25">
      <c r="E1230" s="503"/>
      <c r="F1230" s="545"/>
      <c r="G1230" s="503"/>
    </row>
    <row r="1231" spans="5:7" x14ac:dyDescent="0.25">
      <c r="E1231" s="503"/>
      <c r="F1231" s="545"/>
      <c r="G1231" s="503"/>
    </row>
    <row r="1232" spans="5:7" x14ac:dyDescent="0.25">
      <c r="E1232" s="503"/>
      <c r="F1232" s="545"/>
      <c r="G1232" s="503"/>
    </row>
    <row r="1233" spans="5:7" x14ac:dyDescent="0.25">
      <c r="E1233" s="503"/>
      <c r="F1233" s="545"/>
      <c r="G1233" s="503"/>
    </row>
    <row r="1234" spans="5:7" x14ac:dyDescent="0.25">
      <c r="E1234" s="503"/>
      <c r="F1234" s="545"/>
      <c r="G1234" s="503"/>
    </row>
    <row r="1235" spans="5:7" x14ac:dyDescent="0.25">
      <c r="E1235" s="503"/>
      <c r="F1235" s="545"/>
      <c r="G1235" s="503"/>
    </row>
    <row r="1236" spans="5:7" x14ac:dyDescent="0.25">
      <c r="E1236" s="503"/>
      <c r="F1236" s="545"/>
      <c r="G1236" s="503"/>
    </row>
    <row r="1237" spans="5:7" x14ac:dyDescent="0.25">
      <c r="E1237" s="503"/>
      <c r="F1237" s="545"/>
      <c r="G1237" s="503"/>
    </row>
    <row r="1238" spans="5:7" x14ac:dyDescent="0.25">
      <c r="E1238" s="503"/>
      <c r="F1238" s="545"/>
      <c r="G1238" s="503"/>
    </row>
    <row r="1239" spans="5:7" x14ac:dyDescent="0.25">
      <c r="E1239" s="503"/>
      <c r="F1239" s="545"/>
      <c r="G1239" s="503"/>
    </row>
    <row r="1240" spans="5:7" x14ac:dyDescent="0.25">
      <c r="E1240" s="503"/>
      <c r="F1240" s="545"/>
      <c r="G1240" s="503"/>
    </row>
    <row r="1241" spans="5:7" x14ac:dyDescent="0.25">
      <c r="E1241" s="503"/>
      <c r="F1241" s="545"/>
      <c r="G1241" s="503"/>
    </row>
    <row r="1242" spans="5:7" x14ac:dyDescent="0.25">
      <c r="E1242" s="503"/>
      <c r="F1242" s="545"/>
      <c r="G1242" s="503"/>
    </row>
    <row r="1243" spans="5:7" x14ac:dyDescent="0.25">
      <c r="E1243" s="503"/>
      <c r="F1243" s="545"/>
      <c r="G1243" s="503"/>
    </row>
    <row r="1244" spans="5:7" x14ac:dyDescent="0.25">
      <c r="E1244" s="503"/>
      <c r="F1244" s="545"/>
      <c r="G1244" s="503"/>
    </row>
    <row r="1245" spans="5:7" x14ac:dyDescent="0.25">
      <c r="E1245" s="503"/>
      <c r="F1245" s="545"/>
      <c r="G1245" s="503"/>
    </row>
    <row r="1246" spans="5:7" x14ac:dyDescent="0.25">
      <c r="E1246" s="503"/>
      <c r="F1246" s="545"/>
      <c r="G1246" s="503"/>
    </row>
    <row r="1247" spans="5:7" x14ac:dyDescent="0.25">
      <c r="E1247" s="503"/>
      <c r="F1247" s="545"/>
      <c r="G1247" s="503"/>
    </row>
    <row r="1248" spans="5:7" x14ac:dyDescent="0.25">
      <c r="E1248" s="503"/>
      <c r="F1248" s="545"/>
      <c r="G1248" s="503"/>
    </row>
    <row r="1249" spans="5:7" x14ac:dyDescent="0.25">
      <c r="E1249" s="503"/>
      <c r="F1249" s="545"/>
      <c r="G1249" s="503"/>
    </row>
    <row r="1250" spans="5:7" x14ac:dyDescent="0.25">
      <c r="E1250" s="503"/>
      <c r="F1250" s="545"/>
      <c r="G1250" s="503"/>
    </row>
    <row r="1251" spans="5:7" x14ac:dyDescent="0.25">
      <c r="E1251" s="503"/>
      <c r="F1251" s="545"/>
      <c r="G1251" s="503"/>
    </row>
    <row r="1252" spans="5:7" x14ac:dyDescent="0.25">
      <c r="E1252" s="503"/>
      <c r="F1252" s="545"/>
      <c r="G1252" s="503"/>
    </row>
    <row r="1253" spans="5:7" x14ac:dyDescent="0.25">
      <c r="E1253" s="503"/>
      <c r="F1253" s="545"/>
      <c r="G1253" s="503"/>
    </row>
    <row r="1254" spans="5:7" x14ac:dyDescent="0.25">
      <c r="E1254" s="503"/>
      <c r="F1254" s="545"/>
      <c r="G1254" s="503"/>
    </row>
    <row r="1255" spans="5:7" x14ac:dyDescent="0.25">
      <c r="E1255" s="503"/>
      <c r="F1255" s="545"/>
      <c r="G1255" s="503"/>
    </row>
    <row r="1256" spans="5:7" x14ac:dyDescent="0.25">
      <c r="E1256" s="503"/>
      <c r="F1256" s="545"/>
      <c r="G1256" s="503"/>
    </row>
    <row r="1257" spans="5:7" x14ac:dyDescent="0.25">
      <c r="E1257" s="503"/>
      <c r="F1257" s="545"/>
      <c r="G1257" s="503"/>
    </row>
    <row r="1258" spans="5:7" x14ac:dyDescent="0.25">
      <c r="E1258" s="503"/>
      <c r="F1258" s="545"/>
      <c r="G1258" s="503"/>
    </row>
    <row r="1259" spans="5:7" x14ac:dyDescent="0.25">
      <c r="E1259" s="503"/>
      <c r="F1259" s="545"/>
      <c r="G1259" s="503"/>
    </row>
    <row r="1260" spans="5:7" x14ac:dyDescent="0.25">
      <c r="E1260" s="503"/>
      <c r="F1260" s="545"/>
      <c r="G1260" s="503"/>
    </row>
    <row r="1261" spans="5:7" x14ac:dyDescent="0.25">
      <c r="E1261" s="503"/>
      <c r="F1261" s="545"/>
      <c r="G1261" s="503"/>
    </row>
    <row r="1262" spans="5:7" x14ac:dyDescent="0.25">
      <c r="E1262" s="503"/>
      <c r="F1262" s="545"/>
      <c r="G1262" s="503"/>
    </row>
    <row r="1263" spans="5:7" x14ac:dyDescent="0.25">
      <c r="E1263" s="503"/>
      <c r="F1263" s="545"/>
      <c r="G1263" s="503"/>
    </row>
    <row r="1264" spans="5:7" x14ac:dyDescent="0.25">
      <c r="E1264" s="503"/>
      <c r="F1264" s="545"/>
      <c r="G1264" s="503"/>
    </row>
    <row r="1265" spans="5:7" x14ac:dyDescent="0.25">
      <c r="E1265" s="503"/>
      <c r="F1265" s="545"/>
      <c r="G1265" s="503"/>
    </row>
    <row r="1266" spans="5:7" x14ac:dyDescent="0.25">
      <c r="E1266" s="503"/>
      <c r="F1266" s="545"/>
      <c r="G1266" s="503"/>
    </row>
    <row r="1267" spans="5:7" x14ac:dyDescent="0.25">
      <c r="E1267" s="503"/>
      <c r="F1267" s="545"/>
      <c r="G1267" s="503"/>
    </row>
    <row r="1268" spans="5:7" x14ac:dyDescent="0.25">
      <c r="E1268" s="503"/>
      <c r="F1268" s="545"/>
      <c r="G1268" s="503"/>
    </row>
    <row r="1269" spans="5:7" x14ac:dyDescent="0.25">
      <c r="E1269" s="503"/>
      <c r="F1269" s="545"/>
      <c r="G1269" s="503"/>
    </row>
    <row r="1270" spans="5:7" x14ac:dyDescent="0.25">
      <c r="E1270" s="503"/>
      <c r="F1270" s="545"/>
      <c r="G1270" s="503"/>
    </row>
    <row r="1271" spans="5:7" x14ac:dyDescent="0.25">
      <c r="E1271" s="503"/>
      <c r="F1271" s="545"/>
      <c r="G1271" s="503"/>
    </row>
    <row r="1272" spans="5:7" x14ac:dyDescent="0.25">
      <c r="E1272" s="503"/>
      <c r="F1272" s="545"/>
      <c r="G1272" s="503"/>
    </row>
    <row r="1273" spans="5:7" x14ac:dyDescent="0.25">
      <c r="E1273" s="503"/>
      <c r="F1273" s="545"/>
      <c r="G1273" s="503"/>
    </row>
    <row r="1274" spans="5:7" x14ac:dyDescent="0.25">
      <c r="E1274" s="503"/>
      <c r="F1274" s="545"/>
      <c r="G1274" s="503"/>
    </row>
    <row r="1275" spans="5:7" x14ac:dyDescent="0.25">
      <c r="E1275" s="503"/>
      <c r="F1275" s="545"/>
      <c r="G1275" s="503"/>
    </row>
    <row r="1276" spans="5:7" x14ac:dyDescent="0.25">
      <c r="E1276" s="503"/>
      <c r="F1276" s="545"/>
      <c r="G1276" s="503"/>
    </row>
    <row r="1277" spans="5:7" x14ac:dyDescent="0.25">
      <c r="E1277" s="503"/>
      <c r="F1277" s="545"/>
      <c r="G1277" s="503"/>
    </row>
    <row r="1278" spans="5:7" x14ac:dyDescent="0.25">
      <c r="E1278" s="503"/>
      <c r="F1278" s="545"/>
      <c r="G1278" s="503"/>
    </row>
    <row r="1279" spans="5:7" x14ac:dyDescent="0.25">
      <c r="E1279" s="503"/>
      <c r="F1279" s="545"/>
      <c r="G1279" s="503"/>
    </row>
    <row r="1280" spans="5:7" x14ac:dyDescent="0.25">
      <c r="E1280" s="503"/>
      <c r="F1280" s="545"/>
      <c r="G1280" s="503"/>
    </row>
    <row r="1281" spans="5:7" x14ac:dyDescent="0.25">
      <c r="E1281" s="503"/>
      <c r="F1281" s="545"/>
      <c r="G1281" s="503"/>
    </row>
    <row r="1282" spans="5:7" x14ac:dyDescent="0.25">
      <c r="E1282" s="503"/>
      <c r="F1282" s="545"/>
      <c r="G1282" s="503"/>
    </row>
    <row r="1283" spans="5:7" x14ac:dyDescent="0.25">
      <c r="E1283" s="503"/>
      <c r="F1283" s="545"/>
      <c r="G1283" s="503"/>
    </row>
    <row r="1284" spans="5:7" x14ac:dyDescent="0.25">
      <c r="E1284" s="503"/>
      <c r="F1284" s="545"/>
      <c r="G1284" s="503"/>
    </row>
    <row r="1285" spans="5:7" x14ac:dyDescent="0.25">
      <c r="E1285" s="503"/>
      <c r="F1285" s="545"/>
      <c r="G1285" s="503"/>
    </row>
    <row r="1286" spans="5:7" x14ac:dyDescent="0.25">
      <c r="E1286" s="503"/>
      <c r="F1286" s="545"/>
      <c r="G1286" s="503"/>
    </row>
    <row r="1287" spans="5:7" x14ac:dyDescent="0.25">
      <c r="E1287" s="503"/>
      <c r="F1287" s="545"/>
      <c r="G1287" s="503"/>
    </row>
    <row r="1288" spans="5:7" x14ac:dyDescent="0.25">
      <c r="E1288" s="503"/>
      <c r="F1288" s="545"/>
      <c r="G1288" s="503"/>
    </row>
    <row r="1289" spans="5:7" x14ac:dyDescent="0.25">
      <c r="E1289" s="503"/>
      <c r="F1289" s="545"/>
      <c r="G1289" s="503"/>
    </row>
    <row r="1290" spans="5:7" x14ac:dyDescent="0.25">
      <c r="E1290" s="503"/>
      <c r="F1290" s="545"/>
      <c r="G1290" s="503"/>
    </row>
    <row r="1291" spans="5:7" x14ac:dyDescent="0.25">
      <c r="E1291" s="503"/>
      <c r="F1291" s="545"/>
      <c r="G1291" s="503"/>
    </row>
    <row r="1292" spans="5:7" x14ac:dyDescent="0.25">
      <c r="E1292" s="503"/>
      <c r="F1292" s="545"/>
      <c r="G1292" s="503"/>
    </row>
    <row r="1293" spans="5:7" x14ac:dyDescent="0.25">
      <c r="E1293" s="503"/>
      <c r="F1293" s="545"/>
      <c r="G1293" s="503"/>
    </row>
    <row r="1294" spans="5:7" x14ac:dyDescent="0.25">
      <c r="E1294" s="503"/>
      <c r="F1294" s="545"/>
      <c r="G1294" s="503"/>
    </row>
    <row r="1295" spans="5:7" x14ac:dyDescent="0.25">
      <c r="E1295" s="503"/>
      <c r="F1295" s="545"/>
      <c r="G1295" s="503"/>
    </row>
    <row r="1296" spans="5:7" x14ac:dyDescent="0.25">
      <c r="E1296" s="503"/>
      <c r="F1296" s="545"/>
      <c r="G1296" s="503"/>
    </row>
    <row r="1297" spans="5:7" x14ac:dyDescent="0.25">
      <c r="E1297" s="503"/>
      <c r="F1297" s="545"/>
      <c r="G1297" s="503"/>
    </row>
    <row r="1298" spans="5:7" x14ac:dyDescent="0.25">
      <c r="E1298" s="503"/>
      <c r="F1298" s="545"/>
      <c r="G1298" s="503"/>
    </row>
    <row r="1299" spans="5:7" x14ac:dyDescent="0.25">
      <c r="E1299" s="503"/>
      <c r="F1299" s="545"/>
      <c r="G1299" s="503"/>
    </row>
    <row r="1300" spans="5:7" x14ac:dyDescent="0.25">
      <c r="E1300" s="503"/>
      <c r="F1300" s="545"/>
      <c r="G1300" s="503"/>
    </row>
    <row r="1301" spans="5:7" x14ac:dyDescent="0.25">
      <c r="E1301" s="503"/>
      <c r="F1301" s="545"/>
      <c r="G1301" s="503"/>
    </row>
    <row r="1302" spans="5:7" x14ac:dyDescent="0.25">
      <c r="E1302" s="503"/>
      <c r="F1302" s="545"/>
      <c r="G1302" s="503"/>
    </row>
    <row r="1303" spans="5:7" x14ac:dyDescent="0.25">
      <c r="E1303" s="503"/>
      <c r="F1303" s="545"/>
      <c r="G1303" s="503"/>
    </row>
    <row r="1304" spans="5:7" x14ac:dyDescent="0.25">
      <c r="E1304" s="503"/>
      <c r="F1304" s="545"/>
      <c r="G1304" s="503"/>
    </row>
    <row r="1305" spans="5:7" x14ac:dyDescent="0.25">
      <c r="E1305" s="503"/>
      <c r="F1305" s="545"/>
      <c r="G1305" s="503"/>
    </row>
    <row r="1306" spans="5:7" x14ac:dyDescent="0.25">
      <c r="E1306" s="503"/>
      <c r="F1306" s="545"/>
      <c r="G1306" s="503"/>
    </row>
    <row r="1307" spans="5:7" x14ac:dyDescent="0.25">
      <c r="E1307" s="503"/>
      <c r="F1307" s="545"/>
      <c r="G1307" s="503"/>
    </row>
    <row r="1308" spans="5:7" x14ac:dyDescent="0.25">
      <c r="E1308" s="503"/>
      <c r="F1308" s="545"/>
      <c r="G1308" s="503"/>
    </row>
    <row r="1309" spans="5:7" x14ac:dyDescent="0.25">
      <c r="E1309" s="503"/>
      <c r="F1309" s="545"/>
      <c r="G1309" s="503"/>
    </row>
    <row r="1310" spans="5:7" x14ac:dyDescent="0.25">
      <c r="E1310" s="503"/>
      <c r="F1310" s="545"/>
      <c r="G1310" s="503"/>
    </row>
    <row r="1311" spans="5:7" x14ac:dyDescent="0.25">
      <c r="E1311" s="503"/>
      <c r="F1311" s="545"/>
      <c r="G1311" s="503"/>
    </row>
    <row r="1312" spans="5:7" x14ac:dyDescent="0.25">
      <c r="E1312" s="503"/>
      <c r="F1312" s="545"/>
      <c r="G1312" s="503"/>
    </row>
    <row r="1313" spans="5:7" x14ac:dyDescent="0.25">
      <c r="E1313" s="503"/>
      <c r="F1313" s="545"/>
      <c r="G1313" s="503"/>
    </row>
    <row r="1314" spans="5:7" x14ac:dyDescent="0.25">
      <c r="E1314" s="503"/>
      <c r="F1314" s="545"/>
      <c r="G1314" s="503"/>
    </row>
    <row r="1315" spans="5:7" x14ac:dyDescent="0.25">
      <c r="E1315" s="503"/>
      <c r="F1315" s="545"/>
      <c r="G1315" s="503"/>
    </row>
    <row r="1316" spans="5:7" x14ac:dyDescent="0.25">
      <c r="E1316" s="503"/>
      <c r="F1316" s="545"/>
      <c r="G1316" s="503"/>
    </row>
    <row r="1317" spans="5:7" x14ac:dyDescent="0.25">
      <c r="E1317" s="503"/>
      <c r="F1317" s="545"/>
      <c r="G1317" s="503"/>
    </row>
    <row r="1318" spans="5:7" x14ac:dyDescent="0.25">
      <c r="E1318" s="503"/>
      <c r="F1318" s="545"/>
      <c r="G1318" s="503"/>
    </row>
    <row r="1319" spans="5:7" x14ac:dyDescent="0.25">
      <c r="E1319" s="503"/>
      <c r="F1319" s="545"/>
      <c r="G1319" s="503"/>
    </row>
    <row r="1320" spans="5:7" x14ac:dyDescent="0.25">
      <c r="E1320" s="503"/>
      <c r="F1320" s="545"/>
      <c r="G1320" s="503"/>
    </row>
    <row r="1321" spans="5:7" x14ac:dyDescent="0.25">
      <c r="E1321" s="503"/>
      <c r="F1321" s="545"/>
      <c r="G1321" s="503"/>
    </row>
    <row r="1322" spans="5:7" x14ac:dyDescent="0.25">
      <c r="E1322" s="503"/>
      <c r="F1322" s="545"/>
      <c r="G1322" s="503"/>
    </row>
    <row r="1323" spans="5:7" x14ac:dyDescent="0.25">
      <c r="E1323" s="503"/>
      <c r="F1323" s="545"/>
      <c r="G1323" s="503"/>
    </row>
    <row r="1324" spans="5:7" x14ac:dyDescent="0.25">
      <c r="E1324" s="503"/>
      <c r="F1324" s="545"/>
      <c r="G1324" s="503"/>
    </row>
    <row r="1325" spans="5:7" x14ac:dyDescent="0.25">
      <c r="E1325" s="503"/>
      <c r="F1325" s="545"/>
      <c r="G1325" s="503"/>
    </row>
    <row r="1326" spans="5:7" x14ac:dyDescent="0.25">
      <c r="E1326" s="503"/>
      <c r="F1326" s="545"/>
      <c r="G1326" s="503"/>
    </row>
    <row r="1327" spans="5:7" x14ac:dyDescent="0.25">
      <c r="E1327" s="503"/>
      <c r="F1327" s="545"/>
      <c r="G1327" s="503"/>
    </row>
    <row r="1328" spans="5:7" x14ac:dyDescent="0.25">
      <c r="E1328" s="503"/>
      <c r="F1328" s="545"/>
      <c r="G1328" s="503"/>
    </row>
    <row r="1329" spans="5:7" x14ac:dyDescent="0.25">
      <c r="E1329" s="503"/>
      <c r="F1329" s="545"/>
      <c r="G1329" s="503"/>
    </row>
    <row r="1330" spans="5:7" x14ac:dyDescent="0.25">
      <c r="E1330" s="503"/>
      <c r="F1330" s="545"/>
      <c r="G1330" s="503"/>
    </row>
    <row r="1331" spans="5:7" x14ac:dyDescent="0.25">
      <c r="E1331" s="503"/>
      <c r="F1331" s="545"/>
      <c r="G1331" s="503"/>
    </row>
    <row r="1332" spans="5:7" x14ac:dyDescent="0.25">
      <c r="E1332" s="503"/>
      <c r="F1332" s="545"/>
      <c r="G1332" s="503"/>
    </row>
    <row r="1333" spans="5:7" x14ac:dyDescent="0.25">
      <c r="E1333" s="503"/>
      <c r="F1333" s="545"/>
      <c r="G1333" s="503"/>
    </row>
    <row r="1334" spans="5:7" x14ac:dyDescent="0.25">
      <c r="E1334" s="503"/>
      <c r="F1334" s="545"/>
      <c r="G1334" s="503"/>
    </row>
    <row r="1335" spans="5:7" x14ac:dyDescent="0.25">
      <c r="E1335" s="503"/>
      <c r="F1335" s="545"/>
      <c r="G1335" s="503"/>
    </row>
    <row r="1336" spans="5:7" x14ac:dyDescent="0.25">
      <c r="E1336" s="503"/>
      <c r="F1336" s="545"/>
      <c r="G1336" s="503"/>
    </row>
    <row r="1337" spans="5:7" x14ac:dyDescent="0.25">
      <c r="E1337" s="503"/>
      <c r="F1337" s="545"/>
      <c r="G1337" s="503"/>
    </row>
    <row r="1338" spans="5:7" x14ac:dyDescent="0.25">
      <c r="E1338" s="503"/>
      <c r="F1338" s="545"/>
      <c r="G1338" s="503"/>
    </row>
    <row r="1339" spans="5:7" x14ac:dyDescent="0.25">
      <c r="E1339" s="503"/>
      <c r="F1339" s="545"/>
      <c r="G1339" s="503"/>
    </row>
    <row r="1340" spans="5:7" x14ac:dyDescent="0.25">
      <c r="E1340" s="503"/>
      <c r="F1340" s="545"/>
      <c r="G1340" s="503"/>
    </row>
    <row r="1341" spans="5:7" x14ac:dyDescent="0.25">
      <c r="E1341" s="503"/>
      <c r="F1341" s="545"/>
      <c r="G1341" s="503"/>
    </row>
    <row r="1342" spans="5:7" x14ac:dyDescent="0.25">
      <c r="E1342" s="503"/>
      <c r="F1342" s="545"/>
      <c r="G1342" s="503"/>
    </row>
    <row r="1343" spans="5:7" x14ac:dyDescent="0.25">
      <c r="E1343" s="503"/>
      <c r="F1343" s="545"/>
      <c r="G1343" s="503"/>
    </row>
    <row r="1344" spans="5:7" x14ac:dyDescent="0.25">
      <c r="E1344" s="503"/>
      <c r="F1344" s="545"/>
      <c r="G1344" s="503"/>
    </row>
    <row r="1345" spans="5:7" x14ac:dyDescent="0.25">
      <c r="E1345" s="503"/>
      <c r="F1345" s="545"/>
      <c r="G1345" s="503"/>
    </row>
    <row r="1346" spans="5:7" x14ac:dyDescent="0.25">
      <c r="E1346" s="503"/>
      <c r="F1346" s="545"/>
      <c r="G1346" s="503"/>
    </row>
    <row r="1347" spans="5:7" x14ac:dyDescent="0.25">
      <c r="E1347" s="503"/>
      <c r="F1347" s="545"/>
      <c r="G1347" s="503"/>
    </row>
    <row r="1348" spans="5:7" x14ac:dyDescent="0.25">
      <c r="E1348" s="503"/>
      <c r="F1348" s="545"/>
      <c r="G1348" s="503"/>
    </row>
    <row r="1349" spans="5:7" x14ac:dyDescent="0.25">
      <c r="E1349" s="503"/>
      <c r="F1349" s="545"/>
      <c r="G1349" s="503"/>
    </row>
    <row r="1350" spans="5:7" x14ac:dyDescent="0.25">
      <c r="E1350" s="503"/>
      <c r="F1350" s="545"/>
      <c r="G1350" s="503"/>
    </row>
    <row r="1351" spans="5:7" x14ac:dyDescent="0.25">
      <c r="E1351" s="503"/>
      <c r="F1351" s="545"/>
      <c r="G1351" s="503"/>
    </row>
    <row r="1352" spans="5:7" x14ac:dyDescent="0.25">
      <c r="E1352" s="503"/>
      <c r="F1352" s="545"/>
      <c r="G1352" s="503"/>
    </row>
    <row r="1353" spans="5:7" x14ac:dyDescent="0.25">
      <c r="E1353" s="503"/>
      <c r="F1353" s="545"/>
      <c r="G1353" s="503"/>
    </row>
    <row r="1354" spans="5:7" x14ac:dyDescent="0.25">
      <c r="E1354" s="503"/>
      <c r="F1354" s="545"/>
      <c r="G1354" s="503"/>
    </row>
    <row r="1355" spans="5:7" x14ac:dyDescent="0.25">
      <c r="E1355" s="503"/>
      <c r="F1355" s="545"/>
      <c r="G1355" s="503"/>
    </row>
    <row r="1356" spans="5:7" x14ac:dyDescent="0.25">
      <c r="E1356" s="503"/>
      <c r="F1356" s="545"/>
      <c r="G1356" s="503"/>
    </row>
    <row r="1357" spans="5:7" x14ac:dyDescent="0.25">
      <c r="E1357" s="503"/>
      <c r="F1357" s="545"/>
      <c r="G1357" s="503"/>
    </row>
    <row r="1358" spans="5:7" x14ac:dyDescent="0.25">
      <c r="E1358" s="503"/>
      <c r="F1358" s="545"/>
      <c r="G1358" s="503"/>
    </row>
    <row r="1359" spans="5:7" x14ac:dyDescent="0.25">
      <c r="E1359" s="503"/>
      <c r="F1359" s="545"/>
      <c r="G1359" s="503"/>
    </row>
    <row r="1360" spans="5:7" x14ac:dyDescent="0.25">
      <c r="E1360" s="503"/>
      <c r="F1360" s="545"/>
      <c r="G1360" s="503"/>
    </row>
    <row r="1361" spans="5:7" x14ac:dyDescent="0.25">
      <c r="E1361" s="503"/>
      <c r="F1361" s="545"/>
      <c r="G1361" s="503"/>
    </row>
    <row r="1362" spans="5:7" x14ac:dyDescent="0.25">
      <c r="E1362" s="503"/>
      <c r="F1362" s="545"/>
      <c r="G1362" s="503"/>
    </row>
    <row r="1363" spans="5:7" x14ac:dyDescent="0.25">
      <c r="E1363" s="503"/>
      <c r="F1363" s="545"/>
      <c r="G1363" s="503"/>
    </row>
    <row r="1364" spans="5:7" x14ac:dyDescent="0.25">
      <c r="E1364" s="503"/>
      <c r="F1364" s="545"/>
      <c r="G1364" s="503"/>
    </row>
    <row r="1365" spans="5:7" x14ac:dyDescent="0.25">
      <c r="E1365" s="503"/>
      <c r="F1365" s="545"/>
      <c r="G1365" s="503"/>
    </row>
    <row r="1366" spans="5:7" x14ac:dyDescent="0.25">
      <c r="E1366" s="503"/>
      <c r="F1366" s="545"/>
      <c r="G1366" s="503"/>
    </row>
    <row r="1367" spans="5:7" x14ac:dyDescent="0.25">
      <c r="E1367" s="503"/>
      <c r="F1367" s="545"/>
      <c r="G1367" s="503"/>
    </row>
    <row r="1368" spans="5:7" x14ac:dyDescent="0.25">
      <c r="E1368" s="503"/>
      <c r="F1368" s="545"/>
      <c r="G1368" s="503"/>
    </row>
    <row r="1369" spans="5:7" x14ac:dyDescent="0.25">
      <c r="E1369" s="503"/>
      <c r="F1369" s="545"/>
      <c r="G1369" s="503"/>
    </row>
    <row r="1370" spans="5:7" x14ac:dyDescent="0.25">
      <c r="E1370" s="503"/>
      <c r="F1370" s="545"/>
      <c r="G1370" s="503"/>
    </row>
    <row r="1371" spans="5:7" x14ac:dyDescent="0.25">
      <c r="E1371" s="503"/>
      <c r="F1371" s="545"/>
      <c r="G1371" s="503"/>
    </row>
    <row r="1372" spans="5:7" x14ac:dyDescent="0.25">
      <c r="E1372" s="503"/>
      <c r="F1372" s="545"/>
      <c r="G1372" s="503"/>
    </row>
    <row r="1373" spans="5:7" x14ac:dyDescent="0.25">
      <c r="E1373" s="503"/>
      <c r="F1373" s="545"/>
      <c r="G1373" s="503"/>
    </row>
    <row r="1374" spans="5:7" x14ac:dyDescent="0.25">
      <c r="E1374" s="503"/>
      <c r="F1374" s="545"/>
      <c r="G1374" s="503"/>
    </row>
    <row r="1375" spans="5:7" x14ac:dyDescent="0.25">
      <c r="E1375" s="503"/>
      <c r="F1375" s="545"/>
      <c r="G1375" s="503"/>
    </row>
    <row r="1376" spans="5:7" x14ac:dyDescent="0.25">
      <c r="E1376" s="503"/>
      <c r="F1376" s="545"/>
      <c r="G1376" s="503"/>
    </row>
    <row r="1377" spans="5:7" x14ac:dyDescent="0.25">
      <c r="E1377" s="503"/>
      <c r="F1377" s="545"/>
      <c r="G1377" s="503"/>
    </row>
    <row r="1378" spans="5:7" x14ac:dyDescent="0.25">
      <c r="E1378" s="503"/>
      <c r="F1378" s="545"/>
      <c r="G1378" s="503"/>
    </row>
    <row r="1379" spans="5:7" x14ac:dyDescent="0.25">
      <c r="E1379" s="503"/>
      <c r="F1379" s="545"/>
      <c r="G1379" s="503"/>
    </row>
    <row r="1380" spans="5:7" x14ac:dyDescent="0.25">
      <c r="E1380" s="503"/>
      <c r="F1380" s="545"/>
      <c r="G1380" s="503"/>
    </row>
    <row r="1381" spans="5:7" x14ac:dyDescent="0.25">
      <c r="E1381" s="503"/>
      <c r="F1381" s="545"/>
      <c r="G1381" s="503"/>
    </row>
    <row r="1382" spans="5:7" x14ac:dyDescent="0.25">
      <c r="E1382" s="503"/>
      <c r="F1382" s="545"/>
      <c r="G1382" s="503"/>
    </row>
    <row r="1383" spans="5:7" x14ac:dyDescent="0.25">
      <c r="E1383" s="503"/>
      <c r="F1383" s="545"/>
      <c r="G1383" s="503"/>
    </row>
    <row r="1384" spans="5:7" x14ac:dyDescent="0.25">
      <c r="E1384" s="503"/>
      <c r="F1384" s="545"/>
      <c r="G1384" s="503"/>
    </row>
    <row r="1385" spans="5:7" x14ac:dyDescent="0.25">
      <c r="E1385" s="503"/>
      <c r="F1385" s="545"/>
      <c r="G1385" s="503"/>
    </row>
    <row r="1386" spans="5:7" x14ac:dyDescent="0.25">
      <c r="E1386" s="503"/>
      <c r="F1386" s="545"/>
      <c r="G1386" s="503"/>
    </row>
    <row r="1387" spans="5:7" x14ac:dyDescent="0.25">
      <c r="E1387" s="503"/>
      <c r="F1387" s="545"/>
      <c r="G1387" s="503"/>
    </row>
    <row r="1388" spans="5:7" x14ac:dyDescent="0.25">
      <c r="E1388" s="503"/>
      <c r="F1388" s="545"/>
      <c r="G1388" s="503"/>
    </row>
    <row r="1389" spans="5:7" x14ac:dyDescent="0.25">
      <c r="E1389" s="503"/>
      <c r="F1389" s="545"/>
      <c r="G1389" s="503"/>
    </row>
    <row r="1390" spans="5:7" x14ac:dyDescent="0.25">
      <c r="E1390" s="503"/>
      <c r="F1390" s="545"/>
      <c r="G1390" s="503"/>
    </row>
    <row r="1391" spans="5:7" x14ac:dyDescent="0.25">
      <c r="E1391" s="503"/>
      <c r="F1391" s="545"/>
      <c r="G1391" s="503"/>
    </row>
    <row r="1392" spans="5:7" x14ac:dyDescent="0.25">
      <c r="E1392" s="503"/>
      <c r="F1392" s="545"/>
      <c r="G1392" s="503"/>
    </row>
    <row r="1393" spans="5:7" x14ac:dyDescent="0.25">
      <c r="E1393" s="503"/>
      <c r="F1393" s="545"/>
      <c r="G1393" s="503"/>
    </row>
    <row r="1394" spans="5:7" x14ac:dyDescent="0.25">
      <c r="E1394" s="503"/>
      <c r="F1394" s="545"/>
      <c r="G1394" s="503"/>
    </row>
    <row r="1395" spans="5:7" x14ac:dyDescent="0.25">
      <c r="E1395" s="503"/>
      <c r="F1395" s="545"/>
      <c r="G1395" s="503"/>
    </row>
    <row r="1396" spans="5:7" x14ac:dyDescent="0.25">
      <c r="E1396" s="503"/>
      <c r="F1396" s="545"/>
      <c r="G1396" s="503"/>
    </row>
    <row r="1397" spans="5:7" x14ac:dyDescent="0.25">
      <c r="E1397" s="503"/>
      <c r="F1397" s="545"/>
      <c r="G1397" s="503"/>
    </row>
    <row r="1398" spans="5:7" x14ac:dyDescent="0.25">
      <c r="E1398" s="503"/>
      <c r="F1398" s="545"/>
      <c r="G1398" s="503"/>
    </row>
    <row r="1399" spans="5:7" x14ac:dyDescent="0.25">
      <c r="E1399" s="503"/>
      <c r="F1399" s="545"/>
      <c r="G1399" s="503"/>
    </row>
    <row r="1400" spans="5:7" x14ac:dyDescent="0.25">
      <c r="E1400" s="503"/>
      <c r="F1400" s="545"/>
      <c r="G1400" s="503"/>
    </row>
    <row r="1401" spans="5:7" x14ac:dyDescent="0.25">
      <c r="E1401" s="503"/>
      <c r="F1401" s="545"/>
      <c r="G1401" s="503"/>
    </row>
    <row r="1402" spans="5:7" x14ac:dyDescent="0.25">
      <c r="E1402" s="503"/>
      <c r="F1402" s="545"/>
      <c r="G1402" s="503"/>
    </row>
    <row r="1403" spans="5:7" x14ac:dyDescent="0.25">
      <c r="E1403" s="503"/>
      <c r="F1403" s="545"/>
      <c r="G1403" s="503"/>
    </row>
    <row r="1404" spans="5:7" x14ac:dyDescent="0.25">
      <c r="E1404" s="503"/>
      <c r="F1404" s="545"/>
      <c r="G1404" s="503"/>
    </row>
    <row r="1405" spans="5:7" x14ac:dyDescent="0.25">
      <c r="E1405" s="503"/>
      <c r="F1405" s="545"/>
      <c r="G1405" s="503"/>
    </row>
    <row r="1406" spans="5:7" x14ac:dyDescent="0.25">
      <c r="E1406" s="503"/>
      <c r="F1406" s="545"/>
      <c r="G1406" s="503"/>
    </row>
    <row r="1407" spans="5:7" x14ac:dyDescent="0.25">
      <c r="E1407" s="503"/>
      <c r="F1407" s="545"/>
      <c r="G1407" s="503"/>
    </row>
    <row r="1408" spans="5:7" x14ac:dyDescent="0.25">
      <c r="E1408" s="503"/>
      <c r="F1408" s="545"/>
      <c r="G1408" s="503"/>
    </row>
    <row r="1409" spans="5:7" x14ac:dyDescent="0.25">
      <c r="E1409" s="503"/>
      <c r="F1409" s="545"/>
      <c r="G1409" s="503"/>
    </row>
    <row r="1410" spans="5:7" x14ac:dyDescent="0.25">
      <c r="E1410" s="503"/>
      <c r="F1410" s="545"/>
      <c r="G1410" s="503"/>
    </row>
    <row r="1411" spans="5:7" x14ac:dyDescent="0.25">
      <c r="E1411" s="503"/>
      <c r="F1411" s="545"/>
      <c r="G1411" s="503"/>
    </row>
    <row r="1412" spans="5:7" x14ac:dyDescent="0.25">
      <c r="E1412" s="503"/>
      <c r="F1412" s="545"/>
      <c r="G1412" s="503"/>
    </row>
    <row r="1413" spans="5:7" x14ac:dyDescent="0.25">
      <c r="E1413" s="503"/>
      <c r="F1413" s="545"/>
      <c r="G1413" s="503"/>
    </row>
    <row r="1414" spans="5:7" x14ac:dyDescent="0.25">
      <c r="E1414" s="503"/>
      <c r="F1414" s="545"/>
      <c r="G1414" s="503"/>
    </row>
    <row r="1415" spans="5:7" x14ac:dyDescent="0.25">
      <c r="E1415" s="503"/>
      <c r="F1415" s="545"/>
      <c r="G1415" s="503"/>
    </row>
    <row r="1416" spans="5:7" x14ac:dyDescent="0.25">
      <c r="E1416" s="503"/>
      <c r="F1416" s="545"/>
      <c r="G1416" s="503"/>
    </row>
    <row r="1417" spans="5:7" x14ac:dyDescent="0.25">
      <c r="E1417" s="503"/>
      <c r="F1417" s="545"/>
      <c r="G1417" s="503"/>
    </row>
    <row r="1418" spans="5:7" x14ac:dyDescent="0.25">
      <c r="E1418" s="503"/>
      <c r="F1418" s="545"/>
      <c r="G1418" s="503"/>
    </row>
    <row r="1419" spans="5:7" x14ac:dyDescent="0.25">
      <c r="E1419" s="503"/>
      <c r="F1419" s="545"/>
      <c r="G1419" s="503"/>
    </row>
    <row r="1420" spans="5:7" x14ac:dyDescent="0.25">
      <c r="E1420" s="503"/>
      <c r="F1420" s="545"/>
      <c r="G1420" s="503"/>
    </row>
    <row r="1421" spans="5:7" x14ac:dyDescent="0.25">
      <c r="E1421" s="503"/>
      <c r="F1421" s="545"/>
      <c r="G1421" s="503"/>
    </row>
    <row r="1422" spans="5:7" x14ac:dyDescent="0.25">
      <c r="E1422" s="503"/>
      <c r="F1422" s="545"/>
      <c r="G1422" s="503"/>
    </row>
    <row r="1423" spans="5:7" x14ac:dyDescent="0.25">
      <c r="E1423" s="503"/>
      <c r="F1423" s="545"/>
      <c r="G1423" s="503"/>
    </row>
    <row r="1424" spans="5:7" x14ac:dyDescent="0.25">
      <c r="E1424" s="503"/>
      <c r="F1424" s="545"/>
      <c r="G1424" s="503"/>
    </row>
    <row r="1425" spans="5:7" x14ac:dyDescent="0.25">
      <c r="E1425" s="503"/>
      <c r="F1425" s="545"/>
      <c r="G1425" s="503"/>
    </row>
    <row r="1426" spans="5:7" x14ac:dyDescent="0.25">
      <c r="E1426" s="503"/>
      <c r="F1426" s="545"/>
      <c r="G1426" s="503"/>
    </row>
    <row r="1427" spans="5:7" x14ac:dyDescent="0.25">
      <c r="E1427" s="503"/>
      <c r="F1427" s="545"/>
      <c r="G1427" s="503"/>
    </row>
    <row r="1428" spans="5:7" x14ac:dyDescent="0.25">
      <c r="E1428" s="503"/>
      <c r="F1428" s="545"/>
      <c r="G1428" s="503"/>
    </row>
    <row r="1429" spans="5:7" x14ac:dyDescent="0.25">
      <c r="E1429" s="503"/>
      <c r="F1429" s="545"/>
      <c r="G1429" s="503"/>
    </row>
    <row r="1430" spans="5:7" x14ac:dyDescent="0.25">
      <c r="E1430" s="503"/>
      <c r="F1430" s="545"/>
      <c r="G1430" s="503"/>
    </row>
    <row r="1431" spans="5:7" x14ac:dyDescent="0.25">
      <c r="E1431" s="503"/>
      <c r="F1431" s="545"/>
      <c r="G1431" s="503"/>
    </row>
    <row r="1432" spans="5:7" x14ac:dyDescent="0.25">
      <c r="E1432" s="503"/>
      <c r="F1432" s="545"/>
      <c r="G1432" s="503"/>
    </row>
    <row r="1433" spans="5:7" x14ac:dyDescent="0.25">
      <c r="E1433" s="503"/>
      <c r="F1433" s="545"/>
      <c r="G1433" s="503"/>
    </row>
    <row r="1434" spans="5:7" x14ac:dyDescent="0.25">
      <c r="E1434" s="503"/>
      <c r="F1434" s="545"/>
      <c r="G1434" s="503"/>
    </row>
    <row r="1435" spans="5:7" x14ac:dyDescent="0.25">
      <c r="E1435" s="503"/>
      <c r="F1435" s="545"/>
      <c r="G1435" s="503"/>
    </row>
    <row r="1436" spans="5:7" x14ac:dyDescent="0.25">
      <c r="E1436" s="503"/>
      <c r="F1436" s="545"/>
      <c r="G1436" s="503"/>
    </row>
    <row r="1437" spans="5:7" x14ac:dyDescent="0.25">
      <c r="E1437" s="503"/>
      <c r="F1437" s="545"/>
      <c r="G1437" s="503"/>
    </row>
    <row r="1438" spans="5:7" x14ac:dyDescent="0.25">
      <c r="E1438" s="503"/>
      <c r="F1438" s="545"/>
      <c r="G1438" s="503"/>
    </row>
    <row r="1439" spans="5:7" x14ac:dyDescent="0.25">
      <c r="E1439" s="503"/>
      <c r="F1439" s="545"/>
      <c r="G1439" s="503"/>
    </row>
    <row r="1440" spans="5:7" x14ac:dyDescent="0.25">
      <c r="E1440" s="503"/>
      <c r="F1440" s="545"/>
      <c r="G1440" s="503"/>
    </row>
    <row r="1441" spans="5:7" x14ac:dyDescent="0.25">
      <c r="E1441" s="503"/>
      <c r="F1441" s="545"/>
      <c r="G1441" s="503"/>
    </row>
    <row r="1442" spans="5:7" x14ac:dyDescent="0.25">
      <c r="E1442" s="503"/>
      <c r="F1442" s="545"/>
      <c r="G1442" s="503"/>
    </row>
    <row r="1443" spans="5:7" x14ac:dyDescent="0.25">
      <c r="E1443" s="503"/>
      <c r="F1443" s="545"/>
      <c r="G1443" s="503"/>
    </row>
    <row r="1444" spans="5:7" x14ac:dyDescent="0.25">
      <c r="E1444" s="503"/>
      <c r="F1444" s="545"/>
      <c r="G1444" s="503"/>
    </row>
    <row r="1445" spans="5:7" x14ac:dyDescent="0.25">
      <c r="E1445" s="503"/>
      <c r="F1445" s="545"/>
      <c r="G1445" s="503"/>
    </row>
    <row r="1446" spans="5:7" x14ac:dyDescent="0.25">
      <c r="E1446" s="503"/>
      <c r="F1446" s="545"/>
      <c r="G1446" s="503"/>
    </row>
    <row r="1447" spans="5:7" x14ac:dyDescent="0.25">
      <c r="E1447" s="503"/>
      <c r="F1447" s="545"/>
      <c r="G1447" s="503"/>
    </row>
    <row r="1448" spans="5:7" x14ac:dyDescent="0.25">
      <c r="E1448" s="503"/>
      <c r="F1448" s="545"/>
      <c r="G1448" s="503"/>
    </row>
    <row r="1449" spans="5:7" x14ac:dyDescent="0.25">
      <c r="E1449" s="503"/>
      <c r="F1449" s="545"/>
      <c r="G1449" s="503"/>
    </row>
    <row r="1450" spans="5:7" x14ac:dyDescent="0.25">
      <c r="E1450" s="503"/>
      <c r="F1450" s="545"/>
      <c r="G1450" s="503"/>
    </row>
    <row r="1451" spans="5:7" x14ac:dyDescent="0.25">
      <c r="E1451" s="503"/>
      <c r="F1451" s="545"/>
      <c r="G1451" s="503"/>
    </row>
    <row r="1452" spans="5:7" x14ac:dyDescent="0.25">
      <c r="E1452" s="503"/>
      <c r="F1452" s="545"/>
      <c r="G1452" s="503"/>
    </row>
    <row r="1453" spans="5:7" x14ac:dyDescent="0.25">
      <c r="E1453" s="503"/>
      <c r="F1453" s="545"/>
      <c r="G1453" s="503"/>
    </row>
    <row r="1454" spans="5:7" x14ac:dyDescent="0.25">
      <c r="E1454" s="503"/>
      <c r="F1454" s="545"/>
      <c r="G1454" s="503"/>
    </row>
    <row r="1455" spans="5:7" x14ac:dyDescent="0.25">
      <c r="E1455" s="503"/>
      <c r="F1455" s="545"/>
      <c r="G1455" s="503"/>
    </row>
    <row r="1456" spans="5:7" x14ac:dyDescent="0.25">
      <c r="E1456" s="503"/>
      <c r="F1456" s="545"/>
      <c r="G1456" s="503"/>
    </row>
    <row r="1457" spans="5:7" x14ac:dyDescent="0.25">
      <c r="E1457" s="503"/>
      <c r="F1457" s="545"/>
      <c r="G1457" s="503"/>
    </row>
    <row r="1458" spans="5:7" x14ac:dyDescent="0.25">
      <c r="E1458" s="503"/>
      <c r="F1458" s="545"/>
      <c r="G1458" s="503"/>
    </row>
    <row r="1459" spans="5:7" x14ac:dyDescent="0.25">
      <c r="E1459" s="503"/>
      <c r="F1459" s="545"/>
      <c r="G1459" s="503"/>
    </row>
    <row r="1460" spans="5:7" x14ac:dyDescent="0.25">
      <c r="E1460" s="503"/>
      <c r="F1460" s="545"/>
      <c r="G1460" s="503"/>
    </row>
    <row r="1461" spans="5:7" x14ac:dyDescent="0.25">
      <c r="E1461" s="503"/>
      <c r="F1461" s="545"/>
      <c r="G1461" s="503"/>
    </row>
    <row r="1462" spans="5:7" x14ac:dyDescent="0.25">
      <c r="E1462" s="503"/>
      <c r="F1462" s="545"/>
      <c r="G1462" s="503"/>
    </row>
    <row r="1463" spans="5:7" x14ac:dyDescent="0.25">
      <c r="E1463" s="503"/>
      <c r="F1463" s="545"/>
      <c r="G1463" s="503"/>
    </row>
    <row r="1464" spans="5:7" x14ac:dyDescent="0.25">
      <c r="E1464" s="503"/>
      <c r="F1464" s="545"/>
      <c r="G1464" s="503"/>
    </row>
    <row r="1465" spans="5:7" x14ac:dyDescent="0.25">
      <c r="E1465" s="503"/>
      <c r="F1465" s="545"/>
      <c r="G1465" s="503"/>
    </row>
    <row r="1466" spans="5:7" x14ac:dyDescent="0.25">
      <c r="E1466" s="503"/>
      <c r="F1466" s="545"/>
      <c r="G1466" s="503"/>
    </row>
    <row r="1467" spans="5:7" x14ac:dyDescent="0.25">
      <c r="E1467" s="503"/>
      <c r="F1467" s="545"/>
      <c r="G1467" s="503"/>
    </row>
    <row r="1468" spans="5:7" x14ac:dyDescent="0.25">
      <c r="E1468" s="503"/>
      <c r="F1468" s="545"/>
      <c r="G1468" s="503"/>
    </row>
    <row r="1469" spans="5:7" x14ac:dyDescent="0.25">
      <c r="E1469" s="503"/>
      <c r="F1469" s="545"/>
      <c r="G1469" s="503"/>
    </row>
    <row r="1470" spans="5:7" x14ac:dyDescent="0.25">
      <c r="E1470" s="503"/>
      <c r="F1470" s="545"/>
      <c r="G1470" s="503"/>
    </row>
    <row r="1471" spans="5:7" x14ac:dyDescent="0.25">
      <c r="E1471" s="503"/>
      <c r="F1471" s="545"/>
      <c r="G1471" s="503"/>
    </row>
    <row r="1472" spans="5:7" x14ac:dyDescent="0.25">
      <c r="E1472" s="503"/>
      <c r="F1472" s="545"/>
      <c r="G1472" s="503"/>
    </row>
    <row r="1473" spans="5:7" x14ac:dyDescent="0.25">
      <c r="E1473" s="503"/>
      <c r="F1473" s="545"/>
      <c r="G1473" s="503"/>
    </row>
    <row r="1474" spans="5:7" x14ac:dyDescent="0.25">
      <c r="E1474" s="503"/>
      <c r="F1474" s="545"/>
      <c r="G1474" s="503"/>
    </row>
    <row r="1475" spans="5:7" x14ac:dyDescent="0.25">
      <c r="E1475" s="503"/>
      <c r="F1475" s="545"/>
      <c r="G1475" s="503"/>
    </row>
    <row r="1476" spans="5:7" x14ac:dyDescent="0.25">
      <c r="E1476" s="503"/>
      <c r="F1476" s="545"/>
      <c r="G1476" s="503"/>
    </row>
    <row r="1477" spans="5:7" x14ac:dyDescent="0.25">
      <c r="E1477" s="503"/>
      <c r="F1477" s="545"/>
      <c r="G1477" s="503"/>
    </row>
    <row r="1478" spans="5:7" x14ac:dyDescent="0.25">
      <c r="E1478" s="503"/>
      <c r="F1478" s="545"/>
      <c r="G1478" s="503"/>
    </row>
    <row r="1479" spans="5:7" x14ac:dyDescent="0.25">
      <c r="E1479" s="503"/>
      <c r="F1479" s="545"/>
      <c r="G1479" s="503"/>
    </row>
    <row r="1480" spans="5:7" x14ac:dyDescent="0.25">
      <c r="E1480" s="503"/>
      <c r="F1480" s="545"/>
      <c r="G1480" s="503"/>
    </row>
    <row r="1481" spans="5:7" x14ac:dyDescent="0.25">
      <c r="E1481" s="503"/>
      <c r="F1481" s="545"/>
      <c r="G1481" s="503"/>
    </row>
    <row r="1482" spans="5:7" x14ac:dyDescent="0.25">
      <c r="E1482" s="503"/>
      <c r="F1482" s="545"/>
      <c r="G1482" s="503"/>
    </row>
    <row r="1483" spans="5:7" x14ac:dyDescent="0.25">
      <c r="E1483" s="503"/>
      <c r="F1483" s="545"/>
      <c r="G1483" s="503"/>
    </row>
    <row r="1484" spans="5:7" x14ac:dyDescent="0.25">
      <c r="E1484" s="503"/>
      <c r="F1484" s="545"/>
      <c r="G1484" s="503"/>
    </row>
    <row r="1485" spans="5:7" x14ac:dyDescent="0.25">
      <c r="E1485" s="503"/>
      <c r="F1485" s="545"/>
      <c r="G1485" s="503"/>
    </row>
    <row r="1486" spans="5:7" x14ac:dyDescent="0.25">
      <c r="E1486" s="503"/>
      <c r="F1486" s="545"/>
      <c r="G1486" s="503"/>
    </row>
    <row r="1487" spans="5:7" x14ac:dyDescent="0.25">
      <c r="E1487" s="503"/>
      <c r="F1487" s="545"/>
      <c r="G1487" s="503"/>
    </row>
    <row r="1488" spans="5:7" x14ac:dyDescent="0.25">
      <c r="E1488" s="503"/>
      <c r="F1488" s="545"/>
      <c r="G1488" s="503"/>
    </row>
    <row r="1489" spans="5:7" x14ac:dyDescent="0.25">
      <c r="E1489" s="503"/>
      <c r="F1489" s="545"/>
      <c r="G1489" s="503"/>
    </row>
    <row r="1490" spans="5:7" x14ac:dyDescent="0.25">
      <c r="E1490" s="503"/>
      <c r="F1490" s="545"/>
      <c r="G1490" s="503"/>
    </row>
    <row r="1491" spans="5:7" x14ac:dyDescent="0.25">
      <c r="E1491" s="503"/>
      <c r="F1491" s="545"/>
      <c r="G1491" s="503"/>
    </row>
    <row r="1492" spans="5:7" x14ac:dyDescent="0.25">
      <c r="E1492" s="503"/>
      <c r="F1492" s="545"/>
      <c r="G1492" s="503"/>
    </row>
    <row r="1493" spans="5:7" x14ac:dyDescent="0.25">
      <c r="E1493" s="503"/>
      <c r="F1493" s="545"/>
      <c r="G1493" s="503"/>
    </row>
    <row r="1494" spans="5:7" x14ac:dyDescent="0.25">
      <c r="E1494" s="503"/>
      <c r="F1494" s="545"/>
      <c r="G1494" s="503"/>
    </row>
    <row r="1495" spans="5:7" x14ac:dyDescent="0.25">
      <c r="E1495" s="503"/>
      <c r="F1495" s="545"/>
      <c r="G1495" s="503"/>
    </row>
    <row r="1496" spans="5:7" x14ac:dyDescent="0.25">
      <c r="E1496" s="503"/>
      <c r="F1496" s="545"/>
      <c r="G1496" s="503"/>
    </row>
    <row r="1497" spans="5:7" x14ac:dyDescent="0.25">
      <c r="E1497" s="503"/>
      <c r="F1497" s="545"/>
      <c r="G1497" s="503"/>
    </row>
    <row r="1498" spans="5:7" x14ac:dyDescent="0.25">
      <c r="E1498" s="503"/>
      <c r="F1498" s="545"/>
      <c r="G1498" s="503"/>
    </row>
    <row r="1499" spans="5:7" x14ac:dyDescent="0.25">
      <c r="E1499" s="503"/>
      <c r="F1499" s="545"/>
      <c r="G1499" s="503"/>
    </row>
    <row r="1500" spans="5:7" x14ac:dyDescent="0.25">
      <c r="E1500" s="503"/>
      <c r="F1500" s="545"/>
      <c r="G1500" s="503"/>
    </row>
    <row r="1501" spans="5:7" x14ac:dyDescent="0.25">
      <c r="E1501" s="503"/>
      <c r="F1501" s="545"/>
      <c r="G1501" s="503"/>
    </row>
    <row r="1502" spans="5:7" x14ac:dyDescent="0.25">
      <c r="E1502" s="503"/>
      <c r="F1502" s="545"/>
      <c r="G1502" s="503"/>
    </row>
    <row r="1503" spans="5:7" x14ac:dyDescent="0.25">
      <c r="E1503" s="503"/>
      <c r="F1503" s="545"/>
      <c r="G1503" s="503"/>
    </row>
    <row r="1504" spans="5:7" x14ac:dyDescent="0.25">
      <c r="E1504" s="503"/>
      <c r="F1504" s="545"/>
      <c r="G1504" s="503"/>
    </row>
    <row r="1505" spans="5:7" x14ac:dyDescent="0.25">
      <c r="E1505" s="503"/>
      <c r="F1505" s="545"/>
      <c r="G1505" s="503"/>
    </row>
    <row r="1506" spans="5:7" x14ac:dyDescent="0.25">
      <c r="E1506" s="503"/>
      <c r="F1506" s="545"/>
      <c r="G1506" s="503"/>
    </row>
    <row r="1507" spans="5:7" x14ac:dyDescent="0.25">
      <c r="E1507" s="503"/>
      <c r="F1507" s="545"/>
      <c r="G1507" s="503"/>
    </row>
    <row r="1508" spans="5:7" x14ac:dyDescent="0.25">
      <c r="E1508" s="503"/>
      <c r="F1508" s="545"/>
      <c r="G1508" s="503"/>
    </row>
    <row r="1509" spans="5:7" x14ac:dyDescent="0.25">
      <c r="E1509" s="503"/>
      <c r="F1509" s="545"/>
      <c r="G1509" s="503"/>
    </row>
    <row r="1510" spans="5:7" x14ac:dyDescent="0.25">
      <c r="E1510" s="503"/>
      <c r="F1510" s="545"/>
      <c r="G1510" s="503"/>
    </row>
    <row r="1511" spans="5:7" x14ac:dyDescent="0.25">
      <c r="E1511" s="503"/>
      <c r="F1511" s="545"/>
      <c r="G1511" s="503"/>
    </row>
    <row r="1512" spans="5:7" x14ac:dyDescent="0.25">
      <c r="E1512" s="503"/>
      <c r="F1512" s="545"/>
      <c r="G1512" s="503"/>
    </row>
    <row r="1513" spans="5:7" x14ac:dyDescent="0.25">
      <c r="E1513" s="503"/>
      <c r="F1513" s="545"/>
      <c r="G1513" s="503"/>
    </row>
    <row r="1514" spans="5:7" x14ac:dyDescent="0.25">
      <c r="E1514" s="503"/>
      <c r="F1514" s="545"/>
      <c r="G1514" s="503"/>
    </row>
    <row r="1515" spans="5:7" x14ac:dyDescent="0.25">
      <c r="E1515" s="503"/>
      <c r="F1515" s="545"/>
      <c r="G1515" s="503"/>
    </row>
    <row r="1516" spans="5:7" x14ac:dyDescent="0.25">
      <c r="E1516" s="503"/>
      <c r="F1516" s="545"/>
      <c r="G1516" s="503"/>
    </row>
    <row r="1517" spans="5:7" x14ac:dyDescent="0.25">
      <c r="E1517" s="503"/>
      <c r="F1517" s="545"/>
      <c r="G1517" s="503"/>
    </row>
    <row r="1518" spans="5:7" x14ac:dyDescent="0.25">
      <c r="E1518" s="503"/>
      <c r="F1518" s="545"/>
      <c r="G1518" s="503"/>
    </row>
    <row r="1519" spans="5:7" x14ac:dyDescent="0.25">
      <c r="E1519" s="503"/>
      <c r="F1519" s="545"/>
      <c r="G1519" s="503"/>
    </row>
    <row r="1520" spans="5:7" x14ac:dyDescent="0.25">
      <c r="E1520" s="503"/>
      <c r="F1520" s="545"/>
      <c r="G1520" s="503"/>
    </row>
    <row r="1521" spans="5:7" x14ac:dyDescent="0.25">
      <c r="E1521" s="503"/>
      <c r="F1521" s="545"/>
      <c r="G1521" s="503"/>
    </row>
    <row r="1522" spans="5:7" x14ac:dyDescent="0.25">
      <c r="E1522" s="503"/>
      <c r="F1522" s="545"/>
      <c r="G1522" s="503"/>
    </row>
    <row r="1523" spans="5:7" x14ac:dyDescent="0.25">
      <c r="E1523" s="503"/>
      <c r="F1523" s="545"/>
      <c r="G1523" s="503"/>
    </row>
    <row r="1524" spans="5:7" x14ac:dyDescent="0.25">
      <c r="E1524" s="503"/>
      <c r="F1524" s="545"/>
      <c r="G1524" s="503"/>
    </row>
    <row r="1525" spans="5:7" x14ac:dyDescent="0.25">
      <c r="E1525" s="503"/>
      <c r="F1525" s="545"/>
      <c r="G1525" s="503"/>
    </row>
    <row r="1526" spans="5:7" x14ac:dyDescent="0.25">
      <c r="E1526" s="503"/>
      <c r="F1526" s="545"/>
      <c r="G1526" s="503"/>
    </row>
    <row r="1527" spans="5:7" x14ac:dyDescent="0.25">
      <c r="E1527" s="503"/>
      <c r="F1527" s="545"/>
      <c r="G1527" s="503"/>
    </row>
    <row r="1528" spans="5:7" x14ac:dyDescent="0.25">
      <c r="E1528" s="503"/>
      <c r="F1528" s="545"/>
      <c r="G1528" s="503"/>
    </row>
    <row r="1529" spans="5:7" x14ac:dyDescent="0.25">
      <c r="E1529" s="503"/>
      <c r="F1529" s="545"/>
      <c r="G1529" s="503"/>
    </row>
    <row r="1530" spans="5:7" x14ac:dyDescent="0.25">
      <c r="E1530" s="503"/>
      <c r="F1530" s="545"/>
      <c r="G1530" s="503"/>
    </row>
    <row r="1531" spans="5:7" x14ac:dyDescent="0.25">
      <c r="E1531" s="503"/>
      <c r="F1531" s="545"/>
      <c r="G1531" s="503"/>
    </row>
    <row r="1532" spans="5:7" x14ac:dyDescent="0.25">
      <c r="E1532" s="503"/>
      <c r="F1532" s="545"/>
      <c r="G1532" s="503"/>
    </row>
    <row r="1533" spans="5:7" x14ac:dyDescent="0.25">
      <c r="E1533" s="503"/>
      <c r="F1533" s="545"/>
      <c r="G1533" s="503"/>
    </row>
    <row r="1534" spans="5:7" x14ac:dyDescent="0.25">
      <c r="E1534" s="503"/>
      <c r="F1534" s="545"/>
      <c r="G1534" s="503"/>
    </row>
    <row r="1535" spans="5:7" x14ac:dyDescent="0.25">
      <c r="E1535" s="503"/>
      <c r="F1535" s="545"/>
      <c r="G1535" s="503"/>
    </row>
    <row r="1536" spans="5:7" x14ac:dyDescent="0.25">
      <c r="E1536" s="503"/>
      <c r="F1536" s="545"/>
      <c r="G1536" s="503"/>
    </row>
    <row r="1537" spans="5:7" x14ac:dyDescent="0.25">
      <c r="E1537" s="503"/>
      <c r="F1537" s="545"/>
      <c r="G1537" s="503"/>
    </row>
    <row r="1538" spans="5:7" x14ac:dyDescent="0.25">
      <c r="E1538" s="503"/>
      <c r="F1538" s="545"/>
      <c r="G1538" s="503"/>
    </row>
    <row r="1539" spans="5:7" x14ac:dyDescent="0.25">
      <c r="E1539" s="503"/>
      <c r="F1539" s="545"/>
      <c r="G1539" s="503"/>
    </row>
    <row r="1540" spans="5:7" x14ac:dyDescent="0.25">
      <c r="E1540" s="503"/>
      <c r="F1540" s="545"/>
      <c r="G1540" s="503"/>
    </row>
    <row r="1541" spans="5:7" x14ac:dyDescent="0.25">
      <c r="E1541" s="503"/>
      <c r="F1541" s="545"/>
      <c r="G1541" s="503"/>
    </row>
    <row r="1542" spans="5:7" x14ac:dyDescent="0.25">
      <c r="E1542" s="503"/>
      <c r="F1542" s="545"/>
      <c r="G1542" s="503"/>
    </row>
    <row r="1543" spans="5:7" x14ac:dyDescent="0.25">
      <c r="E1543" s="503"/>
      <c r="F1543" s="545"/>
      <c r="G1543" s="503"/>
    </row>
    <row r="1544" spans="5:7" x14ac:dyDescent="0.25">
      <c r="E1544" s="503"/>
      <c r="F1544" s="545"/>
      <c r="G1544" s="503"/>
    </row>
    <row r="1545" spans="5:7" x14ac:dyDescent="0.25">
      <c r="E1545" s="503"/>
      <c r="F1545" s="545"/>
      <c r="G1545" s="503"/>
    </row>
    <row r="1546" spans="5:7" x14ac:dyDescent="0.25">
      <c r="E1546" s="503"/>
      <c r="F1546" s="545"/>
      <c r="G1546" s="503"/>
    </row>
    <row r="1547" spans="5:7" x14ac:dyDescent="0.25">
      <c r="E1547" s="503"/>
      <c r="F1547" s="545"/>
      <c r="G1547" s="503"/>
    </row>
    <row r="1548" spans="5:7" x14ac:dyDescent="0.25">
      <c r="E1548" s="503"/>
      <c r="F1548" s="545"/>
      <c r="G1548" s="503"/>
    </row>
    <row r="1549" spans="5:7" x14ac:dyDescent="0.25">
      <c r="E1549" s="503"/>
      <c r="F1549" s="545"/>
      <c r="G1549" s="503"/>
    </row>
    <row r="1550" spans="5:7" x14ac:dyDescent="0.25">
      <c r="E1550" s="503"/>
      <c r="F1550" s="545"/>
      <c r="G1550" s="503"/>
    </row>
    <row r="1551" spans="5:7" x14ac:dyDescent="0.25">
      <c r="E1551" s="503"/>
      <c r="F1551" s="545"/>
      <c r="G1551" s="503"/>
    </row>
    <row r="1552" spans="5:7" x14ac:dyDescent="0.25">
      <c r="E1552" s="503"/>
      <c r="F1552" s="545"/>
      <c r="G1552" s="503"/>
    </row>
    <row r="1553" spans="5:7" x14ac:dyDescent="0.25">
      <c r="E1553" s="503"/>
      <c r="F1553" s="545"/>
      <c r="G1553" s="503"/>
    </row>
    <row r="1554" spans="5:7" x14ac:dyDescent="0.25">
      <c r="E1554" s="503"/>
      <c r="F1554" s="545"/>
      <c r="G1554" s="503"/>
    </row>
    <row r="1555" spans="5:7" x14ac:dyDescent="0.25">
      <c r="E1555" s="503"/>
      <c r="F1555" s="545"/>
      <c r="G1555" s="503"/>
    </row>
    <row r="1556" spans="5:7" x14ac:dyDescent="0.25">
      <c r="E1556" s="503"/>
      <c r="F1556" s="545"/>
      <c r="G1556" s="503"/>
    </row>
    <row r="1557" spans="5:7" x14ac:dyDescent="0.25">
      <c r="E1557" s="503"/>
      <c r="F1557" s="545"/>
      <c r="G1557" s="503"/>
    </row>
    <row r="1558" spans="5:7" x14ac:dyDescent="0.25">
      <c r="E1558" s="503"/>
      <c r="F1558" s="545"/>
      <c r="G1558" s="503"/>
    </row>
    <row r="1559" spans="5:7" x14ac:dyDescent="0.25">
      <c r="E1559" s="503"/>
      <c r="F1559" s="545"/>
      <c r="G1559" s="503"/>
    </row>
    <row r="1560" spans="5:7" x14ac:dyDescent="0.25">
      <c r="E1560" s="503"/>
      <c r="F1560" s="545"/>
      <c r="G1560" s="503"/>
    </row>
    <row r="1561" spans="5:7" x14ac:dyDescent="0.25">
      <c r="E1561" s="503"/>
      <c r="F1561" s="545"/>
      <c r="G1561" s="503"/>
    </row>
    <row r="1562" spans="5:7" x14ac:dyDescent="0.25">
      <c r="E1562" s="503"/>
      <c r="F1562" s="545"/>
      <c r="G1562" s="503"/>
    </row>
    <row r="1563" spans="5:7" x14ac:dyDescent="0.25">
      <c r="E1563" s="503"/>
      <c r="F1563" s="545"/>
      <c r="G1563" s="503"/>
    </row>
    <row r="1564" spans="5:7" x14ac:dyDescent="0.25">
      <c r="E1564" s="503"/>
      <c r="F1564" s="545"/>
      <c r="G1564" s="503"/>
    </row>
    <row r="1565" spans="5:7" x14ac:dyDescent="0.25">
      <c r="E1565" s="503"/>
      <c r="F1565" s="545"/>
      <c r="G1565" s="503"/>
    </row>
    <row r="1566" spans="5:7" x14ac:dyDescent="0.25">
      <c r="E1566" s="503"/>
      <c r="F1566" s="545"/>
      <c r="G1566" s="503"/>
    </row>
    <row r="1567" spans="5:7" x14ac:dyDescent="0.25">
      <c r="E1567" s="503"/>
      <c r="F1567" s="545"/>
      <c r="G1567" s="503"/>
    </row>
    <row r="1568" spans="5:7" x14ac:dyDescent="0.25">
      <c r="E1568" s="503"/>
      <c r="F1568" s="545"/>
      <c r="G1568" s="503"/>
    </row>
    <row r="1569" spans="5:7" x14ac:dyDescent="0.25">
      <c r="E1569" s="503"/>
      <c r="F1569" s="545"/>
      <c r="G1569" s="503"/>
    </row>
    <row r="1570" spans="5:7" x14ac:dyDescent="0.25">
      <c r="E1570" s="503"/>
      <c r="F1570" s="545"/>
      <c r="G1570" s="503"/>
    </row>
    <row r="1571" spans="5:7" x14ac:dyDescent="0.25">
      <c r="E1571" s="503"/>
      <c r="F1571" s="545"/>
      <c r="G1571" s="503"/>
    </row>
    <row r="1572" spans="5:7" x14ac:dyDescent="0.25">
      <c r="E1572" s="503"/>
      <c r="F1572" s="545"/>
      <c r="G1572" s="503"/>
    </row>
    <row r="1573" spans="5:7" x14ac:dyDescent="0.25">
      <c r="E1573" s="503"/>
      <c r="F1573" s="545"/>
      <c r="G1573" s="503"/>
    </row>
    <row r="1574" spans="5:7" x14ac:dyDescent="0.25">
      <c r="E1574" s="503"/>
      <c r="F1574" s="545"/>
      <c r="G1574" s="503"/>
    </row>
    <row r="1575" spans="5:7" x14ac:dyDescent="0.25">
      <c r="E1575" s="503"/>
      <c r="F1575" s="545"/>
      <c r="G1575" s="503"/>
    </row>
    <row r="1576" spans="5:7" x14ac:dyDescent="0.25">
      <c r="E1576" s="503"/>
      <c r="F1576" s="545"/>
      <c r="G1576" s="503"/>
    </row>
    <row r="1577" spans="5:7" x14ac:dyDescent="0.25">
      <c r="E1577" s="503"/>
      <c r="F1577" s="545"/>
      <c r="G1577" s="503"/>
    </row>
    <row r="1578" spans="5:7" x14ac:dyDescent="0.25">
      <c r="E1578" s="503"/>
      <c r="F1578" s="545"/>
      <c r="G1578" s="503"/>
    </row>
    <row r="1579" spans="5:7" x14ac:dyDescent="0.25">
      <c r="E1579" s="503"/>
      <c r="F1579" s="545"/>
      <c r="G1579" s="503"/>
    </row>
    <row r="1580" spans="5:7" x14ac:dyDescent="0.25">
      <c r="E1580" s="503"/>
      <c r="F1580" s="545"/>
      <c r="G1580" s="503"/>
    </row>
    <row r="1581" spans="5:7" x14ac:dyDescent="0.25">
      <c r="E1581" s="503"/>
      <c r="F1581" s="545"/>
      <c r="G1581" s="503"/>
    </row>
    <row r="1582" spans="5:7" x14ac:dyDescent="0.25">
      <c r="E1582" s="503"/>
      <c r="F1582" s="545"/>
      <c r="G1582" s="503"/>
    </row>
    <row r="1583" spans="5:7" x14ac:dyDescent="0.25">
      <c r="E1583" s="503"/>
      <c r="F1583" s="545"/>
      <c r="G1583" s="503"/>
    </row>
    <row r="1584" spans="5:7" x14ac:dyDescent="0.25">
      <c r="E1584" s="503"/>
      <c r="F1584" s="545"/>
      <c r="G1584" s="503"/>
    </row>
    <row r="1585" spans="5:7" x14ac:dyDescent="0.25">
      <c r="E1585" s="503"/>
      <c r="F1585" s="545"/>
      <c r="G1585" s="503"/>
    </row>
    <row r="1586" spans="5:7" x14ac:dyDescent="0.25">
      <c r="E1586" s="503"/>
      <c r="F1586" s="545"/>
      <c r="G1586" s="503"/>
    </row>
    <row r="1587" spans="5:7" x14ac:dyDescent="0.25">
      <c r="E1587" s="503"/>
      <c r="F1587" s="545"/>
      <c r="G1587" s="503"/>
    </row>
    <row r="1588" spans="5:7" x14ac:dyDescent="0.25">
      <c r="E1588" s="503"/>
      <c r="F1588" s="545"/>
      <c r="G1588" s="503"/>
    </row>
    <row r="1589" spans="5:7" x14ac:dyDescent="0.25">
      <c r="E1589" s="503"/>
      <c r="F1589" s="545"/>
      <c r="G1589" s="503"/>
    </row>
    <row r="1590" spans="5:7" x14ac:dyDescent="0.25">
      <c r="E1590" s="503"/>
      <c r="F1590" s="545"/>
      <c r="G1590" s="503"/>
    </row>
    <row r="1591" spans="5:7" x14ac:dyDescent="0.25">
      <c r="E1591" s="503"/>
      <c r="F1591" s="545"/>
      <c r="G1591" s="503"/>
    </row>
    <row r="1592" spans="5:7" x14ac:dyDescent="0.25">
      <c r="E1592" s="503"/>
      <c r="F1592" s="545"/>
      <c r="G1592" s="503"/>
    </row>
    <row r="1593" spans="5:7" x14ac:dyDescent="0.25">
      <c r="E1593" s="503"/>
      <c r="F1593" s="545"/>
      <c r="G1593" s="503"/>
    </row>
    <row r="1594" spans="5:7" x14ac:dyDescent="0.25">
      <c r="E1594" s="503"/>
      <c r="F1594" s="545"/>
      <c r="G1594" s="503"/>
    </row>
    <row r="1595" spans="5:7" x14ac:dyDescent="0.25">
      <c r="E1595" s="503"/>
      <c r="F1595" s="545"/>
      <c r="G1595" s="503"/>
    </row>
    <row r="1596" spans="5:7" x14ac:dyDescent="0.25">
      <c r="E1596" s="503"/>
      <c r="F1596" s="545"/>
      <c r="G1596" s="503"/>
    </row>
    <row r="1597" spans="5:7" x14ac:dyDescent="0.25">
      <c r="E1597" s="503"/>
      <c r="F1597" s="545"/>
      <c r="G1597" s="503"/>
    </row>
    <row r="1598" spans="5:7" x14ac:dyDescent="0.25">
      <c r="E1598" s="503"/>
      <c r="F1598" s="545"/>
      <c r="G1598" s="503"/>
    </row>
    <row r="1599" spans="5:7" x14ac:dyDescent="0.25">
      <c r="E1599" s="503"/>
      <c r="F1599" s="545"/>
      <c r="G1599" s="503"/>
    </row>
    <row r="1600" spans="5:7" x14ac:dyDescent="0.25">
      <c r="E1600" s="503"/>
      <c r="F1600" s="545"/>
      <c r="G1600" s="503"/>
    </row>
    <row r="1601" spans="5:7" x14ac:dyDescent="0.25">
      <c r="E1601" s="503"/>
      <c r="F1601" s="545"/>
      <c r="G1601" s="503"/>
    </row>
    <row r="1602" spans="5:7" x14ac:dyDescent="0.25">
      <c r="E1602" s="503"/>
      <c r="F1602" s="545"/>
      <c r="G1602" s="503"/>
    </row>
    <row r="1603" spans="5:7" x14ac:dyDescent="0.25">
      <c r="E1603" s="503"/>
      <c r="F1603" s="545"/>
      <c r="G1603" s="503"/>
    </row>
    <row r="1604" spans="5:7" x14ac:dyDescent="0.25">
      <c r="E1604" s="503"/>
      <c r="F1604" s="545"/>
      <c r="G1604" s="503"/>
    </row>
    <row r="1605" spans="5:7" x14ac:dyDescent="0.25">
      <c r="E1605" s="503"/>
      <c r="F1605" s="545"/>
      <c r="G1605" s="503"/>
    </row>
    <row r="1606" spans="5:7" x14ac:dyDescent="0.25">
      <c r="E1606" s="503"/>
      <c r="F1606" s="545"/>
      <c r="G1606" s="503"/>
    </row>
    <row r="1607" spans="5:7" x14ac:dyDescent="0.25">
      <c r="E1607" s="503"/>
      <c r="F1607" s="545"/>
      <c r="G1607" s="503"/>
    </row>
    <row r="1608" spans="5:7" x14ac:dyDescent="0.25">
      <c r="E1608" s="503"/>
      <c r="F1608" s="545"/>
      <c r="G1608" s="503"/>
    </row>
    <row r="1609" spans="5:7" x14ac:dyDescent="0.25">
      <c r="E1609" s="503"/>
      <c r="F1609" s="545"/>
      <c r="G1609" s="503"/>
    </row>
    <row r="1610" spans="5:7" x14ac:dyDescent="0.25">
      <c r="E1610" s="503"/>
      <c r="F1610" s="545"/>
      <c r="G1610" s="503"/>
    </row>
    <row r="1611" spans="5:7" x14ac:dyDescent="0.25">
      <c r="E1611" s="503"/>
      <c r="F1611" s="545"/>
      <c r="G1611" s="503"/>
    </row>
    <row r="1612" spans="5:7" x14ac:dyDescent="0.25">
      <c r="E1612" s="503"/>
      <c r="F1612" s="545"/>
      <c r="G1612" s="503"/>
    </row>
    <row r="1613" spans="5:7" x14ac:dyDescent="0.25">
      <c r="E1613" s="503"/>
      <c r="F1613" s="545"/>
      <c r="G1613" s="503"/>
    </row>
    <row r="1614" spans="5:7" x14ac:dyDescent="0.25">
      <c r="E1614" s="503"/>
      <c r="F1614" s="545"/>
      <c r="G1614" s="503"/>
    </row>
    <row r="1615" spans="5:7" x14ac:dyDescent="0.25">
      <c r="E1615" s="503"/>
      <c r="F1615" s="545"/>
      <c r="G1615" s="503"/>
    </row>
    <row r="1616" spans="5:7" x14ac:dyDescent="0.25">
      <c r="E1616" s="503"/>
      <c r="F1616" s="545"/>
      <c r="G1616" s="503"/>
    </row>
    <row r="1617" spans="5:7" x14ac:dyDescent="0.25">
      <c r="E1617" s="503"/>
      <c r="F1617" s="545"/>
      <c r="G1617" s="503"/>
    </row>
    <row r="1618" spans="5:7" x14ac:dyDescent="0.25">
      <c r="E1618" s="503"/>
      <c r="F1618" s="545"/>
      <c r="G1618" s="503"/>
    </row>
    <row r="1619" spans="5:7" x14ac:dyDescent="0.25">
      <c r="E1619" s="503"/>
      <c r="F1619" s="545"/>
      <c r="G1619" s="503"/>
    </row>
    <row r="1620" spans="5:7" x14ac:dyDescent="0.25">
      <c r="E1620" s="503"/>
      <c r="F1620" s="545"/>
      <c r="G1620" s="503"/>
    </row>
    <row r="1621" spans="5:7" x14ac:dyDescent="0.25">
      <c r="E1621" s="503"/>
      <c r="F1621" s="545"/>
      <c r="G1621" s="503"/>
    </row>
    <row r="1622" spans="5:7" x14ac:dyDescent="0.25">
      <c r="E1622" s="503"/>
      <c r="F1622" s="545"/>
      <c r="G1622" s="503"/>
    </row>
    <row r="1623" spans="5:7" x14ac:dyDescent="0.25">
      <c r="E1623" s="503"/>
      <c r="F1623" s="545"/>
      <c r="G1623" s="503"/>
    </row>
    <row r="1624" spans="5:7" x14ac:dyDescent="0.25">
      <c r="E1624" s="503"/>
      <c r="F1624" s="545"/>
      <c r="G1624" s="503"/>
    </row>
    <row r="1625" spans="5:7" x14ac:dyDescent="0.25">
      <c r="E1625" s="503"/>
      <c r="F1625" s="545"/>
      <c r="G1625" s="503"/>
    </row>
    <row r="1626" spans="5:7" x14ac:dyDescent="0.25">
      <c r="E1626" s="503"/>
      <c r="F1626" s="545"/>
      <c r="G1626" s="503"/>
    </row>
    <row r="1627" spans="5:7" x14ac:dyDescent="0.25">
      <c r="E1627" s="503"/>
      <c r="F1627" s="545"/>
      <c r="G1627" s="503"/>
    </row>
    <row r="1628" spans="5:7" x14ac:dyDescent="0.25">
      <c r="E1628" s="503"/>
      <c r="F1628" s="545"/>
      <c r="G1628" s="503"/>
    </row>
    <row r="1629" spans="5:7" x14ac:dyDescent="0.25">
      <c r="E1629" s="503"/>
      <c r="F1629" s="545"/>
      <c r="G1629" s="503"/>
    </row>
    <row r="1630" spans="5:7" x14ac:dyDescent="0.25">
      <c r="E1630" s="503"/>
      <c r="F1630" s="545"/>
      <c r="G1630" s="503"/>
    </row>
    <row r="1631" spans="5:7" x14ac:dyDescent="0.25">
      <c r="E1631" s="503"/>
      <c r="F1631" s="545"/>
      <c r="G1631" s="503"/>
    </row>
    <row r="1632" spans="5:7" x14ac:dyDescent="0.25">
      <c r="E1632" s="503"/>
      <c r="F1632" s="545"/>
      <c r="G1632" s="503"/>
    </row>
    <row r="1633" spans="5:7" x14ac:dyDescent="0.25">
      <c r="E1633" s="503"/>
      <c r="F1633" s="545"/>
      <c r="G1633" s="503"/>
    </row>
    <row r="1634" spans="5:7" x14ac:dyDescent="0.25">
      <c r="E1634" s="503"/>
      <c r="F1634" s="545"/>
      <c r="G1634" s="503"/>
    </row>
    <row r="1635" spans="5:7" x14ac:dyDescent="0.25">
      <c r="E1635" s="503"/>
      <c r="F1635" s="545"/>
      <c r="G1635" s="503"/>
    </row>
    <row r="1636" spans="5:7" x14ac:dyDescent="0.25">
      <c r="E1636" s="503"/>
      <c r="F1636" s="545"/>
      <c r="G1636" s="503"/>
    </row>
    <row r="1637" spans="5:7" x14ac:dyDescent="0.25">
      <c r="E1637" s="503"/>
      <c r="F1637" s="545"/>
      <c r="G1637" s="503"/>
    </row>
    <row r="1638" spans="5:7" x14ac:dyDescent="0.25">
      <c r="E1638" s="503"/>
      <c r="F1638" s="545"/>
      <c r="G1638" s="503"/>
    </row>
    <row r="1639" spans="5:7" x14ac:dyDescent="0.25">
      <c r="E1639" s="503"/>
      <c r="F1639" s="545"/>
      <c r="G1639" s="503"/>
    </row>
    <row r="1640" spans="5:7" x14ac:dyDescent="0.25">
      <c r="E1640" s="503"/>
      <c r="F1640" s="545"/>
      <c r="G1640" s="503"/>
    </row>
    <row r="1641" spans="5:7" x14ac:dyDescent="0.25">
      <c r="E1641" s="503"/>
      <c r="F1641" s="545"/>
      <c r="G1641" s="503"/>
    </row>
    <row r="1642" spans="5:7" x14ac:dyDescent="0.25">
      <c r="E1642" s="503"/>
      <c r="F1642" s="545"/>
      <c r="G1642" s="503"/>
    </row>
    <row r="1643" spans="5:7" x14ac:dyDescent="0.25">
      <c r="E1643" s="503"/>
      <c r="F1643" s="545"/>
      <c r="G1643" s="503"/>
    </row>
    <row r="1644" spans="5:7" x14ac:dyDescent="0.25">
      <c r="E1644" s="503"/>
      <c r="F1644" s="545"/>
      <c r="G1644" s="503"/>
    </row>
    <row r="1645" spans="5:7" x14ac:dyDescent="0.25">
      <c r="E1645" s="503"/>
      <c r="F1645" s="545"/>
      <c r="G1645" s="503"/>
    </row>
    <row r="1646" spans="5:7" x14ac:dyDescent="0.25">
      <c r="E1646" s="503"/>
      <c r="F1646" s="545"/>
      <c r="G1646" s="503"/>
    </row>
    <row r="1647" spans="5:7" x14ac:dyDescent="0.25">
      <c r="E1647" s="503"/>
      <c r="F1647" s="545"/>
      <c r="G1647" s="503"/>
    </row>
    <row r="1648" spans="5:7" x14ac:dyDescent="0.25">
      <c r="E1648" s="503"/>
      <c r="F1648" s="545"/>
      <c r="G1648" s="503"/>
    </row>
    <row r="1649" spans="5:7" x14ac:dyDescent="0.25">
      <c r="E1649" s="503"/>
      <c r="F1649" s="545"/>
      <c r="G1649" s="503"/>
    </row>
    <row r="1650" spans="5:7" x14ac:dyDescent="0.25">
      <c r="E1650" s="503"/>
      <c r="F1650" s="545"/>
      <c r="G1650" s="503"/>
    </row>
    <row r="1651" spans="5:7" x14ac:dyDescent="0.25">
      <c r="E1651" s="503"/>
      <c r="F1651" s="545"/>
      <c r="G1651" s="503"/>
    </row>
    <row r="1652" spans="5:7" x14ac:dyDescent="0.25">
      <c r="E1652" s="503"/>
      <c r="F1652" s="545"/>
      <c r="G1652" s="503"/>
    </row>
    <row r="1653" spans="5:7" x14ac:dyDescent="0.25">
      <c r="E1653" s="503"/>
      <c r="F1653" s="545"/>
      <c r="G1653" s="503"/>
    </row>
    <row r="1654" spans="5:7" x14ac:dyDescent="0.25">
      <c r="E1654" s="503"/>
      <c r="F1654" s="545"/>
      <c r="G1654" s="503"/>
    </row>
    <row r="1655" spans="5:7" x14ac:dyDescent="0.25">
      <c r="E1655" s="503"/>
      <c r="F1655" s="545"/>
      <c r="G1655" s="503"/>
    </row>
    <row r="1656" spans="5:7" x14ac:dyDescent="0.25">
      <c r="E1656" s="503"/>
      <c r="F1656" s="545"/>
      <c r="G1656" s="503"/>
    </row>
    <row r="1657" spans="5:7" x14ac:dyDescent="0.25">
      <c r="E1657" s="503"/>
      <c r="F1657" s="545"/>
      <c r="G1657" s="503"/>
    </row>
    <row r="1658" spans="5:7" x14ac:dyDescent="0.25">
      <c r="E1658" s="503"/>
      <c r="F1658" s="545"/>
      <c r="G1658" s="503"/>
    </row>
    <row r="1659" spans="5:7" x14ac:dyDescent="0.25">
      <c r="E1659" s="503"/>
      <c r="F1659" s="545"/>
      <c r="G1659" s="503"/>
    </row>
    <row r="1660" spans="5:7" x14ac:dyDescent="0.25">
      <c r="E1660" s="503"/>
      <c r="F1660" s="545"/>
      <c r="G1660" s="503"/>
    </row>
    <row r="1661" spans="5:7" x14ac:dyDescent="0.25">
      <c r="E1661" s="503"/>
      <c r="F1661" s="545"/>
      <c r="G1661" s="503"/>
    </row>
    <row r="1662" spans="5:7" x14ac:dyDescent="0.25">
      <c r="E1662" s="503"/>
      <c r="F1662" s="545"/>
      <c r="G1662" s="503"/>
    </row>
    <row r="1663" spans="5:7" x14ac:dyDescent="0.25">
      <c r="E1663" s="503"/>
      <c r="F1663" s="545"/>
      <c r="G1663" s="503"/>
    </row>
    <row r="1664" spans="5:7" x14ac:dyDescent="0.25">
      <c r="E1664" s="503"/>
      <c r="F1664" s="545"/>
      <c r="G1664" s="503"/>
    </row>
    <row r="1665" spans="5:7" x14ac:dyDescent="0.25">
      <c r="E1665" s="503"/>
      <c r="F1665" s="545"/>
      <c r="G1665" s="503"/>
    </row>
    <row r="1666" spans="5:7" x14ac:dyDescent="0.25">
      <c r="E1666" s="503"/>
      <c r="F1666" s="545"/>
      <c r="G1666" s="503"/>
    </row>
    <row r="1667" spans="5:7" x14ac:dyDescent="0.25">
      <c r="E1667" s="503"/>
      <c r="F1667" s="545"/>
      <c r="G1667" s="503"/>
    </row>
    <row r="1668" spans="5:7" x14ac:dyDescent="0.25">
      <c r="E1668" s="503"/>
      <c r="F1668" s="545"/>
      <c r="G1668" s="503"/>
    </row>
    <row r="1669" spans="5:7" x14ac:dyDescent="0.25">
      <c r="E1669" s="503"/>
      <c r="F1669" s="545"/>
      <c r="G1669" s="503"/>
    </row>
    <row r="1670" spans="5:7" x14ac:dyDescent="0.25">
      <c r="E1670" s="503"/>
      <c r="F1670" s="545"/>
      <c r="G1670" s="503"/>
    </row>
    <row r="1671" spans="5:7" x14ac:dyDescent="0.25">
      <c r="E1671" s="503"/>
      <c r="F1671" s="545"/>
      <c r="G1671" s="503"/>
    </row>
    <row r="1672" spans="5:7" x14ac:dyDescent="0.25">
      <c r="E1672" s="503"/>
      <c r="F1672" s="545"/>
      <c r="G1672" s="503"/>
    </row>
    <row r="1673" spans="5:7" x14ac:dyDescent="0.25">
      <c r="E1673" s="503"/>
      <c r="F1673" s="545"/>
      <c r="G1673" s="503"/>
    </row>
    <row r="1674" spans="5:7" x14ac:dyDescent="0.25">
      <c r="E1674" s="503"/>
      <c r="F1674" s="545"/>
      <c r="G1674" s="503"/>
    </row>
    <row r="1675" spans="5:7" x14ac:dyDescent="0.25">
      <c r="E1675" s="503"/>
      <c r="F1675" s="545"/>
      <c r="G1675" s="503"/>
    </row>
    <row r="1676" spans="5:7" x14ac:dyDescent="0.25">
      <c r="E1676" s="503"/>
      <c r="F1676" s="545"/>
      <c r="G1676" s="503"/>
    </row>
    <row r="1677" spans="5:7" x14ac:dyDescent="0.25">
      <c r="E1677" s="503"/>
      <c r="F1677" s="545"/>
      <c r="G1677" s="503"/>
    </row>
    <row r="1678" spans="5:7" x14ac:dyDescent="0.25">
      <c r="E1678" s="503"/>
      <c r="F1678" s="545"/>
      <c r="G1678" s="503"/>
    </row>
    <row r="1679" spans="5:7" x14ac:dyDescent="0.25">
      <c r="E1679" s="503"/>
      <c r="F1679" s="545"/>
      <c r="G1679" s="503"/>
    </row>
    <row r="1680" spans="5:7" x14ac:dyDescent="0.25">
      <c r="E1680" s="503"/>
      <c r="F1680" s="545"/>
      <c r="G1680" s="503"/>
    </row>
    <row r="1681" spans="5:7" x14ac:dyDescent="0.25">
      <c r="E1681" s="503"/>
      <c r="F1681" s="545"/>
      <c r="G1681" s="503"/>
    </row>
    <row r="1682" spans="5:7" x14ac:dyDescent="0.25">
      <c r="E1682" s="503"/>
      <c r="F1682" s="545"/>
      <c r="G1682" s="503"/>
    </row>
    <row r="1683" spans="5:7" x14ac:dyDescent="0.25">
      <c r="E1683" s="503"/>
      <c r="F1683" s="545"/>
      <c r="G1683" s="503"/>
    </row>
    <row r="1684" spans="5:7" x14ac:dyDescent="0.25">
      <c r="E1684" s="503"/>
      <c r="F1684" s="545"/>
      <c r="G1684" s="503"/>
    </row>
    <row r="1685" spans="5:7" x14ac:dyDescent="0.25">
      <c r="E1685" s="503"/>
      <c r="F1685" s="545"/>
      <c r="G1685" s="503"/>
    </row>
    <row r="1686" spans="5:7" x14ac:dyDescent="0.25">
      <c r="E1686" s="503"/>
      <c r="F1686" s="545"/>
      <c r="G1686" s="503"/>
    </row>
    <row r="1687" spans="5:7" x14ac:dyDescent="0.25">
      <c r="E1687" s="503"/>
      <c r="F1687" s="545"/>
      <c r="G1687" s="503"/>
    </row>
    <row r="1688" spans="5:7" x14ac:dyDescent="0.25">
      <c r="E1688" s="503"/>
      <c r="F1688" s="545"/>
      <c r="G1688" s="503"/>
    </row>
    <row r="1689" spans="5:7" x14ac:dyDescent="0.25">
      <c r="E1689" s="503"/>
      <c r="F1689" s="545"/>
      <c r="G1689" s="503"/>
    </row>
    <row r="1690" spans="5:7" x14ac:dyDescent="0.25">
      <c r="E1690" s="503"/>
      <c r="F1690" s="545"/>
      <c r="G1690" s="503"/>
    </row>
    <row r="1691" spans="5:7" x14ac:dyDescent="0.25">
      <c r="E1691" s="503"/>
      <c r="F1691" s="545"/>
      <c r="G1691" s="503"/>
    </row>
    <row r="1692" spans="5:7" x14ac:dyDescent="0.25">
      <c r="E1692" s="503"/>
      <c r="F1692" s="545"/>
      <c r="G1692" s="503"/>
    </row>
    <row r="1693" spans="5:7" x14ac:dyDescent="0.25">
      <c r="E1693" s="503"/>
      <c r="F1693" s="545"/>
      <c r="G1693" s="503"/>
    </row>
    <row r="1694" spans="5:7" x14ac:dyDescent="0.25">
      <c r="E1694" s="503"/>
      <c r="F1694" s="545"/>
      <c r="G1694" s="503"/>
    </row>
    <row r="1695" spans="5:7" x14ac:dyDescent="0.25">
      <c r="E1695" s="503"/>
      <c r="F1695" s="545"/>
      <c r="G1695" s="503"/>
    </row>
    <row r="1696" spans="5:7" x14ac:dyDescent="0.25">
      <c r="E1696" s="503"/>
      <c r="F1696" s="545"/>
      <c r="G1696" s="503"/>
    </row>
    <row r="1697" spans="5:7" x14ac:dyDescent="0.25">
      <c r="E1697" s="503"/>
      <c r="F1697" s="545"/>
      <c r="G1697" s="503"/>
    </row>
    <row r="1698" spans="5:7" x14ac:dyDescent="0.25">
      <c r="E1698" s="503"/>
      <c r="F1698" s="545"/>
      <c r="G1698" s="503"/>
    </row>
    <row r="1699" spans="5:7" x14ac:dyDescent="0.25">
      <c r="E1699" s="503"/>
      <c r="F1699" s="545"/>
      <c r="G1699" s="503"/>
    </row>
    <row r="1700" spans="5:7" x14ac:dyDescent="0.25">
      <c r="E1700" s="503"/>
      <c r="F1700" s="545"/>
      <c r="G1700" s="503"/>
    </row>
    <row r="1701" spans="5:7" x14ac:dyDescent="0.25">
      <c r="E1701" s="503"/>
      <c r="F1701" s="545"/>
      <c r="G1701" s="503"/>
    </row>
    <row r="1702" spans="5:7" x14ac:dyDescent="0.25">
      <c r="E1702" s="503"/>
      <c r="F1702" s="545"/>
      <c r="G1702" s="503"/>
    </row>
    <row r="1703" spans="5:7" x14ac:dyDescent="0.25">
      <c r="E1703" s="503"/>
      <c r="F1703" s="545"/>
      <c r="G1703" s="503"/>
    </row>
    <row r="1704" spans="5:7" x14ac:dyDescent="0.25">
      <c r="E1704" s="503"/>
      <c r="F1704" s="545"/>
      <c r="G1704" s="503"/>
    </row>
    <row r="1705" spans="5:7" x14ac:dyDescent="0.25">
      <c r="E1705" s="503"/>
      <c r="F1705" s="545"/>
      <c r="G1705" s="503"/>
    </row>
    <row r="1706" spans="5:7" x14ac:dyDescent="0.25">
      <c r="E1706" s="503"/>
      <c r="F1706" s="545"/>
      <c r="G1706" s="503"/>
    </row>
    <row r="1707" spans="5:7" x14ac:dyDescent="0.25">
      <c r="E1707" s="503"/>
      <c r="F1707" s="545"/>
      <c r="G1707" s="503"/>
    </row>
    <row r="1708" spans="5:7" x14ac:dyDescent="0.25">
      <c r="E1708" s="503"/>
      <c r="F1708" s="545"/>
      <c r="G1708" s="503"/>
    </row>
    <row r="1709" spans="5:7" x14ac:dyDescent="0.25">
      <c r="E1709" s="503"/>
      <c r="F1709" s="545"/>
      <c r="G1709" s="503"/>
    </row>
    <row r="1710" spans="5:7" x14ac:dyDescent="0.25">
      <c r="E1710" s="503"/>
      <c r="F1710" s="545"/>
      <c r="G1710" s="503"/>
    </row>
    <row r="1711" spans="5:7" x14ac:dyDescent="0.25">
      <c r="E1711" s="503"/>
      <c r="F1711" s="545"/>
      <c r="G1711" s="503"/>
    </row>
    <row r="1712" spans="5:7" x14ac:dyDescent="0.25">
      <c r="E1712" s="503"/>
      <c r="F1712" s="545"/>
      <c r="G1712" s="503"/>
    </row>
    <row r="1713" spans="5:7" x14ac:dyDescent="0.25">
      <c r="E1713" s="503"/>
      <c r="F1713" s="545"/>
      <c r="G1713" s="503"/>
    </row>
    <row r="1714" spans="5:7" x14ac:dyDescent="0.25">
      <c r="E1714" s="503"/>
      <c r="F1714" s="545"/>
      <c r="G1714" s="503"/>
    </row>
    <row r="1715" spans="5:7" x14ac:dyDescent="0.25">
      <c r="E1715" s="503"/>
      <c r="F1715" s="545"/>
      <c r="G1715" s="503"/>
    </row>
    <row r="1716" spans="5:7" x14ac:dyDescent="0.25">
      <c r="E1716" s="503"/>
      <c r="F1716" s="545"/>
      <c r="G1716" s="503"/>
    </row>
    <row r="1717" spans="5:7" x14ac:dyDescent="0.25">
      <c r="E1717" s="503"/>
      <c r="F1717" s="545"/>
      <c r="G1717" s="503"/>
    </row>
    <row r="1718" spans="5:7" x14ac:dyDescent="0.25">
      <c r="E1718" s="503"/>
      <c r="F1718" s="545"/>
      <c r="G1718" s="503"/>
    </row>
    <row r="1719" spans="5:7" x14ac:dyDescent="0.25">
      <c r="E1719" s="503"/>
      <c r="F1719" s="545"/>
      <c r="G1719" s="503"/>
    </row>
    <row r="1720" spans="5:7" x14ac:dyDescent="0.25">
      <c r="E1720" s="503"/>
      <c r="F1720" s="545"/>
      <c r="G1720" s="503"/>
    </row>
    <row r="1721" spans="5:7" x14ac:dyDescent="0.25">
      <c r="E1721" s="503"/>
      <c r="F1721" s="545"/>
      <c r="G1721" s="503"/>
    </row>
    <row r="1722" spans="5:7" x14ac:dyDescent="0.25">
      <c r="E1722" s="503"/>
      <c r="F1722" s="545"/>
      <c r="G1722" s="503"/>
    </row>
    <row r="1723" spans="5:7" x14ac:dyDescent="0.25">
      <c r="E1723" s="503"/>
      <c r="F1723" s="545"/>
      <c r="G1723" s="503"/>
    </row>
    <row r="1724" spans="5:7" x14ac:dyDescent="0.25">
      <c r="E1724" s="503"/>
      <c r="F1724" s="545"/>
      <c r="G1724" s="503"/>
    </row>
    <row r="1725" spans="5:7" x14ac:dyDescent="0.25">
      <c r="E1725" s="503"/>
      <c r="F1725" s="545"/>
      <c r="G1725" s="503"/>
    </row>
    <row r="1726" spans="5:7" x14ac:dyDescent="0.25">
      <c r="E1726" s="503"/>
      <c r="F1726" s="545"/>
      <c r="G1726" s="503"/>
    </row>
    <row r="1727" spans="5:7" x14ac:dyDescent="0.25">
      <c r="E1727" s="503"/>
      <c r="F1727" s="545"/>
      <c r="G1727" s="503"/>
    </row>
    <row r="1728" spans="5:7" x14ac:dyDescent="0.25">
      <c r="E1728" s="503"/>
      <c r="F1728" s="545"/>
      <c r="G1728" s="503"/>
    </row>
    <row r="1729" spans="5:7" x14ac:dyDescent="0.25">
      <c r="E1729" s="503"/>
      <c r="F1729" s="545"/>
      <c r="G1729" s="503"/>
    </row>
    <row r="1730" spans="5:7" x14ac:dyDescent="0.25">
      <c r="E1730" s="503"/>
      <c r="F1730" s="545"/>
      <c r="G1730" s="503"/>
    </row>
    <row r="1731" spans="5:7" x14ac:dyDescent="0.25">
      <c r="E1731" s="503"/>
      <c r="F1731" s="545"/>
      <c r="G1731" s="503"/>
    </row>
    <row r="1732" spans="5:7" x14ac:dyDescent="0.25">
      <c r="E1732" s="503"/>
      <c r="F1732" s="545"/>
      <c r="G1732" s="503"/>
    </row>
    <row r="1733" spans="5:7" x14ac:dyDescent="0.25">
      <c r="E1733" s="503"/>
      <c r="F1733" s="545"/>
      <c r="G1733" s="503"/>
    </row>
    <row r="1734" spans="5:7" x14ac:dyDescent="0.25">
      <c r="E1734" s="503"/>
      <c r="F1734" s="545"/>
      <c r="G1734" s="503"/>
    </row>
    <row r="1735" spans="5:7" x14ac:dyDescent="0.25">
      <c r="E1735" s="503"/>
      <c r="F1735" s="545"/>
      <c r="G1735" s="503"/>
    </row>
    <row r="1736" spans="5:7" x14ac:dyDescent="0.25">
      <c r="E1736" s="503"/>
      <c r="F1736" s="545"/>
      <c r="G1736" s="503"/>
    </row>
    <row r="1737" spans="5:7" x14ac:dyDescent="0.25">
      <c r="E1737" s="503"/>
      <c r="F1737" s="545"/>
      <c r="G1737" s="503"/>
    </row>
    <row r="1738" spans="5:7" x14ac:dyDescent="0.25">
      <c r="E1738" s="503"/>
      <c r="F1738" s="545"/>
      <c r="G1738" s="503"/>
    </row>
    <row r="1739" spans="5:7" x14ac:dyDescent="0.25">
      <c r="E1739" s="503"/>
      <c r="F1739" s="545"/>
      <c r="G1739" s="503"/>
    </row>
    <row r="1740" spans="5:7" x14ac:dyDescent="0.25">
      <c r="E1740" s="503"/>
      <c r="F1740" s="545"/>
      <c r="G1740" s="503"/>
    </row>
    <row r="1741" spans="5:7" x14ac:dyDescent="0.25">
      <c r="E1741" s="503"/>
      <c r="F1741" s="545"/>
      <c r="G1741" s="503"/>
    </row>
    <row r="1742" spans="5:7" x14ac:dyDescent="0.25">
      <c r="E1742" s="503"/>
      <c r="F1742" s="545"/>
      <c r="G1742" s="503"/>
    </row>
    <row r="1743" spans="5:7" x14ac:dyDescent="0.25">
      <c r="E1743" s="503"/>
      <c r="F1743" s="545"/>
      <c r="G1743" s="503"/>
    </row>
    <row r="1744" spans="5:7" x14ac:dyDescent="0.25">
      <c r="E1744" s="503"/>
      <c r="F1744" s="545"/>
      <c r="G1744" s="503"/>
    </row>
    <row r="1745" spans="5:7" x14ac:dyDescent="0.25">
      <c r="E1745" s="503"/>
      <c r="F1745" s="545"/>
      <c r="G1745" s="503"/>
    </row>
    <row r="1746" spans="5:7" x14ac:dyDescent="0.25">
      <c r="E1746" s="503"/>
      <c r="F1746" s="545"/>
      <c r="G1746" s="503"/>
    </row>
    <row r="1747" spans="5:7" x14ac:dyDescent="0.25">
      <c r="E1747" s="503"/>
      <c r="F1747" s="545"/>
      <c r="G1747" s="503"/>
    </row>
    <row r="1748" spans="5:7" x14ac:dyDescent="0.25">
      <c r="E1748" s="503"/>
      <c r="F1748" s="545"/>
      <c r="G1748" s="503"/>
    </row>
    <row r="1749" spans="5:7" x14ac:dyDescent="0.25">
      <c r="E1749" s="503"/>
      <c r="F1749" s="545"/>
      <c r="G1749" s="503"/>
    </row>
    <row r="1750" spans="5:7" x14ac:dyDescent="0.25">
      <c r="E1750" s="503"/>
      <c r="F1750" s="545"/>
      <c r="G1750" s="503"/>
    </row>
    <row r="1751" spans="5:7" x14ac:dyDescent="0.25">
      <c r="E1751" s="503"/>
      <c r="F1751" s="545"/>
      <c r="G1751" s="503"/>
    </row>
    <row r="1752" spans="5:7" x14ac:dyDescent="0.25">
      <c r="E1752" s="503"/>
      <c r="F1752" s="545"/>
      <c r="G1752" s="503"/>
    </row>
    <row r="1753" spans="5:7" x14ac:dyDescent="0.25">
      <c r="E1753" s="503"/>
      <c r="F1753" s="545"/>
      <c r="G1753" s="503"/>
    </row>
    <row r="1754" spans="5:7" x14ac:dyDescent="0.25">
      <c r="E1754" s="503"/>
      <c r="F1754" s="545"/>
      <c r="G1754" s="503"/>
    </row>
    <row r="1755" spans="5:7" x14ac:dyDescent="0.25">
      <c r="E1755" s="503"/>
      <c r="F1755" s="545"/>
      <c r="G1755" s="503"/>
    </row>
    <row r="1756" spans="5:7" x14ac:dyDescent="0.25">
      <c r="E1756" s="503"/>
      <c r="F1756" s="545"/>
      <c r="G1756" s="503"/>
    </row>
    <row r="1757" spans="5:7" x14ac:dyDescent="0.25">
      <c r="E1757" s="503"/>
      <c r="F1757" s="545"/>
      <c r="G1757" s="503"/>
    </row>
    <row r="1758" spans="5:7" x14ac:dyDescent="0.25">
      <c r="E1758" s="503"/>
      <c r="F1758" s="545"/>
      <c r="G1758" s="503"/>
    </row>
    <row r="1759" spans="5:7" x14ac:dyDescent="0.25">
      <c r="E1759" s="503"/>
      <c r="F1759" s="545"/>
      <c r="G1759" s="503"/>
    </row>
    <row r="1760" spans="5:7" x14ac:dyDescent="0.25">
      <c r="E1760" s="503"/>
      <c r="F1760" s="545"/>
      <c r="G1760" s="503"/>
    </row>
    <row r="1761" spans="5:7" x14ac:dyDescent="0.25">
      <c r="E1761" s="503"/>
      <c r="F1761" s="545"/>
      <c r="G1761" s="503"/>
    </row>
    <row r="1762" spans="5:7" x14ac:dyDescent="0.25">
      <c r="E1762" s="503"/>
      <c r="F1762" s="545"/>
      <c r="G1762" s="503"/>
    </row>
    <row r="1763" spans="5:7" x14ac:dyDescent="0.25">
      <c r="E1763" s="503"/>
      <c r="F1763" s="545"/>
      <c r="G1763" s="503"/>
    </row>
    <row r="1764" spans="5:7" x14ac:dyDescent="0.25">
      <c r="E1764" s="503"/>
      <c r="F1764" s="545"/>
      <c r="G1764" s="503"/>
    </row>
    <row r="1765" spans="5:7" x14ac:dyDescent="0.25">
      <c r="E1765" s="503"/>
      <c r="F1765" s="545"/>
      <c r="G1765" s="503"/>
    </row>
    <row r="1766" spans="5:7" x14ac:dyDescent="0.25">
      <c r="E1766" s="503"/>
      <c r="F1766" s="545"/>
      <c r="G1766" s="503"/>
    </row>
    <row r="1767" spans="5:7" x14ac:dyDescent="0.25">
      <c r="E1767" s="503"/>
      <c r="F1767" s="545"/>
      <c r="G1767" s="503"/>
    </row>
    <row r="1768" spans="5:7" x14ac:dyDescent="0.25">
      <c r="E1768" s="503"/>
      <c r="F1768" s="545"/>
      <c r="G1768" s="503"/>
    </row>
    <row r="1769" spans="5:7" x14ac:dyDescent="0.25">
      <c r="E1769" s="503"/>
      <c r="F1769" s="545"/>
      <c r="G1769" s="503"/>
    </row>
    <row r="1770" spans="5:7" x14ac:dyDescent="0.25">
      <c r="E1770" s="503"/>
      <c r="F1770" s="545"/>
      <c r="G1770" s="503"/>
    </row>
    <row r="1771" spans="5:7" x14ac:dyDescent="0.25">
      <c r="E1771" s="503"/>
      <c r="F1771" s="545"/>
      <c r="G1771" s="503"/>
    </row>
    <row r="1772" spans="5:7" x14ac:dyDescent="0.25">
      <c r="E1772" s="503"/>
      <c r="F1772" s="545"/>
      <c r="G1772" s="503"/>
    </row>
    <row r="1773" spans="5:7" x14ac:dyDescent="0.25">
      <c r="E1773" s="503"/>
      <c r="F1773" s="545"/>
      <c r="G1773" s="503"/>
    </row>
    <row r="1774" spans="5:7" x14ac:dyDescent="0.25">
      <c r="E1774" s="503"/>
      <c r="F1774" s="545"/>
      <c r="G1774" s="503"/>
    </row>
    <row r="1775" spans="5:7" x14ac:dyDescent="0.25">
      <c r="E1775" s="503"/>
      <c r="F1775" s="545"/>
      <c r="G1775" s="503"/>
    </row>
    <row r="1776" spans="5:7" x14ac:dyDescent="0.25">
      <c r="E1776" s="503"/>
      <c r="F1776" s="545"/>
      <c r="G1776" s="503"/>
    </row>
    <row r="1777" spans="5:7" x14ac:dyDescent="0.25">
      <c r="E1777" s="503"/>
      <c r="F1777" s="545"/>
      <c r="G1777" s="503"/>
    </row>
    <row r="1778" spans="5:7" x14ac:dyDescent="0.25">
      <c r="E1778" s="503"/>
      <c r="F1778" s="545"/>
      <c r="G1778" s="503"/>
    </row>
    <row r="1779" spans="5:7" x14ac:dyDescent="0.25">
      <c r="E1779" s="503"/>
      <c r="F1779" s="545"/>
      <c r="G1779" s="503"/>
    </row>
    <row r="1780" spans="5:7" x14ac:dyDescent="0.25">
      <c r="E1780" s="503"/>
      <c r="F1780" s="545"/>
      <c r="G1780" s="503"/>
    </row>
    <row r="1781" spans="5:7" x14ac:dyDescent="0.25">
      <c r="E1781" s="503"/>
      <c r="F1781" s="545"/>
      <c r="G1781" s="503"/>
    </row>
    <row r="1782" spans="5:7" x14ac:dyDescent="0.25">
      <c r="E1782" s="503"/>
      <c r="F1782" s="545"/>
      <c r="G1782" s="503"/>
    </row>
    <row r="1783" spans="5:7" x14ac:dyDescent="0.25">
      <c r="E1783" s="503"/>
      <c r="F1783" s="545"/>
      <c r="G1783" s="503"/>
    </row>
    <row r="1784" spans="5:7" x14ac:dyDescent="0.25">
      <c r="E1784" s="503"/>
      <c r="F1784" s="545"/>
      <c r="G1784" s="503"/>
    </row>
    <row r="1785" spans="5:7" x14ac:dyDescent="0.25">
      <c r="E1785" s="503"/>
      <c r="F1785" s="545"/>
      <c r="G1785" s="503"/>
    </row>
    <row r="1786" spans="5:7" x14ac:dyDescent="0.25">
      <c r="E1786" s="503"/>
      <c r="F1786" s="545"/>
      <c r="G1786" s="503"/>
    </row>
    <row r="1787" spans="5:7" x14ac:dyDescent="0.25">
      <c r="E1787" s="503"/>
      <c r="F1787" s="545"/>
      <c r="G1787" s="503"/>
    </row>
    <row r="1788" spans="5:7" x14ac:dyDescent="0.25">
      <c r="E1788" s="503"/>
      <c r="F1788" s="545"/>
      <c r="G1788" s="503"/>
    </row>
    <row r="1789" spans="5:7" x14ac:dyDescent="0.25">
      <c r="E1789" s="503"/>
      <c r="F1789" s="545"/>
      <c r="G1789" s="503"/>
    </row>
    <row r="1790" spans="5:7" x14ac:dyDescent="0.25">
      <c r="E1790" s="503"/>
      <c r="F1790" s="545"/>
      <c r="G1790" s="503"/>
    </row>
    <row r="1791" spans="5:7" x14ac:dyDescent="0.25">
      <c r="E1791" s="503"/>
      <c r="F1791" s="545"/>
      <c r="G1791" s="503"/>
    </row>
    <row r="1792" spans="5:7" x14ac:dyDescent="0.25">
      <c r="E1792" s="503"/>
      <c r="F1792" s="545"/>
      <c r="G1792" s="503"/>
    </row>
    <row r="1793" spans="5:7" x14ac:dyDescent="0.25">
      <c r="E1793" s="503"/>
      <c r="F1793" s="545"/>
      <c r="G1793" s="503"/>
    </row>
    <row r="1794" spans="5:7" x14ac:dyDescent="0.25">
      <c r="E1794" s="503"/>
      <c r="F1794" s="545"/>
      <c r="G1794" s="503"/>
    </row>
    <row r="1795" spans="5:7" x14ac:dyDescent="0.25">
      <c r="E1795" s="503"/>
      <c r="F1795" s="545"/>
      <c r="G1795" s="503"/>
    </row>
    <row r="1796" spans="5:7" x14ac:dyDescent="0.25">
      <c r="E1796" s="503"/>
      <c r="F1796" s="545"/>
      <c r="G1796" s="503"/>
    </row>
    <row r="1797" spans="5:7" x14ac:dyDescent="0.25">
      <c r="E1797" s="503"/>
      <c r="F1797" s="545"/>
      <c r="G1797" s="503"/>
    </row>
    <row r="1798" spans="5:7" x14ac:dyDescent="0.25">
      <c r="E1798" s="503"/>
      <c r="F1798" s="545"/>
      <c r="G1798" s="503"/>
    </row>
    <row r="1799" spans="5:7" x14ac:dyDescent="0.25">
      <c r="E1799" s="503"/>
      <c r="F1799" s="545"/>
      <c r="G1799" s="503"/>
    </row>
    <row r="1800" spans="5:7" x14ac:dyDescent="0.25">
      <c r="E1800" s="503"/>
      <c r="F1800" s="545"/>
      <c r="G1800" s="503"/>
    </row>
    <row r="1801" spans="5:7" x14ac:dyDescent="0.25">
      <c r="E1801" s="503"/>
      <c r="F1801" s="545"/>
      <c r="G1801" s="503"/>
    </row>
    <row r="1802" spans="5:7" x14ac:dyDescent="0.25">
      <c r="E1802" s="503"/>
      <c r="F1802" s="545"/>
      <c r="G1802" s="503"/>
    </row>
    <row r="1803" spans="5:7" x14ac:dyDescent="0.25">
      <c r="E1803" s="503"/>
      <c r="F1803" s="545"/>
      <c r="G1803" s="503"/>
    </row>
    <row r="1804" spans="5:7" x14ac:dyDescent="0.25">
      <c r="E1804" s="503"/>
      <c r="F1804" s="545"/>
      <c r="G1804" s="503"/>
    </row>
    <row r="1805" spans="5:7" x14ac:dyDescent="0.25">
      <c r="E1805" s="503"/>
      <c r="F1805" s="545"/>
      <c r="G1805" s="503"/>
    </row>
    <row r="1806" spans="5:7" x14ac:dyDescent="0.25">
      <c r="E1806" s="503"/>
      <c r="F1806" s="545"/>
      <c r="G1806" s="503"/>
    </row>
    <row r="1807" spans="5:7" x14ac:dyDescent="0.25">
      <c r="E1807" s="503"/>
      <c r="F1807" s="545"/>
      <c r="G1807" s="503"/>
    </row>
    <row r="1808" spans="5:7" x14ac:dyDescent="0.25">
      <c r="E1808" s="503"/>
      <c r="F1808" s="545"/>
      <c r="G1808" s="503"/>
    </row>
    <row r="1809" spans="5:7" x14ac:dyDescent="0.25">
      <c r="E1809" s="503"/>
      <c r="F1809" s="545"/>
      <c r="G1809" s="503"/>
    </row>
    <row r="1810" spans="5:7" x14ac:dyDescent="0.25">
      <c r="E1810" s="503"/>
      <c r="F1810" s="545"/>
      <c r="G1810" s="503"/>
    </row>
    <row r="1811" spans="5:7" x14ac:dyDescent="0.25">
      <c r="E1811" s="503"/>
      <c r="F1811" s="545"/>
      <c r="G1811" s="503"/>
    </row>
    <row r="1812" spans="5:7" x14ac:dyDescent="0.25">
      <c r="E1812" s="503"/>
      <c r="F1812" s="545"/>
      <c r="G1812" s="503"/>
    </row>
    <row r="1813" spans="5:7" x14ac:dyDescent="0.25">
      <c r="E1813" s="503"/>
      <c r="F1813" s="545"/>
      <c r="G1813" s="503"/>
    </row>
    <row r="1814" spans="5:7" x14ac:dyDescent="0.25">
      <c r="E1814" s="503"/>
      <c r="F1814" s="545"/>
      <c r="G1814" s="503"/>
    </row>
    <row r="1815" spans="5:7" x14ac:dyDescent="0.25">
      <c r="E1815" s="503"/>
      <c r="F1815" s="545"/>
      <c r="G1815" s="503"/>
    </row>
    <row r="1816" spans="5:7" x14ac:dyDescent="0.25">
      <c r="E1816" s="503"/>
      <c r="F1816" s="545"/>
      <c r="G1816" s="503"/>
    </row>
    <row r="1817" spans="5:7" x14ac:dyDescent="0.25">
      <c r="E1817" s="503"/>
      <c r="F1817" s="545"/>
      <c r="G1817" s="503"/>
    </row>
    <row r="1818" spans="5:7" x14ac:dyDescent="0.25">
      <c r="E1818" s="503"/>
      <c r="F1818" s="545"/>
      <c r="G1818" s="503"/>
    </row>
    <row r="1819" spans="5:7" x14ac:dyDescent="0.25">
      <c r="E1819" s="503"/>
      <c r="F1819" s="545"/>
      <c r="G1819" s="503"/>
    </row>
    <row r="1820" spans="5:7" x14ac:dyDescent="0.25">
      <c r="E1820" s="503"/>
      <c r="F1820" s="545"/>
      <c r="G1820" s="503"/>
    </row>
    <row r="1821" spans="5:7" x14ac:dyDescent="0.25">
      <c r="E1821" s="503"/>
      <c r="F1821" s="545"/>
      <c r="G1821" s="503"/>
    </row>
    <row r="1822" spans="5:7" x14ac:dyDescent="0.25">
      <c r="E1822" s="503"/>
      <c r="F1822" s="545"/>
      <c r="G1822" s="503"/>
    </row>
    <row r="1823" spans="5:7" x14ac:dyDescent="0.25">
      <c r="E1823" s="503"/>
      <c r="F1823" s="545"/>
      <c r="G1823" s="503"/>
    </row>
    <row r="1824" spans="5:7" x14ac:dyDescent="0.25">
      <c r="E1824" s="503"/>
      <c r="F1824" s="545"/>
      <c r="G1824" s="503"/>
    </row>
    <row r="1825" spans="5:7" x14ac:dyDescent="0.25">
      <c r="E1825" s="503"/>
      <c r="F1825" s="545"/>
      <c r="G1825" s="503"/>
    </row>
    <row r="1826" spans="5:7" x14ac:dyDescent="0.25">
      <c r="E1826" s="503"/>
      <c r="F1826" s="545"/>
      <c r="G1826" s="503"/>
    </row>
    <row r="1827" spans="5:7" x14ac:dyDescent="0.25">
      <c r="E1827" s="503"/>
      <c r="F1827" s="545"/>
      <c r="G1827" s="503"/>
    </row>
    <row r="1828" spans="5:7" x14ac:dyDescent="0.25">
      <c r="E1828" s="503"/>
      <c r="F1828" s="545"/>
      <c r="G1828" s="503"/>
    </row>
    <row r="1829" spans="5:7" x14ac:dyDescent="0.25">
      <c r="E1829" s="503"/>
      <c r="F1829" s="545"/>
      <c r="G1829" s="503"/>
    </row>
    <row r="1830" spans="5:7" x14ac:dyDescent="0.25">
      <c r="E1830" s="503"/>
      <c r="F1830" s="545"/>
      <c r="G1830" s="503"/>
    </row>
    <row r="1831" spans="5:7" x14ac:dyDescent="0.25">
      <c r="E1831" s="503"/>
      <c r="F1831" s="545"/>
      <c r="G1831" s="503"/>
    </row>
    <row r="1832" spans="5:7" x14ac:dyDescent="0.25">
      <c r="E1832" s="503"/>
      <c r="F1832" s="545"/>
      <c r="G1832" s="503"/>
    </row>
    <row r="1833" spans="5:7" x14ac:dyDescent="0.25">
      <c r="E1833" s="503"/>
      <c r="F1833" s="545"/>
      <c r="G1833" s="503"/>
    </row>
    <row r="1834" spans="5:7" x14ac:dyDescent="0.25">
      <c r="E1834" s="503"/>
      <c r="F1834" s="545"/>
      <c r="G1834" s="503"/>
    </row>
    <row r="1835" spans="5:7" x14ac:dyDescent="0.25">
      <c r="E1835" s="503"/>
      <c r="F1835" s="545"/>
      <c r="G1835" s="503"/>
    </row>
    <row r="1836" spans="5:7" x14ac:dyDescent="0.25">
      <c r="E1836" s="503"/>
      <c r="F1836" s="545"/>
      <c r="G1836" s="503"/>
    </row>
    <row r="1837" spans="5:7" x14ac:dyDescent="0.25">
      <c r="E1837" s="503"/>
      <c r="F1837" s="545"/>
      <c r="G1837" s="503"/>
    </row>
    <row r="1838" spans="5:7" x14ac:dyDescent="0.25">
      <c r="E1838" s="503"/>
      <c r="F1838" s="545"/>
      <c r="G1838" s="503"/>
    </row>
    <row r="1839" spans="5:7" x14ac:dyDescent="0.25">
      <c r="E1839" s="503"/>
      <c r="F1839" s="545"/>
      <c r="G1839" s="503"/>
    </row>
    <row r="1840" spans="5:7" x14ac:dyDescent="0.25">
      <c r="E1840" s="503"/>
      <c r="F1840" s="545"/>
      <c r="G1840" s="503"/>
    </row>
    <row r="1841" spans="5:7" x14ac:dyDescent="0.25">
      <c r="E1841" s="503"/>
      <c r="F1841" s="545"/>
      <c r="G1841" s="503"/>
    </row>
    <row r="1842" spans="5:7" x14ac:dyDescent="0.25">
      <c r="E1842" s="503"/>
      <c r="F1842" s="545"/>
      <c r="G1842" s="503"/>
    </row>
    <row r="1843" spans="5:7" x14ac:dyDescent="0.25">
      <c r="E1843" s="503"/>
      <c r="F1843" s="545"/>
      <c r="G1843" s="503"/>
    </row>
    <row r="1844" spans="5:7" x14ac:dyDescent="0.25">
      <c r="E1844" s="503"/>
      <c r="F1844" s="545"/>
      <c r="G1844" s="503"/>
    </row>
    <row r="1845" spans="5:7" x14ac:dyDescent="0.25">
      <c r="E1845" s="503"/>
      <c r="F1845" s="545"/>
      <c r="G1845" s="503"/>
    </row>
    <row r="1846" spans="5:7" x14ac:dyDescent="0.25">
      <c r="E1846" s="503"/>
      <c r="F1846" s="545"/>
      <c r="G1846" s="503"/>
    </row>
    <row r="1847" spans="5:7" x14ac:dyDescent="0.25">
      <c r="E1847" s="503"/>
      <c r="F1847" s="545"/>
      <c r="G1847" s="503"/>
    </row>
    <row r="1848" spans="5:7" x14ac:dyDescent="0.25">
      <c r="E1848" s="503"/>
      <c r="F1848" s="545"/>
      <c r="G1848" s="503"/>
    </row>
    <row r="1849" spans="5:7" x14ac:dyDescent="0.25">
      <c r="E1849" s="503"/>
      <c r="F1849" s="545"/>
      <c r="G1849" s="503"/>
    </row>
    <row r="1850" spans="5:7" x14ac:dyDescent="0.25">
      <c r="E1850" s="503"/>
      <c r="F1850" s="545"/>
      <c r="G1850" s="503"/>
    </row>
    <row r="1851" spans="5:7" x14ac:dyDescent="0.25">
      <c r="E1851" s="503"/>
      <c r="F1851" s="545"/>
      <c r="G1851" s="503"/>
    </row>
    <row r="1852" spans="5:7" x14ac:dyDescent="0.25">
      <c r="E1852" s="503"/>
      <c r="F1852" s="545"/>
      <c r="G1852" s="503"/>
    </row>
    <row r="1853" spans="5:7" x14ac:dyDescent="0.25">
      <c r="E1853" s="503"/>
      <c r="F1853" s="545"/>
      <c r="G1853" s="503"/>
    </row>
    <row r="1854" spans="5:7" x14ac:dyDescent="0.25">
      <c r="E1854" s="503"/>
      <c r="F1854" s="545"/>
      <c r="G1854" s="503"/>
    </row>
    <row r="1855" spans="5:7" x14ac:dyDescent="0.25">
      <c r="E1855" s="503"/>
      <c r="F1855" s="545"/>
      <c r="G1855" s="503"/>
    </row>
    <row r="1856" spans="5:7" x14ac:dyDescent="0.25">
      <c r="E1856" s="503"/>
      <c r="F1856" s="545"/>
      <c r="G1856" s="503"/>
    </row>
    <row r="1857" spans="5:7" x14ac:dyDescent="0.25">
      <c r="E1857" s="503"/>
      <c r="F1857" s="545"/>
      <c r="G1857" s="503"/>
    </row>
    <row r="1858" spans="5:7" x14ac:dyDescent="0.25">
      <c r="E1858" s="503"/>
      <c r="F1858" s="545"/>
      <c r="G1858" s="503"/>
    </row>
    <row r="1859" spans="5:7" x14ac:dyDescent="0.25">
      <c r="E1859" s="503"/>
      <c r="F1859" s="545"/>
      <c r="G1859" s="503"/>
    </row>
    <row r="1860" spans="5:7" x14ac:dyDescent="0.25">
      <c r="E1860" s="503"/>
      <c r="F1860" s="545"/>
      <c r="G1860" s="503"/>
    </row>
    <row r="1861" spans="5:7" x14ac:dyDescent="0.25">
      <c r="E1861" s="503"/>
      <c r="F1861" s="545"/>
      <c r="G1861" s="503"/>
    </row>
    <row r="1862" spans="5:7" x14ac:dyDescent="0.25">
      <c r="E1862" s="503"/>
      <c r="F1862" s="545"/>
      <c r="G1862" s="503"/>
    </row>
    <row r="1863" spans="5:7" x14ac:dyDescent="0.25">
      <c r="E1863" s="503"/>
      <c r="F1863" s="545"/>
      <c r="G1863" s="503"/>
    </row>
    <row r="1864" spans="5:7" x14ac:dyDescent="0.25">
      <c r="E1864" s="503"/>
      <c r="F1864" s="545"/>
      <c r="G1864" s="503"/>
    </row>
    <row r="1865" spans="5:7" x14ac:dyDescent="0.25">
      <c r="E1865" s="503"/>
      <c r="F1865" s="545"/>
      <c r="G1865" s="503"/>
    </row>
    <row r="1866" spans="5:7" x14ac:dyDescent="0.25">
      <c r="E1866" s="503"/>
      <c r="F1866" s="545"/>
      <c r="G1866" s="503"/>
    </row>
    <row r="1867" spans="5:7" x14ac:dyDescent="0.25">
      <c r="E1867" s="503"/>
      <c r="F1867" s="545"/>
      <c r="G1867" s="503"/>
    </row>
    <row r="1868" spans="5:7" x14ac:dyDescent="0.25">
      <c r="E1868" s="503"/>
      <c r="F1868" s="545"/>
      <c r="G1868" s="503"/>
    </row>
    <row r="1869" spans="5:7" x14ac:dyDescent="0.25">
      <c r="E1869" s="503"/>
      <c r="F1869" s="545"/>
      <c r="G1869" s="503"/>
    </row>
    <row r="1870" spans="5:7" x14ac:dyDescent="0.25">
      <c r="E1870" s="503"/>
      <c r="F1870" s="545"/>
      <c r="G1870" s="503"/>
    </row>
    <row r="1871" spans="5:7" x14ac:dyDescent="0.25">
      <c r="E1871" s="503"/>
      <c r="F1871" s="545"/>
      <c r="G1871" s="503"/>
    </row>
    <row r="1872" spans="5:7" x14ac:dyDescent="0.25">
      <c r="E1872" s="503"/>
      <c r="F1872" s="545"/>
      <c r="G1872" s="503"/>
    </row>
    <row r="1873" spans="5:7" x14ac:dyDescent="0.25">
      <c r="E1873" s="503"/>
      <c r="F1873" s="545"/>
      <c r="G1873" s="503"/>
    </row>
    <row r="1874" spans="5:7" x14ac:dyDescent="0.25">
      <c r="E1874" s="503"/>
      <c r="F1874" s="545"/>
      <c r="G1874" s="503"/>
    </row>
    <row r="1875" spans="5:7" x14ac:dyDescent="0.25">
      <c r="E1875" s="503"/>
      <c r="F1875" s="545"/>
      <c r="G1875" s="503"/>
    </row>
    <row r="1876" spans="5:7" x14ac:dyDescent="0.25">
      <c r="E1876" s="503"/>
      <c r="F1876" s="545"/>
      <c r="G1876" s="503"/>
    </row>
    <row r="1877" spans="5:7" x14ac:dyDescent="0.25">
      <c r="E1877" s="503"/>
      <c r="F1877" s="545"/>
      <c r="G1877" s="503"/>
    </row>
    <row r="1878" spans="5:7" x14ac:dyDescent="0.25">
      <c r="E1878" s="503"/>
      <c r="F1878" s="545"/>
      <c r="G1878" s="503"/>
    </row>
    <row r="1879" spans="5:7" x14ac:dyDescent="0.25">
      <c r="E1879" s="503"/>
      <c r="F1879" s="545"/>
      <c r="G1879" s="503"/>
    </row>
    <row r="1880" spans="5:7" x14ac:dyDescent="0.25">
      <c r="E1880" s="503"/>
      <c r="F1880" s="545"/>
      <c r="G1880" s="503"/>
    </row>
    <row r="1881" spans="5:7" x14ac:dyDescent="0.25">
      <c r="E1881" s="503"/>
      <c r="F1881" s="545"/>
      <c r="G1881" s="503"/>
    </row>
    <row r="1882" spans="5:7" x14ac:dyDescent="0.25">
      <c r="E1882" s="503"/>
      <c r="F1882" s="545"/>
      <c r="G1882" s="503"/>
    </row>
    <row r="1883" spans="5:7" x14ac:dyDescent="0.25">
      <c r="E1883" s="503"/>
      <c r="F1883" s="545"/>
      <c r="G1883" s="503"/>
    </row>
    <row r="1884" spans="5:7" x14ac:dyDescent="0.25">
      <c r="E1884" s="503"/>
      <c r="F1884" s="545"/>
      <c r="G1884" s="503"/>
    </row>
    <row r="1885" spans="5:7" x14ac:dyDescent="0.25">
      <c r="E1885" s="503"/>
      <c r="F1885" s="545"/>
      <c r="G1885" s="503"/>
    </row>
    <row r="1886" spans="5:7" x14ac:dyDescent="0.25">
      <c r="E1886" s="503"/>
      <c r="F1886" s="545"/>
      <c r="G1886" s="503"/>
    </row>
    <row r="1887" spans="5:7" x14ac:dyDescent="0.25">
      <c r="E1887" s="503"/>
      <c r="F1887" s="545"/>
      <c r="G1887" s="503"/>
    </row>
    <row r="1888" spans="5:7" x14ac:dyDescent="0.25">
      <c r="E1888" s="503"/>
      <c r="F1888" s="545"/>
      <c r="G1888" s="503"/>
    </row>
    <row r="1889" spans="5:7" x14ac:dyDescent="0.25">
      <c r="E1889" s="503"/>
      <c r="F1889" s="545"/>
      <c r="G1889" s="503"/>
    </row>
    <row r="1890" spans="5:7" x14ac:dyDescent="0.25">
      <c r="E1890" s="503"/>
      <c r="F1890" s="545"/>
      <c r="G1890" s="503"/>
    </row>
    <row r="1891" spans="5:7" x14ac:dyDescent="0.25">
      <c r="E1891" s="503"/>
      <c r="F1891" s="545"/>
      <c r="G1891" s="503"/>
    </row>
    <row r="1892" spans="5:7" x14ac:dyDescent="0.25">
      <c r="E1892" s="503"/>
      <c r="F1892" s="545"/>
      <c r="G1892" s="503"/>
    </row>
    <row r="1893" spans="5:7" x14ac:dyDescent="0.25">
      <c r="E1893" s="503"/>
      <c r="F1893" s="545"/>
      <c r="G1893" s="503"/>
    </row>
    <row r="1894" spans="5:7" x14ac:dyDescent="0.25">
      <c r="E1894" s="503"/>
      <c r="F1894" s="545"/>
      <c r="G1894" s="503"/>
    </row>
    <row r="1895" spans="5:7" x14ac:dyDescent="0.25">
      <c r="E1895" s="503"/>
      <c r="F1895" s="545"/>
      <c r="G1895" s="503"/>
    </row>
    <row r="1896" spans="5:7" x14ac:dyDescent="0.25">
      <c r="E1896" s="503"/>
      <c r="F1896" s="545"/>
      <c r="G1896" s="503"/>
    </row>
    <row r="1897" spans="5:7" x14ac:dyDescent="0.25">
      <c r="E1897" s="503"/>
      <c r="F1897" s="545"/>
      <c r="G1897" s="503"/>
    </row>
    <row r="1898" spans="5:7" x14ac:dyDescent="0.25">
      <c r="E1898" s="503"/>
      <c r="F1898" s="545"/>
      <c r="G1898" s="503"/>
    </row>
    <row r="1899" spans="5:7" x14ac:dyDescent="0.25">
      <c r="E1899" s="503"/>
      <c r="F1899" s="545"/>
      <c r="G1899" s="503"/>
    </row>
    <row r="1900" spans="5:7" x14ac:dyDescent="0.25">
      <c r="E1900" s="503"/>
      <c r="F1900" s="545"/>
      <c r="G1900" s="503"/>
    </row>
    <row r="1901" spans="5:7" x14ac:dyDescent="0.25">
      <c r="E1901" s="503"/>
      <c r="F1901" s="545"/>
      <c r="G1901" s="503"/>
    </row>
    <row r="1902" spans="5:7" x14ac:dyDescent="0.25">
      <c r="E1902" s="503"/>
      <c r="F1902" s="545"/>
      <c r="G1902" s="503"/>
    </row>
    <row r="1903" spans="5:7" x14ac:dyDescent="0.25">
      <c r="E1903" s="503"/>
      <c r="F1903" s="545"/>
      <c r="G1903" s="503"/>
    </row>
    <row r="1904" spans="5:7" x14ac:dyDescent="0.25">
      <c r="E1904" s="503"/>
      <c r="F1904" s="545"/>
      <c r="G1904" s="503"/>
    </row>
    <row r="1905" spans="5:7" x14ac:dyDescent="0.25">
      <c r="E1905" s="503"/>
      <c r="F1905" s="545"/>
      <c r="G1905" s="503"/>
    </row>
    <row r="1906" spans="5:7" x14ac:dyDescent="0.25">
      <c r="E1906" s="503"/>
      <c r="F1906" s="545"/>
      <c r="G1906" s="503"/>
    </row>
    <row r="1907" spans="5:7" x14ac:dyDescent="0.25">
      <c r="E1907" s="503"/>
      <c r="F1907" s="545"/>
      <c r="G1907" s="503"/>
    </row>
    <row r="1908" spans="5:7" x14ac:dyDescent="0.25">
      <c r="E1908" s="503"/>
      <c r="F1908" s="545"/>
      <c r="G1908" s="503"/>
    </row>
    <row r="1909" spans="5:7" x14ac:dyDescent="0.25">
      <c r="E1909" s="503"/>
      <c r="F1909" s="545"/>
      <c r="G1909" s="503"/>
    </row>
    <row r="1910" spans="5:7" x14ac:dyDescent="0.25">
      <c r="E1910" s="503"/>
      <c r="F1910" s="545"/>
      <c r="G1910" s="503"/>
    </row>
    <row r="1911" spans="5:7" x14ac:dyDescent="0.25">
      <c r="E1911" s="503"/>
      <c r="F1911" s="545"/>
      <c r="G1911" s="503"/>
    </row>
    <row r="1912" spans="5:7" x14ac:dyDescent="0.25">
      <c r="E1912" s="503"/>
      <c r="F1912" s="545"/>
      <c r="G1912" s="503"/>
    </row>
    <row r="1913" spans="5:7" x14ac:dyDescent="0.25">
      <c r="E1913" s="503"/>
      <c r="F1913" s="545"/>
      <c r="G1913" s="503"/>
    </row>
    <row r="1914" spans="5:7" x14ac:dyDescent="0.25">
      <c r="E1914" s="503"/>
      <c r="F1914" s="545"/>
      <c r="G1914" s="503"/>
    </row>
    <row r="1915" spans="5:7" x14ac:dyDescent="0.25">
      <c r="E1915" s="503"/>
      <c r="F1915" s="545"/>
      <c r="G1915" s="503"/>
    </row>
    <row r="1916" spans="5:7" x14ac:dyDescent="0.25">
      <c r="E1916" s="503"/>
      <c r="F1916" s="545"/>
      <c r="G1916" s="503"/>
    </row>
    <row r="1917" spans="5:7" x14ac:dyDescent="0.25">
      <c r="E1917" s="503"/>
      <c r="F1917" s="545"/>
      <c r="G1917" s="503"/>
    </row>
    <row r="1918" spans="5:7" x14ac:dyDescent="0.25">
      <c r="E1918" s="503"/>
      <c r="F1918" s="545"/>
      <c r="G1918" s="503"/>
    </row>
    <row r="1919" spans="5:7" x14ac:dyDescent="0.25">
      <c r="E1919" s="503"/>
      <c r="F1919" s="545"/>
      <c r="G1919" s="503"/>
    </row>
    <row r="1920" spans="5:7" x14ac:dyDescent="0.25">
      <c r="E1920" s="503"/>
      <c r="F1920" s="545"/>
      <c r="G1920" s="503"/>
    </row>
    <row r="1921" spans="5:7" x14ac:dyDescent="0.25">
      <c r="E1921" s="503"/>
      <c r="F1921" s="545"/>
      <c r="G1921" s="503"/>
    </row>
    <row r="1922" spans="5:7" x14ac:dyDescent="0.25">
      <c r="E1922" s="503"/>
      <c r="F1922" s="545"/>
      <c r="G1922" s="503"/>
    </row>
    <row r="1923" spans="5:7" x14ac:dyDescent="0.25">
      <c r="E1923" s="503"/>
      <c r="F1923" s="545"/>
      <c r="G1923" s="503"/>
    </row>
    <row r="1924" spans="5:7" x14ac:dyDescent="0.25">
      <c r="E1924" s="503"/>
      <c r="F1924" s="545"/>
      <c r="G1924" s="503"/>
    </row>
    <row r="1925" spans="5:7" x14ac:dyDescent="0.25">
      <c r="E1925" s="503"/>
      <c r="F1925" s="545"/>
      <c r="G1925" s="503"/>
    </row>
    <row r="1926" spans="5:7" x14ac:dyDescent="0.25">
      <c r="E1926" s="503"/>
      <c r="F1926" s="545"/>
      <c r="G1926" s="503"/>
    </row>
    <row r="1927" spans="5:7" x14ac:dyDescent="0.25">
      <c r="E1927" s="503"/>
      <c r="F1927" s="545"/>
      <c r="G1927" s="503"/>
    </row>
    <row r="1928" spans="5:7" x14ac:dyDescent="0.25">
      <c r="E1928" s="503"/>
      <c r="F1928" s="545"/>
      <c r="G1928" s="503"/>
    </row>
    <row r="1929" spans="5:7" x14ac:dyDescent="0.25">
      <c r="E1929" s="503"/>
      <c r="F1929" s="545"/>
      <c r="G1929" s="503"/>
    </row>
    <row r="1930" spans="5:7" x14ac:dyDescent="0.25">
      <c r="E1930" s="503"/>
      <c r="F1930" s="545"/>
      <c r="G1930" s="503"/>
    </row>
    <row r="1931" spans="5:7" x14ac:dyDescent="0.25">
      <c r="E1931" s="503"/>
      <c r="F1931" s="545"/>
      <c r="G1931" s="503"/>
    </row>
    <row r="1932" spans="5:7" x14ac:dyDescent="0.25">
      <c r="E1932" s="503"/>
      <c r="F1932" s="545"/>
      <c r="G1932" s="503"/>
    </row>
    <row r="1933" spans="5:7" x14ac:dyDescent="0.25">
      <c r="E1933" s="503"/>
      <c r="F1933" s="545"/>
      <c r="G1933" s="503"/>
    </row>
    <row r="1934" spans="5:7" x14ac:dyDescent="0.25">
      <c r="E1934" s="503"/>
      <c r="F1934" s="545"/>
      <c r="G1934" s="503"/>
    </row>
    <row r="1935" spans="5:7" x14ac:dyDescent="0.25">
      <c r="E1935" s="503"/>
      <c r="F1935" s="545"/>
      <c r="G1935" s="503"/>
    </row>
    <row r="1936" spans="5:7" x14ac:dyDescent="0.25">
      <c r="E1936" s="503"/>
      <c r="F1936" s="545"/>
      <c r="G1936" s="503"/>
    </row>
    <row r="1937" spans="5:7" x14ac:dyDescent="0.25">
      <c r="E1937" s="503"/>
      <c r="F1937" s="545"/>
      <c r="G1937" s="503"/>
    </row>
    <row r="1938" spans="5:7" x14ac:dyDescent="0.25">
      <c r="E1938" s="503"/>
      <c r="F1938" s="545"/>
      <c r="G1938" s="503"/>
    </row>
    <row r="1939" spans="5:7" x14ac:dyDescent="0.25">
      <c r="E1939" s="503"/>
      <c r="F1939" s="545"/>
      <c r="G1939" s="503"/>
    </row>
    <row r="1940" spans="5:7" x14ac:dyDescent="0.25">
      <c r="E1940" s="503"/>
      <c r="F1940" s="545"/>
      <c r="G1940" s="503"/>
    </row>
    <row r="1941" spans="5:7" x14ac:dyDescent="0.25">
      <c r="E1941" s="503"/>
      <c r="F1941" s="545"/>
      <c r="G1941" s="503"/>
    </row>
    <row r="1942" spans="5:7" x14ac:dyDescent="0.25">
      <c r="E1942" s="503"/>
      <c r="F1942" s="545"/>
      <c r="G1942" s="503"/>
    </row>
    <row r="1943" spans="5:7" x14ac:dyDescent="0.25">
      <c r="E1943" s="503"/>
      <c r="F1943" s="545"/>
      <c r="G1943" s="503"/>
    </row>
    <row r="1944" spans="5:7" x14ac:dyDescent="0.25">
      <c r="E1944" s="503"/>
      <c r="F1944" s="545"/>
      <c r="G1944" s="503"/>
    </row>
    <row r="1945" spans="5:7" x14ac:dyDescent="0.25">
      <c r="E1945" s="503"/>
      <c r="F1945" s="545"/>
      <c r="G1945" s="503"/>
    </row>
    <row r="1946" spans="5:7" x14ac:dyDescent="0.25">
      <c r="E1946" s="503"/>
      <c r="F1946" s="545"/>
      <c r="G1946" s="503"/>
    </row>
    <row r="1947" spans="5:7" x14ac:dyDescent="0.25">
      <c r="E1947" s="503"/>
      <c r="F1947" s="545"/>
      <c r="G1947" s="503"/>
    </row>
    <row r="1948" spans="5:7" x14ac:dyDescent="0.25">
      <c r="E1948" s="503"/>
      <c r="F1948" s="545"/>
      <c r="G1948" s="503"/>
    </row>
    <row r="1949" spans="5:7" x14ac:dyDescent="0.25">
      <c r="E1949" s="503"/>
      <c r="F1949" s="545"/>
      <c r="G1949" s="503"/>
    </row>
    <row r="1950" spans="5:7" x14ac:dyDescent="0.25">
      <c r="E1950" s="503"/>
      <c r="F1950" s="545"/>
      <c r="G1950" s="503"/>
    </row>
    <row r="1951" spans="5:7" x14ac:dyDescent="0.25">
      <c r="E1951" s="503"/>
      <c r="F1951" s="545"/>
      <c r="G1951" s="503"/>
    </row>
    <row r="1952" spans="5:7" x14ac:dyDescent="0.25">
      <c r="E1952" s="503"/>
      <c r="F1952" s="545"/>
      <c r="G1952" s="503"/>
    </row>
    <row r="1953" spans="5:7" x14ac:dyDescent="0.25">
      <c r="E1953" s="503"/>
      <c r="F1953" s="545"/>
      <c r="G1953" s="503"/>
    </row>
    <row r="1954" spans="5:7" x14ac:dyDescent="0.25">
      <c r="E1954" s="503"/>
      <c r="F1954" s="545"/>
      <c r="G1954" s="503"/>
    </row>
    <row r="1955" spans="5:7" x14ac:dyDescent="0.25">
      <c r="E1955" s="503"/>
      <c r="F1955" s="545"/>
      <c r="G1955" s="503"/>
    </row>
    <row r="1956" spans="5:7" x14ac:dyDescent="0.25">
      <c r="E1956" s="503"/>
      <c r="F1956" s="545"/>
      <c r="G1956" s="503"/>
    </row>
    <row r="1957" spans="5:7" x14ac:dyDescent="0.25">
      <c r="E1957" s="503"/>
      <c r="F1957" s="545"/>
      <c r="G1957" s="503"/>
    </row>
    <row r="1958" spans="5:7" x14ac:dyDescent="0.25">
      <c r="E1958" s="503"/>
      <c r="F1958" s="545"/>
      <c r="G1958" s="503"/>
    </row>
    <row r="1959" spans="5:7" x14ac:dyDescent="0.25">
      <c r="E1959" s="503"/>
      <c r="F1959" s="545"/>
      <c r="G1959" s="503"/>
    </row>
    <row r="1960" spans="5:7" x14ac:dyDescent="0.25">
      <c r="E1960" s="503"/>
      <c r="F1960" s="545"/>
      <c r="G1960" s="503"/>
    </row>
    <row r="1961" spans="5:7" x14ac:dyDescent="0.25">
      <c r="E1961" s="503"/>
      <c r="F1961" s="545"/>
      <c r="G1961" s="503"/>
    </row>
    <row r="1962" spans="5:7" x14ac:dyDescent="0.25">
      <c r="E1962" s="503"/>
      <c r="F1962" s="545"/>
      <c r="G1962" s="503"/>
    </row>
    <row r="1963" spans="5:7" x14ac:dyDescent="0.25">
      <c r="E1963" s="503"/>
      <c r="F1963" s="545"/>
      <c r="G1963" s="503"/>
    </row>
    <row r="1964" spans="5:7" x14ac:dyDescent="0.25">
      <c r="E1964" s="503"/>
      <c r="F1964" s="545"/>
      <c r="G1964" s="503"/>
    </row>
    <row r="1965" spans="5:7" x14ac:dyDescent="0.25">
      <c r="E1965" s="503"/>
      <c r="F1965" s="545"/>
      <c r="G1965" s="503"/>
    </row>
    <row r="1966" spans="5:7" x14ac:dyDescent="0.25">
      <c r="E1966" s="503"/>
      <c r="F1966" s="545"/>
      <c r="G1966" s="503"/>
    </row>
    <row r="1967" spans="5:7" x14ac:dyDescent="0.25">
      <c r="E1967" s="503"/>
      <c r="F1967" s="545"/>
      <c r="G1967" s="503"/>
    </row>
    <row r="1968" spans="5:7" x14ac:dyDescent="0.25">
      <c r="E1968" s="503"/>
      <c r="F1968" s="545"/>
      <c r="G1968" s="503"/>
    </row>
    <row r="1969" spans="5:7" x14ac:dyDescent="0.25">
      <c r="E1969" s="503"/>
      <c r="F1969" s="545"/>
      <c r="G1969" s="503"/>
    </row>
    <row r="1970" spans="5:7" x14ac:dyDescent="0.25">
      <c r="E1970" s="503"/>
      <c r="F1970" s="545"/>
      <c r="G1970" s="503"/>
    </row>
    <row r="1971" spans="5:7" x14ac:dyDescent="0.25">
      <c r="E1971" s="503"/>
      <c r="F1971" s="545"/>
      <c r="G1971" s="503"/>
    </row>
    <row r="1972" spans="5:7" x14ac:dyDescent="0.25">
      <c r="E1972" s="503"/>
      <c r="F1972" s="545"/>
      <c r="G1972" s="503"/>
    </row>
    <row r="1973" spans="5:7" x14ac:dyDescent="0.25">
      <c r="E1973" s="503"/>
      <c r="F1973" s="545"/>
      <c r="G1973" s="503"/>
    </row>
    <row r="1974" spans="5:7" x14ac:dyDescent="0.25">
      <c r="E1974" s="503"/>
      <c r="F1974" s="545"/>
      <c r="G1974" s="503"/>
    </row>
    <row r="1975" spans="5:7" x14ac:dyDescent="0.25">
      <c r="E1975" s="503"/>
      <c r="F1975" s="545"/>
      <c r="G1975" s="503"/>
    </row>
    <row r="1976" spans="5:7" x14ac:dyDescent="0.25">
      <c r="E1976" s="503"/>
      <c r="F1976" s="545"/>
      <c r="G1976" s="503"/>
    </row>
    <row r="1977" spans="5:7" x14ac:dyDescent="0.25">
      <c r="E1977" s="503"/>
      <c r="F1977" s="545"/>
      <c r="G1977" s="503"/>
    </row>
    <row r="1978" spans="5:7" x14ac:dyDescent="0.25">
      <c r="E1978" s="503"/>
      <c r="F1978" s="545"/>
      <c r="G1978" s="503"/>
    </row>
    <row r="1979" spans="5:7" x14ac:dyDescent="0.25">
      <c r="E1979" s="503"/>
      <c r="F1979" s="545"/>
      <c r="G1979" s="503"/>
    </row>
    <row r="1980" spans="5:7" x14ac:dyDescent="0.25">
      <c r="E1980" s="503"/>
      <c r="F1980" s="545"/>
      <c r="G1980" s="503"/>
    </row>
    <row r="1981" spans="5:7" x14ac:dyDescent="0.25">
      <c r="E1981" s="503"/>
      <c r="F1981" s="545"/>
      <c r="G1981" s="503"/>
    </row>
    <row r="1982" spans="5:7" x14ac:dyDescent="0.25">
      <c r="E1982" s="503"/>
      <c r="F1982" s="545"/>
      <c r="G1982" s="503"/>
    </row>
    <row r="1983" spans="5:7" x14ac:dyDescent="0.25">
      <c r="E1983" s="503"/>
      <c r="F1983" s="545"/>
      <c r="G1983" s="503"/>
    </row>
    <row r="1984" spans="5:7" x14ac:dyDescent="0.25">
      <c r="E1984" s="503"/>
      <c r="F1984" s="545"/>
      <c r="G1984" s="503"/>
    </row>
    <row r="1985" spans="5:7" x14ac:dyDescent="0.25">
      <c r="E1985" s="503"/>
      <c r="F1985" s="545"/>
      <c r="G1985" s="503"/>
    </row>
    <row r="1986" spans="5:7" x14ac:dyDescent="0.25">
      <c r="E1986" s="503"/>
      <c r="F1986" s="545"/>
      <c r="G1986" s="503"/>
    </row>
    <row r="1987" spans="5:7" x14ac:dyDescent="0.25">
      <c r="E1987" s="503"/>
      <c r="F1987" s="545"/>
      <c r="G1987" s="503"/>
    </row>
    <row r="1988" spans="5:7" x14ac:dyDescent="0.25">
      <c r="E1988" s="503"/>
      <c r="F1988" s="545"/>
      <c r="G1988" s="503"/>
    </row>
    <row r="1989" spans="5:7" x14ac:dyDescent="0.25">
      <c r="E1989" s="503"/>
      <c r="F1989" s="545"/>
      <c r="G1989" s="503"/>
    </row>
    <row r="1990" spans="5:7" x14ac:dyDescent="0.25">
      <c r="E1990" s="503"/>
      <c r="F1990" s="545"/>
      <c r="G1990" s="503"/>
    </row>
    <row r="1991" spans="5:7" x14ac:dyDescent="0.25">
      <c r="E1991" s="503"/>
      <c r="F1991" s="545"/>
      <c r="G1991" s="503"/>
    </row>
    <row r="1992" spans="5:7" x14ac:dyDescent="0.25">
      <c r="E1992" s="503"/>
      <c r="F1992" s="545"/>
      <c r="G1992" s="503"/>
    </row>
    <row r="1993" spans="5:7" x14ac:dyDescent="0.25">
      <c r="E1993" s="503"/>
      <c r="F1993" s="545"/>
      <c r="G1993" s="503"/>
    </row>
    <row r="1994" spans="5:7" x14ac:dyDescent="0.25">
      <c r="E1994" s="503"/>
      <c r="F1994" s="545"/>
      <c r="G1994" s="503"/>
    </row>
    <row r="1995" spans="5:7" x14ac:dyDescent="0.25">
      <c r="E1995" s="503"/>
      <c r="F1995" s="545"/>
      <c r="G1995" s="503"/>
    </row>
    <row r="1996" spans="5:7" x14ac:dyDescent="0.25">
      <c r="E1996" s="503"/>
      <c r="F1996" s="545"/>
      <c r="G1996" s="503"/>
    </row>
    <row r="1997" spans="5:7" x14ac:dyDescent="0.25">
      <c r="E1997" s="503"/>
      <c r="F1997" s="545"/>
      <c r="G1997" s="503"/>
    </row>
    <row r="1998" spans="5:7" x14ac:dyDescent="0.25">
      <c r="E1998" s="503"/>
      <c r="F1998" s="545"/>
      <c r="G1998" s="503"/>
    </row>
    <row r="1999" spans="5:7" x14ac:dyDescent="0.25">
      <c r="E1999" s="503"/>
      <c r="F1999" s="545"/>
      <c r="G1999" s="503"/>
    </row>
    <row r="2000" spans="5:7" x14ac:dyDescent="0.25">
      <c r="E2000" s="503"/>
      <c r="F2000" s="545"/>
      <c r="G2000" s="503"/>
    </row>
    <row r="2001" spans="5:7" x14ac:dyDescent="0.25">
      <c r="E2001" s="503"/>
      <c r="F2001" s="545"/>
      <c r="G2001" s="503"/>
    </row>
    <row r="2002" spans="5:7" x14ac:dyDescent="0.25">
      <c r="E2002" s="503"/>
      <c r="F2002" s="545"/>
      <c r="G2002" s="503"/>
    </row>
    <row r="2003" spans="5:7" x14ac:dyDescent="0.25">
      <c r="E2003" s="503"/>
      <c r="F2003" s="545"/>
      <c r="G2003" s="503"/>
    </row>
    <row r="2004" spans="5:7" x14ac:dyDescent="0.25">
      <c r="E2004" s="503"/>
      <c r="F2004" s="545"/>
      <c r="G2004" s="503"/>
    </row>
    <row r="2005" spans="5:7" x14ac:dyDescent="0.25">
      <c r="E2005" s="503"/>
      <c r="F2005" s="545"/>
      <c r="G2005" s="503"/>
    </row>
    <row r="2006" spans="5:7" x14ac:dyDescent="0.25">
      <c r="E2006" s="503"/>
      <c r="F2006" s="545"/>
      <c r="G2006" s="503"/>
    </row>
    <row r="2007" spans="5:7" x14ac:dyDescent="0.25">
      <c r="E2007" s="503"/>
      <c r="F2007" s="545"/>
      <c r="G2007" s="503"/>
    </row>
    <row r="2008" spans="5:7" x14ac:dyDescent="0.25">
      <c r="E2008" s="503"/>
      <c r="F2008" s="545"/>
      <c r="G2008" s="503"/>
    </row>
    <row r="2009" spans="5:7" x14ac:dyDescent="0.25">
      <c r="E2009" s="503"/>
      <c r="F2009" s="545"/>
      <c r="G2009" s="503"/>
    </row>
    <row r="2010" spans="5:7" x14ac:dyDescent="0.25">
      <c r="E2010" s="503"/>
      <c r="F2010" s="545"/>
      <c r="G2010" s="503"/>
    </row>
    <row r="2011" spans="5:7" x14ac:dyDescent="0.25">
      <c r="E2011" s="503"/>
      <c r="F2011" s="545"/>
      <c r="G2011" s="503"/>
    </row>
    <row r="2012" spans="5:7" x14ac:dyDescent="0.25">
      <c r="E2012" s="503"/>
      <c r="F2012" s="545"/>
      <c r="G2012" s="503"/>
    </row>
    <row r="2013" spans="5:7" x14ac:dyDescent="0.25">
      <c r="E2013" s="503"/>
      <c r="F2013" s="545"/>
      <c r="G2013" s="503"/>
    </row>
    <row r="2014" spans="5:7" x14ac:dyDescent="0.25">
      <c r="E2014" s="503"/>
      <c r="F2014" s="545"/>
      <c r="G2014" s="503"/>
    </row>
    <row r="2015" spans="5:7" x14ac:dyDescent="0.25">
      <c r="E2015" s="503"/>
      <c r="F2015" s="545"/>
      <c r="G2015" s="503"/>
    </row>
    <row r="2016" spans="5:7" x14ac:dyDescent="0.25">
      <c r="E2016" s="503"/>
      <c r="F2016" s="545"/>
      <c r="G2016" s="503"/>
    </row>
    <row r="2017" spans="5:7" x14ac:dyDescent="0.25">
      <c r="E2017" s="503"/>
      <c r="F2017" s="545"/>
      <c r="G2017" s="503"/>
    </row>
    <row r="2018" spans="5:7" x14ac:dyDescent="0.25">
      <c r="E2018" s="503"/>
      <c r="F2018" s="545"/>
      <c r="G2018" s="503"/>
    </row>
    <row r="2019" spans="5:7" x14ac:dyDescent="0.25">
      <c r="E2019" s="503"/>
      <c r="F2019" s="545"/>
      <c r="G2019" s="503"/>
    </row>
    <row r="2020" spans="5:7" x14ac:dyDescent="0.25">
      <c r="E2020" s="503"/>
      <c r="F2020" s="545"/>
      <c r="G2020" s="503"/>
    </row>
    <row r="2021" spans="5:7" x14ac:dyDescent="0.25">
      <c r="E2021" s="503"/>
      <c r="F2021" s="545"/>
      <c r="G2021" s="503"/>
    </row>
    <row r="2022" spans="5:7" x14ac:dyDescent="0.25">
      <c r="E2022" s="503"/>
      <c r="F2022" s="545"/>
      <c r="G2022" s="503"/>
    </row>
    <row r="2023" spans="5:7" x14ac:dyDescent="0.25">
      <c r="E2023" s="503"/>
      <c r="F2023" s="545"/>
      <c r="G2023" s="503"/>
    </row>
    <row r="2024" spans="5:7" x14ac:dyDescent="0.25">
      <c r="E2024" s="503"/>
      <c r="F2024" s="545"/>
      <c r="G2024" s="503"/>
    </row>
    <row r="2025" spans="5:7" x14ac:dyDescent="0.25">
      <c r="E2025" s="503"/>
      <c r="F2025" s="545"/>
      <c r="G2025" s="503"/>
    </row>
    <row r="2026" spans="5:7" x14ac:dyDescent="0.25">
      <c r="E2026" s="503"/>
      <c r="F2026" s="545"/>
      <c r="G2026" s="503"/>
    </row>
    <row r="2027" spans="5:7" x14ac:dyDescent="0.25">
      <c r="E2027" s="503"/>
      <c r="F2027" s="545"/>
      <c r="G2027" s="503"/>
    </row>
    <row r="2028" spans="5:7" x14ac:dyDescent="0.25">
      <c r="E2028" s="503"/>
      <c r="F2028" s="545"/>
      <c r="G2028" s="503"/>
    </row>
    <row r="2029" spans="5:7" x14ac:dyDescent="0.25">
      <c r="E2029" s="503"/>
      <c r="F2029" s="545"/>
      <c r="G2029" s="503"/>
    </row>
    <row r="2030" spans="5:7" x14ac:dyDescent="0.25">
      <c r="E2030" s="503"/>
      <c r="F2030" s="545"/>
      <c r="G2030" s="503"/>
    </row>
    <row r="2031" spans="5:7" x14ac:dyDescent="0.25">
      <c r="E2031" s="503"/>
      <c r="F2031" s="545"/>
      <c r="G2031" s="503"/>
    </row>
    <row r="2032" spans="5:7" x14ac:dyDescent="0.25">
      <c r="E2032" s="503"/>
      <c r="F2032" s="545"/>
      <c r="G2032" s="503"/>
    </row>
    <row r="2033" spans="5:7" x14ac:dyDescent="0.25">
      <c r="E2033" s="503"/>
      <c r="F2033" s="545"/>
      <c r="G2033" s="503"/>
    </row>
    <row r="2034" spans="5:7" x14ac:dyDescent="0.25">
      <c r="E2034" s="503"/>
      <c r="F2034" s="545"/>
      <c r="G2034" s="503"/>
    </row>
    <row r="2035" spans="5:7" x14ac:dyDescent="0.25">
      <c r="E2035" s="503"/>
      <c r="F2035" s="545"/>
      <c r="G2035" s="503"/>
    </row>
    <row r="2036" spans="5:7" x14ac:dyDescent="0.25">
      <c r="E2036" s="503"/>
      <c r="F2036" s="545"/>
      <c r="G2036" s="503"/>
    </row>
    <row r="2037" spans="5:7" x14ac:dyDescent="0.25">
      <c r="E2037" s="503"/>
      <c r="F2037" s="545"/>
      <c r="G2037" s="503"/>
    </row>
    <row r="2038" spans="5:7" x14ac:dyDescent="0.25">
      <c r="E2038" s="503"/>
      <c r="F2038" s="545"/>
      <c r="G2038" s="503"/>
    </row>
    <row r="2039" spans="5:7" x14ac:dyDescent="0.25">
      <c r="E2039" s="503"/>
      <c r="F2039" s="545"/>
      <c r="G2039" s="503"/>
    </row>
    <row r="2040" spans="5:7" x14ac:dyDescent="0.25">
      <c r="E2040" s="503"/>
      <c r="F2040" s="545"/>
      <c r="G2040" s="503"/>
    </row>
    <row r="2041" spans="5:7" x14ac:dyDescent="0.25">
      <c r="E2041" s="503"/>
      <c r="F2041" s="545"/>
      <c r="G2041" s="503"/>
    </row>
    <row r="2042" spans="5:7" x14ac:dyDescent="0.25">
      <c r="E2042" s="503"/>
      <c r="F2042" s="545"/>
      <c r="G2042" s="503"/>
    </row>
    <row r="2043" spans="5:7" x14ac:dyDescent="0.25">
      <c r="E2043" s="503"/>
      <c r="F2043" s="545"/>
      <c r="G2043" s="503"/>
    </row>
    <row r="2044" spans="5:7" x14ac:dyDescent="0.25">
      <c r="E2044" s="503"/>
      <c r="F2044" s="545"/>
      <c r="G2044" s="503"/>
    </row>
    <row r="2045" spans="5:7" x14ac:dyDescent="0.25">
      <c r="E2045" s="503"/>
      <c r="F2045" s="545"/>
      <c r="G2045" s="503"/>
    </row>
    <row r="2046" spans="5:7" x14ac:dyDescent="0.25">
      <c r="E2046" s="503"/>
      <c r="F2046" s="545"/>
      <c r="G2046" s="503"/>
    </row>
    <row r="2047" spans="5:7" x14ac:dyDescent="0.25">
      <c r="E2047" s="503"/>
      <c r="F2047" s="545"/>
      <c r="G2047" s="503"/>
    </row>
    <row r="2048" spans="5:7" x14ac:dyDescent="0.25">
      <c r="E2048" s="503"/>
      <c r="F2048" s="545"/>
      <c r="G2048" s="503"/>
    </row>
    <row r="2049" spans="5:7" x14ac:dyDescent="0.25">
      <c r="E2049" s="503"/>
      <c r="F2049" s="545"/>
      <c r="G2049" s="503"/>
    </row>
    <row r="2050" spans="5:7" x14ac:dyDescent="0.25">
      <c r="E2050" s="503"/>
      <c r="F2050" s="545"/>
      <c r="G2050" s="503"/>
    </row>
    <row r="2051" spans="5:7" x14ac:dyDescent="0.25">
      <c r="E2051" s="503"/>
      <c r="F2051" s="545"/>
      <c r="G2051" s="503"/>
    </row>
    <row r="2052" spans="5:7" x14ac:dyDescent="0.25">
      <c r="E2052" s="503"/>
      <c r="F2052" s="545"/>
      <c r="G2052" s="503"/>
    </row>
    <row r="2053" spans="5:7" x14ac:dyDescent="0.25">
      <c r="E2053" s="503"/>
      <c r="F2053" s="545"/>
      <c r="G2053" s="503"/>
    </row>
    <row r="2054" spans="5:7" x14ac:dyDescent="0.25">
      <c r="E2054" s="503"/>
      <c r="F2054" s="545"/>
      <c r="G2054" s="503"/>
    </row>
    <row r="2055" spans="5:7" x14ac:dyDescent="0.25">
      <c r="E2055" s="503"/>
      <c r="F2055" s="545"/>
      <c r="G2055" s="503"/>
    </row>
    <row r="2056" spans="5:7" x14ac:dyDescent="0.25">
      <c r="E2056" s="503"/>
      <c r="F2056" s="545"/>
      <c r="G2056" s="503"/>
    </row>
    <row r="2057" spans="5:7" x14ac:dyDescent="0.25">
      <c r="E2057" s="503"/>
      <c r="F2057" s="545"/>
      <c r="G2057" s="503"/>
    </row>
    <row r="2058" spans="5:7" x14ac:dyDescent="0.25">
      <c r="E2058" s="503"/>
      <c r="F2058" s="545"/>
      <c r="G2058" s="503"/>
    </row>
    <row r="2059" spans="5:7" x14ac:dyDescent="0.25">
      <c r="E2059" s="503"/>
      <c r="F2059" s="545"/>
      <c r="G2059" s="503"/>
    </row>
    <row r="2060" spans="5:7" x14ac:dyDescent="0.25">
      <c r="E2060" s="503"/>
      <c r="F2060" s="545"/>
      <c r="G2060" s="503"/>
    </row>
    <row r="2061" spans="5:7" x14ac:dyDescent="0.25">
      <c r="E2061" s="503"/>
      <c r="F2061" s="545"/>
      <c r="G2061" s="503"/>
    </row>
    <row r="2062" spans="5:7" x14ac:dyDescent="0.25">
      <c r="E2062" s="503"/>
      <c r="F2062" s="545"/>
      <c r="G2062" s="503"/>
    </row>
    <row r="2063" spans="5:7" x14ac:dyDescent="0.25">
      <c r="E2063" s="503"/>
      <c r="F2063" s="545"/>
      <c r="G2063" s="503"/>
    </row>
    <row r="2064" spans="5:7" x14ac:dyDescent="0.25">
      <c r="E2064" s="503"/>
      <c r="F2064" s="545"/>
      <c r="G2064" s="503"/>
    </row>
    <row r="2065" spans="5:7" x14ac:dyDescent="0.25">
      <c r="E2065" s="503"/>
      <c r="F2065" s="545"/>
      <c r="G2065" s="503"/>
    </row>
    <row r="2066" spans="5:7" x14ac:dyDescent="0.25">
      <c r="E2066" s="503"/>
      <c r="F2066" s="545"/>
      <c r="G2066" s="503"/>
    </row>
    <row r="2067" spans="5:7" x14ac:dyDescent="0.25">
      <c r="E2067" s="503"/>
      <c r="F2067" s="545"/>
      <c r="G2067" s="503"/>
    </row>
    <row r="2068" spans="5:7" x14ac:dyDescent="0.25">
      <c r="E2068" s="503"/>
      <c r="F2068" s="545"/>
      <c r="G2068" s="503"/>
    </row>
    <row r="2069" spans="5:7" x14ac:dyDescent="0.25">
      <c r="E2069" s="503"/>
      <c r="F2069" s="545"/>
      <c r="G2069" s="503"/>
    </row>
    <row r="2070" spans="5:7" x14ac:dyDescent="0.25">
      <c r="E2070" s="503"/>
      <c r="F2070" s="545"/>
      <c r="G2070" s="503"/>
    </row>
    <row r="2071" spans="5:7" x14ac:dyDescent="0.25">
      <c r="E2071" s="503"/>
      <c r="F2071" s="545"/>
      <c r="G2071" s="503"/>
    </row>
    <row r="2072" spans="5:7" x14ac:dyDescent="0.25">
      <c r="E2072" s="503"/>
      <c r="F2072" s="545"/>
      <c r="G2072" s="503"/>
    </row>
    <row r="2073" spans="5:7" x14ac:dyDescent="0.25">
      <c r="E2073" s="503"/>
      <c r="F2073" s="545"/>
      <c r="G2073" s="503"/>
    </row>
    <row r="2074" spans="5:7" x14ac:dyDescent="0.25">
      <c r="E2074" s="503"/>
      <c r="F2074" s="545"/>
      <c r="G2074" s="503"/>
    </row>
    <row r="2075" spans="5:7" x14ac:dyDescent="0.25">
      <c r="E2075" s="503"/>
      <c r="F2075" s="545"/>
      <c r="G2075" s="503"/>
    </row>
    <row r="2076" spans="5:7" x14ac:dyDescent="0.25">
      <c r="E2076" s="503"/>
      <c r="F2076" s="545"/>
      <c r="G2076" s="503"/>
    </row>
    <row r="2077" spans="5:7" x14ac:dyDescent="0.25">
      <c r="E2077" s="503"/>
      <c r="F2077" s="545"/>
      <c r="G2077" s="503"/>
    </row>
    <row r="2078" spans="5:7" x14ac:dyDescent="0.25">
      <c r="E2078" s="503"/>
      <c r="F2078" s="545"/>
      <c r="G2078" s="503"/>
    </row>
    <row r="2079" spans="5:7" x14ac:dyDescent="0.25">
      <c r="E2079" s="503"/>
      <c r="F2079" s="545"/>
      <c r="G2079" s="503"/>
    </row>
    <row r="2080" spans="5:7" x14ac:dyDescent="0.25">
      <c r="E2080" s="503"/>
      <c r="F2080" s="545"/>
      <c r="G2080" s="503"/>
    </row>
    <row r="2081" spans="5:7" x14ac:dyDescent="0.25">
      <c r="E2081" s="503"/>
      <c r="F2081" s="545"/>
      <c r="G2081" s="503"/>
    </row>
    <row r="2082" spans="5:7" x14ac:dyDescent="0.25">
      <c r="E2082" s="503"/>
      <c r="F2082" s="545"/>
      <c r="G2082" s="503"/>
    </row>
    <row r="2083" spans="5:7" x14ac:dyDescent="0.25">
      <c r="E2083" s="503"/>
      <c r="F2083" s="545"/>
      <c r="G2083" s="503"/>
    </row>
    <row r="2084" spans="5:7" x14ac:dyDescent="0.25">
      <c r="E2084" s="503"/>
      <c r="F2084" s="545"/>
      <c r="G2084" s="503"/>
    </row>
    <row r="2085" spans="5:7" x14ac:dyDescent="0.25">
      <c r="E2085" s="503"/>
      <c r="F2085" s="545"/>
      <c r="G2085" s="503"/>
    </row>
    <row r="2086" spans="5:7" x14ac:dyDescent="0.25">
      <c r="E2086" s="503"/>
      <c r="F2086" s="545"/>
      <c r="G2086" s="503"/>
    </row>
    <row r="2087" spans="5:7" x14ac:dyDescent="0.25">
      <c r="E2087" s="503"/>
      <c r="F2087" s="545"/>
      <c r="G2087" s="503"/>
    </row>
    <row r="2088" spans="5:7" x14ac:dyDescent="0.25">
      <c r="E2088" s="503"/>
      <c r="F2088" s="545"/>
      <c r="G2088" s="503"/>
    </row>
    <row r="2089" spans="5:7" x14ac:dyDescent="0.25">
      <c r="E2089" s="503"/>
      <c r="F2089" s="545"/>
      <c r="G2089" s="503"/>
    </row>
    <row r="2090" spans="5:7" x14ac:dyDescent="0.25">
      <c r="E2090" s="503"/>
      <c r="F2090" s="545"/>
      <c r="G2090" s="503"/>
    </row>
    <row r="2091" spans="5:7" x14ac:dyDescent="0.25">
      <c r="E2091" s="503"/>
      <c r="F2091" s="545"/>
      <c r="G2091" s="503"/>
    </row>
    <row r="2092" spans="5:7" x14ac:dyDescent="0.25">
      <c r="E2092" s="503"/>
      <c r="F2092" s="545"/>
      <c r="G2092" s="503"/>
    </row>
    <row r="2093" spans="5:7" x14ac:dyDescent="0.25">
      <c r="E2093" s="503"/>
      <c r="F2093" s="545"/>
      <c r="G2093" s="503"/>
    </row>
    <row r="2094" spans="5:7" x14ac:dyDescent="0.25">
      <c r="E2094" s="503"/>
      <c r="F2094" s="545"/>
      <c r="G2094" s="503"/>
    </row>
    <row r="2095" spans="5:7" x14ac:dyDescent="0.25">
      <c r="E2095" s="503"/>
      <c r="F2095" s="545"/>
      <c r="G2095" s="503"/>
    </row>
    <row r="2096" spans="5:7" x14ac:dyDescent="0.25">
      <c r="E2096" s="503"/>
      <c r="F2096" s="545"/>
      <c r="G2096" s="503"/>
    </row>
    <row r="2097" spans="5:7" x14ac:dyDescent="0.25">
      <c r="E2097" s="503"/>
      <c r="F2097" s="545"/>
      <c r="G2097" s="503"/>
    </row>
    <row r="2098" spans="5:7" x14ac:dyDescent="0.25">
      <c r="E2098" s="503"/>
      <c r="F2098" s="545"/>
      <c r="G2098" s="503"/>
    </row>
    <row r="2099" spans="5:7" x14ac:dyDescent="0.25">
      <c r="E2099" s="503"/>
      <c r="F2099" s="545"/>
      <c r="G2099" s="503"/>
    </row>
    <row r="2100" spans="5:7" x14ac:dyDescent="0.25">
      <c r="E2100" s="503"/>
      <c r="F2100" s="545"/>
      <c r="G2100" s="503"/>
    </row>
    <row r="2101" spans="5:7" x14ac:dyDescent="0.25">
      <c r="E2101" s="503"/>
      <c r="F2101" s="545"/>
      <c r="G2101" s="503"/>
    </row>
    <row r="2102" spans="5:7" x14ac:dyDescent="0.25">
      <c r="E2102" s="503"/>
      <c r="F2102" s="545"/>
      <c r="G2102" s="503"/>
    </row>
    <row r="2103" spans="5:7" x14ac:dyDescent="0.25">
      <c r="E2103" s="503"/>
      <c r="F2103" s="545"/>
      <c r="G2103" s="503"/>
    </row>
    <row r="2104" spans="5:7" x14ac:dyDescent="0.25">
      <c r="E2104" s="503"/>
      <c r="F2104" s="545"/>
      <c r="G2104" s="503"/>
    </row>
    <row r="2105" spans="5:7" x14ac:dyDescent="0.25">
      <c r="E2105" s="503"/>
      <c r="F2105" s="545"/>
      <c r="G2105" s="503"/>
    </row>
    <row r="2106" spans="5:7" x14ac:dyDescent="0.25">
      <c r="E2106" s="503"/>
      <c r="F2106" s="545"/>
      <c r="G2106" s="503"/>
    </row>
    <row r="2107" spans="5:7" x14ac:dyDescent="0.25">
      <c r="E2107" s="503"/>
      <c r="F2107" s="545"/>
      <c r="G2107" s="503"/>
    </row>
    <row r="2108" spans="5:7" x14ac:dyDescent="0.25">
      <c r="E2108" s="503"/>
      <c r="F2108" s="545"/>
      <c r="G2108" s="503"/>
    </row>
    <row r="2109" spans="5:7" x14ac:dyDescent="0.25">
      <c r="E2109" s="503"/>
      <c r="F2109" s="545"/>
      <c r="G2109" s="503"/>
    </row>
    <row r="2110" spans="5:7" x14ac:dyDescent="0.25">
      <c r="E2110" s="503"/>
      <c r="F2110" s="545"/>
      <c r="G2110" s="503"/>
    </row>
    <row r="2111" spans="5:7" x14ac:dyDescent="0.25">
      <c r="E2111" s="503"/>
      <c r="F2111" s="545"/>
      <c r="G2111" s="503"/>
    </row>
    <row r="2112" spans="5:7" x14ac:dyDescent="0.25">
      <c r="E2112" s="503"/>
      <c r="F2112" s="545"/>
      <c r="G2112" s="503"/>
    </row>
    <row r="2113" spans="5:7" x14ac:dyDescent="0.25">
      <c r="E2113" s="503"/>
      <c r="F2113" s="545"/>
      <c r="G2113" s="503"/>
    </row>
    <row r="2114" spans="5:7" x14ac:dyDescent="0.25">
      <c r="E2114" s="503"/>
      <c r="F2114" s="545"/>
      <c r="G2114" s="503"/>
    </row>
    <row r="2115" spans="5:7" x14ac:dyDescent="0.25">
      <c r="E2115" s="503"/>
      <c r="F2115" s="545"/>
      <c r="G2115" s="503"/>
    </row>
    <row r="2116" spans="5:7" x14ac:dyDescent="0.25">
      <c r="E2116" s="503"/>
      <c r="F2116" s="545"/>
      <c r="G2116" s="503"/>
    </row>
    <row r="2117" spans="5:7" x14ac:dyDescent="0.25">
      <c r="E2117" s="503"/>
      <c r="F2117" s="545"/>
      <c r="G2117" s="503"/>
    </row>
    <row r="2118" spans="5:7" x14ac:dyDescent="0.25">
      <c r="E2118" s="503"/>
      <c r="F2118" s="545"/>
      <c r="G2118" s="503"/>
    </row>
    <row r="2119" spans="5:7" x14ac:dyDescent="0.25">
      <c r="E2119" s="503"/>
      <c r="F2119" s="545"/>
      <c r="G2119" s="503"/>
    </row>
    <row r="2120" spans="5:7" x14ac:dyDescent="0.25">
      <c r="E2120" s="503"/>
      <c r="F2120" s="545"/>
      <c r="G2120" s="503"/>
    </row>
    <row r="2121" spans="5:7" x14ac:dyDescent="0.25">
      <c r="E2121" s="503"/>
      <c r="F2121" s="545"/>
      <c r="G2121" s="503"/>
    </row>
    <row r="2122" spans="5:7" x14ac:dyDescent="0.25">
      <c r="E2122" s="503"/>
      <c r="F2122" s="545"/>
      <c r="G2122" s="503"/>
    </row>
    <row r="2123" spans="5:7" x14ac:dyDescent="0.25">
      <c r="E2123" s="503"/>
      <c r="F2123" s="545"/>
      <c r="G2123" s="503"/>
    </row>
    <row r="2124" spans="5:7" x14ac:dyDescent="0.25">
      <c r="E2124" s="503"/>
      <c r="F2124" s="545"/>
      <c r="G2124" s="503"/>
    </row>
    <row r="2125" spans="5:7" x14ac:dyDescent="0.25">
      <c r="E2125" s="503"/>
      <c r="F2125" s="545"/>
      <c r="G2125" s="503"/>
    </row>
    <row r="2126" spans="5:7" x14ac:dyDescent="0.25">
      <c r="E2126" s="503"/>
      <c r="F2126" s="545"/>
      <c r="G2126" s="503"/>
    </row>
    <row r="2127" spans="5:7" x14ac:dyDescent="0.25">
      <c r="E2127" s="503"/>
      <c r="F2127" s="545"/>
      <c r="G2127" s="503"/>
    </row>
    <row r="2128" spans="5:7" x14ac:dyDescent="0.25">
      <c r="E2128" s="503"/>
      <c r="F2128" s="545"/>
      <c r="G2128" s="503"/>
    </row>
    <row r="2129" spans="5:7" x14ac:dyDescent="0.25">
      <c r="E2129" s="503"/>
      <c r="F2129" s="545"/>
      <c r="G2129" s="503"/>
    </row>
    <row r="2130" spans="5:7" x14ac:dyDescent="0.25">
      <c r="E2130" s="503"/>
      <c r="F2130" s="545"/>
      <c r="G2130" s="503"/>
    </row>
    <row r="2131" spans="5:7" x14ac:dyDescent="0.25">
      <c r="E2131" s="503"/>
      <c r="F2131" s="545"/>
      <c r="G2131" s="503"/>
    </row>
    <row r="2132" spans="5:7" x14ac:dyDescent="0.25">
      <c r="E2132" s="503"/>
      <c r="F2132" s="545"/>
      <c r="G2132" s="503"/>
    </row>
    <row r="2133" spans="5:7" x14ac:dyDescent="0.25">
      <c r="E2133" s="503"/>
      <c r="F2133" s="545"/>
      <c r="G2133" s="503"/>
    </row>
    <row r="2134" spans="5:7" x14ac:dyDescent="0.25">
      <c r="E2134" s="503"/>
      <c r="F2134" s="545"/>
      <c r="G2134" s="503"/>
    </row>
    <row r="2135" spans="5:7" x14ac:dyDescent="0.25">
      <c r="E2135" s="503"/>
      <c r="F2135" s="545"/>
      <c r="G2135" s="503"/>
    </row>
    <row r="2136" spans="5:7" x14ac:dyDescent="0.25">
      <c r="E2136" s="503"/>
      <c r="F2136" s="545"/>
      <c r="G2136" s="503"/>
    </row>
    <row r="2137" spans="5:7" x14ac:dyDescent="0.25">
      <c r="E2137" s="503"/>
      <c r="F2137" s="545"/>
      <c r="G2137" s="503"/>
    </row>
    <row r="2138" spans="5:7" x14ac:dyDescent="0.25">
      <c r="E2138" s="503"/>
      <c r="F2138" s="545"/>
      <c r="G2138" s="503"/>
    </row>
    <row r="2139" spans="5:7" x14ac:dyDescent="0.25">
      <c r="E2139" s="503"/>
      <c r="F2139" s="545"/>
      <c r="G2139" s="503"/>
    </row>
    <row r="2140" spans="5:7" x14ac:dyDescent="0.25">
      <c r="E2140" s="503"/>
      <c r="F2140" s="545"/>
      <c r="G2140" s="503"/>
    </row>
    <row r="2141" spans="5:7" x14ac:dyDescent="0.25">
      <c r="E2141" s="503"/>
      <c r="F2141" s="545"/>
      <c r="G2141" s="503"/>
    </row>
    <row r="2142" spans="5:7" x14ac:dyDescent="0.25">
      <c r="E2142" s="503"/>
      <c r="F2142" s="545"/>
      <c r="G2142" s="503"/>
    </row>
    <row r="2143" spans="5:7" x14ac:dyDescent="0.25">
      <c r="E2143" s="503"/>
      <c r="F2143" s="545"/>
      <c r="G2143" s="503"/>
    </row>
    <row r="2144" spans="5:7" x14ac:dyDescent="0.25">
      <c r="E2144" s="503"/>
      <c r="F2144" s="545"/>
      <c r="G2144" s="503"/>
    </row>
    <row r="2145" spans="5:7" x14ac:dyDescent="0.25">
      <c r="E2145" s="503"/>
      <c r="F2145" s="545"/>
      <c r="G2145" s="503"/>
    </row>
    <row r="2146" spans="5:7" x14ac:dyDescent="0.25">
      <c r="E2146" s="503"/>
      <c r="F2146" s="545"/>
      <c r="G2146" s="503"/>
    </row>
    <row r="2147" spans="5:7" x14ac:dyDescent="0.25">
      <c r="E2147" s="503"/>
      <c r="F2147" s="545"/>
      <c r="G2147" s="503"/>
    </row>
    <row r="2148" spans="5:7" x14ac:dyDescent="0.25">
      <c r="E2148" s="503"/>
      <c r="F2148" s="545"/>
      <c r="G2148" s="503"/>
    </row>
    <row r="2149" spans="5:7" x14ac:dyDescent="0.25">
      <c r="E2149" s="503"/>
      <c r="F2149" s="545"/>
      <c r="G2149" s="503"/>
    </row>
    <row r="2150" spans="5:7" x14ac:dyDescent="0.25">
      <c r="E2150" s="503"/>
      <c r="F2150" s="545"/>
      <c r="G2150" s="503"/>
    </row>
    <row r="2151" spans="5:7" x14ac:dyDescent="0.25">
      <c r="E2151" s="503"/>
      <c r="F2151" s="545"/>
      <c r="G2151" s="503"/>
    </row>
    <row r="2152" spans="5:7" x14ac:dyDescent="0.25">
      <c r="E2152" s="503"/>
      <c r="F2152" s="545"/>
      <c r="G2152" s="503"/>
    </row>
    <row r="2153" spans="5:7" x14ac:dyDescent="0.25">
      <c r="E2153" s="503"/>
      <c r="F2153" s="545"/>
      <c r="G2153" s="503"/>
    </row>
    <row r="2154" spans="5:7" x14ac:dyDescent="0.25">
      <c r="E2154" s="503"/>
      <c r="F2154" s="545"/>
      <c r="G2154" s="503"/>
    </row>
    <row r="2155" spans="5:7" x14ac:dyDescent="0.25">
      <c r="E2155" s="503"/>
      <c r="F2155" s="545"/>
      <c r="G2155" s="503"/>
    </row>
    <row r="2156" spans="5:7" x14ac:dyDescent="0.25">
      <c r="E2156" s="503"/>
      <c r="F2156" s="545"/>
      <c r="G2156" s="503"/>
    </row>
    <row r="2157" spans="5:7" x14ac:dyDescent="0.25">
      <c r="E2157" s="503"/>
      <c r="F2157" s="545"/>
      <c r="G2157" s="503"/>
    </row>
    <row r="2158" spans="5:7" x14ac:dyDescent="0.25">
      <c r="E2158" s="503"/>
      <c r="F2158" s="545"/>
      <c r="G2158" s="503"/>
    </row>
    <row r="2159" spans="5:7" x14ac:dyDescent="0.25">
      <c r="E2159" s="503"/>
      <c r="F2159" s="545"/>
      <c r="G2159" s="503"/>
    </row>
    <row r="2160" spans="5:7" x14ac:dyDescent="0.25">
      <c r="E2160" s="503"/>
      <c r="F2160" s="545"/>
      <c r="G2160" s="503"/>
    </row>
    <row r="2161" spans="5:7" x14ac:dyDescent="0.25">
      <c r="E2161" s="503"/>
      <c r="F2161" s="545"/>
      <c r="G2161" s="503"/>
    </row>
    <row r="2162" spans="5:7" x14ac:dyDescent="0.25">
      <c r="E2162" s="503"/>
      <c r="F2162" s="545"/>
      <c r="G2162" s="503"/>
    </row>
    <row r="2163" spans="5:7" x14ac:dyDescent="0.25">
      <c r="E2163" s="503"/>
      <c r="F2163" s="545"/>
      <c r="G2163" s="503"/>
    </row>
    <row r="2164" spans="5:7" x14ac:dyDescent="0.25">
      <c r="E2164" s="503"/>
      <c r="F2164" s="545"/>
      <c r="G2164" s="503"/>
    </row>
    <row r="2165" spans="5:7" x14ac:dyDescent="0.25">
      <c r="E2165" s="503"/>
      <c r="F2165" s="545"/>
      <c r="G2165" s="503"/>
    </row>
    <row r="2166" spans="5:7" x14ac:dyDescent="0.25">
      <c r="E2166" s="503"/>
      <c r="F2166" s="545"/>
      <c r="G2166" s="503"/>
    </row>
    <row r="2167" spans="5:7" x14ac:dyDescent="0.25">
      <c r="E2167" s="503"/>
      <c r="F2167" s="545"/>
      <c r="G2167" s="503"/>
    </row>
    <row r="2168" spans="5:7" x14ac:dyDescent="0.25">
      <c r="E2168" s="503"/>
      <c r="F2168" s="545"/>
      <c r="G2168" s="503"/>
    </row>
    <row r="2169" spans="5:7" x14ac:dyDescent="0.25">
      <c r="E2169" s="503"/>
      <c r="F2169" s="545"/>
      <c r="G2169" s="503"/>
    </row>
    <row r="2170" spans="5:7" x14ac:dyDescent="0.25">
      <c r="E2170" s="503"/>
      <c r="F2170" s="545"/>
      <c r="G2170" s="503"/>
    </row>
    <row r="2171" spans="5:7" x14ac:dyDescent="0.25">
      <c r="E2171" s="503"/>
      <c r="F2171" s="545"/>
      <c r="G2171" s="503"/>
    </row>
    <row r="2172" spans="5:7" x14ac:dyDescent="0.25">
      <c r="E2172" s="503"/>
      <c r="F2172" s="545"/>
      <c r="G2172" s="503"/>
    </row>
    <row r="2173" spans="5:7" x14ac:dyDescent="0.25">
      <c r="E2173" s="503"/>
      <c r="F2173" s="545"/>
      <c r="G2173" s="503"/>
    </row>
    <row r="2174" spans="5:7" x14ac:dyDescent="0.25">
      <c r="E2174" s="503"/>
      <c r="F2174" s="545"/>
      <c r="G2174" s="503"/>
    </row>
    <row r="2175" spans="5:7" x14ac:dyDescent="0.25">
      <c r="E2175" s="503"/>
      <c r="F2175" s="545"/>
      <c r="G2175" s="503"/>
    </row>
    <row r="2176" spans="5:7" x14ac:dyDescent="0.25">
      <c r="E2176" s="503"/>
      <c r="F2176" s="545"/>
      <c r="G2176" s="503"/>
    </row>
    <row r="2177" spans="5:7" x14ac:dyDescent="0.25">
      <c r="E2177" s="503"/>
      <c r="F2177" s="545"/>
      <c r="G2177" s="503"/>
    </row>
    <row r="2178" spans="5:7" x14ac:dyDescent="0.25">
      <c r="E2178" s="503"/>
      <c r="F2178" s="545"/>
      <c r="G2178" s="503"/>
    </row>
    <row r="2179" spans="5:7" x14ac:dyDescent="0.25">
      <c r="E2179" s="503"/>
      <c r="F2179" s="545"/>
      <c r="G2179" s="503"/>
    </row>
    <row r="2180" spans="5:7" x14ac:dyDescent="0.25">
      <c r="E2180" s="503"/>
      <c r="F2180" s="545"/>
      <c r="G2180" s="503"/>
    </row>
    <row r="2181" spans="5:7" x14ac:dyDescent="0.25">
      <c r="E2181" s="503"/>
      <c r="F2181" s="545"/>
      <c r="G2181" s="503"/>
    </row>
    <row r="2182" spans="5:7" x14ac:dyDescent="0.25">
      <c r="E2182" s="503"/>
      <c r="F2182" s="545"/>
      <c r="G2182" s="503"/>
    </row>
    <row r="2183" spans="5:7" x14ac:dyDescent="0.25">
      <c r="E2183" s="503"/>
      <c r="F2183" s="545"/>
      <c r="G2183" s="503"/>
    </row>
    <row r="2184" spans="5:7" x14ac:dyDescent="0.25">
      <c r="E2184" s="503"/>
      <c r="F2184" s="545"/>
      <c r="G2184" s="503"/>
    </row>
    <row r="2185" spans="5:7" x14ac:dyDescent="0.25">
      <c r="E2185" s="503"/>
      <c r="F2185" s="545"/>
      <c r="G2185" s="503"/>
    </row>
    <row r="2186" spans="5:7" x14ac:dyDescent="0.25">
      <c r="E2186" s="503"/>
      <c r="F2186" s="545"/>
      <c r="G2186" s="503"/>
    </row>
    <row r="2187" spans="5:7" x14ac:dyDescent="0.25">
      <c r="E2187" s="503"/>
      <c r="F2187" s="545"/>
      <c r="G2187" s="503"/>
    </row>
    <row r="2188" spans="5:7" x14ac:dyDescent="0.25">
      <c r="E2188" s="503"/>
      <c r="F2188" s="545"/>
      <c r="G2188" s="503"/>
    </row>
    <row r="2189" spans="5:7" x14ac:dyDescent="0.25">
      <c r="E2189" s="503"/>
      <c r="F2189" s="545"/>
      <c r="G2189" s="503"/>
    </row>
    <row r="2190" spans="5:7" x14ac:dyDescent="0.25">
      <c r="E2190" s="503"/>
      <c r="F2190" s="545"/>
      <c r="G2190" s="503"/>
    </row>
    <row r="2191" spans="5:7" x14ac:dyDescent="0.25">
      <c r="E2191" s="503"/>
      <c r="F2191" s="545"/>
      <c r="G2191" s="503"/>
    </row>
    <row r="2192" spans="5:7" x14ac:dyDescent="0.25">
      <c r="E2192" s="503"/>
      <c r="F2192" s="545"/>
      <c r="G2192" s="503"/>
    </row>
    <row r="2193" spans="5:7" x14ac:dyDescent="0.25">
      <c r="E2193" s="503"/>
      <c r="F2193" s="545"/>
      <c r="G2193" s="503"/>
    </row>
    <row r="2194" spans="5:7" x14ac:dyDescent="0.25">
      <c r="E2194" s="503"/>
      <c r="F2194" s="545"/>
      <c r="G2194" s="503"/>
    </row>
    <row r="2195" spans="5:7" x14ac:dyDescent="0.25">
      <c r="E2195" s="503"/>
      <c r="F2195" s="545"/>
      <c r="G2195" s="503"/>
    </row>
    <row r="2196" spans="5:7" x14ac:dyDescent="0.25">
      <c r="E2196" s="503"/>
      <c r="F2196" s="545"/>
      <c r="G2196" s="503"/>
    </row>
    <row r="2197" spans="5:7" x14ac:dyDescent="0.25">
      <c r="E2197" s="503"/>
      <c r="F2197" s="545"/>
      <c r="G2197" s="503"/>
    </row>
    <row r="2198" spans="5:7" x14ac:dyDescent="0.25">
      <c r="E2198" s="503"/>
      <c r="F2198" s="545"/>
      <c r="G2198" s="503"/>
    </row>
    <row r="2199" spans="5:7" x14ac:dyDescent="0.25">
      <c r="E2199" s="503"/>
      <c r="F2199" s="545"/>
      <c r="G2199" s="503"/>
    </row>
    <row r="2200" spans="5:7" x14ac:dyDescent="0.25">
      <c r="E2200" s="503"/>
      <c r="F2200" s="545"/>
      <c r="G2200" s="503"/>
    </row>
    <row r="2201" spans="5:7" x14ac:dyDescent="0.25">
      <c r="E2201" s="503"/>
      <c r="F2201" s="545"/>
      <c r="G2201" s="503"/>
    </row>
    <row r="2202" spans="5:7" x14ac:dyDescent="0.25">
      <c r="E2202" s="503"/>
      <c r="F2202" s="545"/>
      <c r="G2202" s="503"/>
    </row>
    <row r="2203" spans="5:7" x14ac:dyDescent="0.25">
      <c r="E2203" s="503"/>
      <c r="F2203" s="545"/>
      <c r="G2203" s="503"/>
    </row>
    <row r="2204" spans="5:7" x14ac:dyDescent="0.25">
      <c r="E2204" s="503"/>
      <c r="F2204" s="545"/>
      <c r="G2204" s="503"/>
    </row>
    <row r="2205" spans="5:7" x14ac:dyDescent="0.25">
      <c r="E2205" s="503"/>
      <c r="F2205" s="545"/>
      <c r="G2205" s="503"/>
    </row>
    <row r="2206" spans="5:7" x14ac:dyDescent="0.25">
      <c r="E2206" s="503"/>
      <c r="F2206" s="545"/>
      <c r="G2206" s="503"/>
    </row>
    <row r="2207" spans="5:7" x14ac:dyDescent="0.25">
      <c r="E2207" s="503"/>
      <c r="F2207" s="545"/>
      <c r="G2207" s="503"/>
    </row>
    <row r="2208" spans="5:7" x14ac:dyDescent="0.25">
      <c r="E2208" s="503"/>
      <c r="F2208" s="545"/>
      <c r="G2208" s="503"/>
    </row>
    <row r="2209" spans="5:7" x14ac:dyDescent="0.25">
      <c r="E2209" s="503"/>
      <c r="F2209" s="545"/>
      <c r="G2209" s="503"/>
    </row>
    <row r="2210" spans="5:7" x14ac:dyDescent="0.25">
      <c r="E2210" s="503"/>
      <c r="F2210" s="545"/>
      <c r="G2210" s="503"/>
    </row>
    <row r="2211" spans="5:7" x14ac:dyDescent="0.25">
      <c r="E2211" s="503"/>
      <c r="F2211" s="545"/>
      <c r="G2211" s="503"/>
    </row>
    <row r="2212" spans="5:7" x14ac:dyDescent="0.25">
      <c r="E2212" s="503"/>
      <c r="F2212" s="545"/>
      <c r="G2212" s="503"/>
    </row>
    <row r="2213" spans="5:7" x14ac:dyDescent="0.25">
      <c r="E2213" s="503"/>
      <c r="F2213" s="545"/>
      <c r="G2213" s="503"/>
    </row>
    <row r="2214" spans="5:7" x14ac:dyDescent="0.25">
      <c r="E2214" s="503"/>
      <c r="F2214" s="545"/>
      <c r="G2214" s="503"/>
    </row>
    <row r="2215" spans="5:7" x14ac:dyDescent="0.25">
      <c r="E2215" s="503"/>
      <c r="F2215" s="545"/>
      <c r="G2215" s="503"/>
    </row>
    <row r="2216" spans="5:7" x14ac:dyDescent="0.25">
      <c r="E2216" s="503"/>
      <c r="F2216" s="545"/>
      <c r="G2216" s="503"/>
    </row>
    <row r="2217" spans="5:7" x14ac:dyDescent="0.25">
      <c r="E2217" s="503"/>
      <c r="F2217" s="545"/>
      <c r="G2217" s="503"/>
    </row>
    <row r="2218" spans="5:7" x14ac:dyDescent="0.25">
      <c r="E2218" s="503"/>
      <c r="F2218" s="545"/>
      <c r="G2218" s="503"/>
    </row>
    <row r="2219" spans="5:7" x14ac:dyDescent="0.25">
      <c r="E2219" s="503"/>
      <c r="F2219" s="545"/>
      <c r="G2219" s="503"/>
    </row>
    <row r="2220" spans="5:7" x14ac:dyDescent="0.25">
      <c r="E2220" s="503"/>
      <c r="F2220" s="545"/>
      <c r="G2220" s="503"/>
    </row>
    <row r="2221" spans="5:7" x14ac:dyDescent="0.25">
      <c r="E2221" s="503"/>
      <c r="F2221" s="545"/>
      <c r="G2221" s="503"/>
    </row>
    <row r="2222" spans="5:7" x14ac:dyDescent="0.25">
      <c r="E2222" s="503"/>
      <c r="F2222" s="545"/>
      <c r="G2222" s="503"/>
    </row>
    <row r="2223" spans="5:7" x14ac:dyDescent="0.25">
      <c r="E2223" s="503"/>
      <c r="F2223" s="545"/>
      <c r="G2223" s="503"/>
    </row>
    <row r="2224" spans="5:7" x14ac:dyDescent="0.25">
      <c r="E2224" s="503"/>
      <c r="F2224" s="545"/>
      <c r="G2224" s="503"/>
    </row>
    <row r="2225" spans="5:7" x14ac:dyDescent="0.25">
      <c r="E2225" s="503"/>
      <c r="F2225" s="545"/>
      <c r="G2225" s="503"/>
    </row>
    <row r="2226" spans="5:7" x14ac:dyDescent="0.25">
      <c r="E2226" s="503"/>
      <c r="F2226" s="545"/>
      <c r="G2226" s="503"/>
    </row>
    <row r="2227" spans="5:7" x14ac:dyDescent="0.25">
      <c r="E2227" s="503"/>
      <c r="F2227" s="545"/>
      <c r="G2227" s="503"/>
    </row>
    <row r="2228" spans="5:7" x14ac:dyDescent="0.25">
      <c r="E2228" s="503"/>
      <c r="F2228" s="545"/>
      <c r="G2228" s="503"/>
    </row>
    <row r="2229" spans="5:7" x14ac:dyDescent="0.25">
      <c r="E2229" s="503"/>
      <c r="F2229" s="545"/>
      <c r="G2229" s="503"/>
    </row>
    <row r="2230" spans="5:7" x14ac:dyDescent="0.25">
      <c r="E2230" s="503"/>
      <c r="F2230" s="545"/>
      <c r="G2230" s="503"/>
    </row>
    <row r="2231" spans="5:7" x14ac:dyDescent="0.25">
      <c r="E2231" s="503"/>
      <c r="F2231" s="545"/>
      <c r="G2231" s="503"/>
    </row>
    <row r="2232" spans="5:7" x14ac:dyDescent="0.25">
      <c r="E2232" s="503"/>
      <c r="F2232" s="545"/>
      <c r="G2232" s="503"/>
    </row>
    <row r="2233" spans="5:7" x14ac:dyDescent="0.25">
      <c r="E2233" s="503"/>
      <c r="F2233" s="545"/>
      <c r="G2233" s="503"/>
    </row>
    <row r="2234" spans="5:7" x14ac:dyDescent="0.25">
      <c r="E2234" s="503"/>
      <c r="F2234" s="545"/>
      <c r="G2234" s="503"/>
    </row>
    <row r="2235" spans="5:7" x14ac:dyDescent="0.25">
      <c r="E2235" s="503"/>
      <c r="F2235" s="545"/>
      <c r="G2235" s="503"/>
    </row>
    <row r="2236" spans="5:7" x14ac:dyDescent="0.25">
      <c r="E2236" s="503"/>
      <c r="F2236" s="545"/>
      <c r="G2236" s="503"/>
    </row>
    <row r="2237" spans="5:7" x14ac:dyDescent="0.25">
      <c r="E2237" s="503"/>
      <c r="F2237" s="545"/>
      <c r="G2237" s="503"/>
    </row>
    <row r="2238" spans="5:7" x14ac:dyDescent="0.25">
      <c r="E2238" s="503"/>
      <c r="F2238" s="545"/>
      <c r="G2238" s="503"/>
    </row>
    <row r="2239" spans="5:7" x14ac:dyDescent="0.25">
      <c r="E2239" s="503"/>
      <c r="F2239" s="545"/>
      <c r="G2239" s="503"/>
    </row>
    <row r="2240" spans="5:7" x14ac:dyDescent="0.25">
      <c r="E2240" s="503"/>
      <c r="F2240" s="545"/>
      <c r="G2240" s="503"/>
    </row>
    <row r="2241" spans="5:7" x14ac:dyDescent="0.25">
      <c r="E2241" s="503"/>
      <c r="F2241" s="545"/>
      <c r="G2241" s="503"/>
    </row>
    <row r="2242" spans="5:7" x14ac:dyDescent="0.25">
      <c r="E2242" s="503"/>
      <c r="F2242" s="545"/>
      <c r="G2242" s="503"/>
    </row>
    <row r="2243" spans="5:7" x14ac:dyDescent="0.25">
      <c r="E2243" s="503"/>
      <c r="F2243" s="545"/>
      <c r="G2243" s="503"/>
    </row>
    <row r="2244" spans="5:7" x14ac:dyDescent="0.25">
      <c r="E2244" s="503"/>
      <c r="F2244" s="545"/>
      <c r="G2244" s="503"/>
    </row>
    <row r="2245" spans="5:7" x14ac:dyDescent="0.25">
      <c r="E2245" s="503"/>
      <c r="F2245" s="545"/>
      <c r="G2245" s="503"/>
    </row>
    <row r="2246" spans="5:7" x14ac:dyDescent="0.25">
      <c r="E2246" s="503"/>
      <c r="F2246" s="545"/>
      <c r="G2246" s="503"/>
    </row>
    <row r="2247" spans="5:7" x14ac:dyDescent="0.25">
      <c r="E2247" s="503"/>
      <c r="F2247" s="545"/>
      <c r="G2247" s="503"/>
    </row>
    <row r="2248" spans="5:7" x14ac:dyDescent="0.25">
      <c r="E2248" s="503"/>
      <c r="F2248" s="545"/>
      <c r="G2248" s="503"/>
    </row>
    <row r="2249" spans="5:7" x14ac:dyDescent="0.25">
      <c r="E2249" s="503"/>
      <c r="F2249" s="545"/>
      <c r="G2249" s="503"/>
    </row>
    <row r="2250" spans="5:7" x14ac:dyDescent="0.25">
      <c r="E2250" s="503"/>
      <c r="F2250" s="545"/>
      <c r="G2250" s="503"/>
    </row>
    <row r="2251" spans="5:7" x14ac:dyDescent="0.25">
      <c r="E2251" s="503"/>
      <c r="F2251" s="545"/>
      <c r="G2251" s="503"/>
    </row>
    <row r="2252" spans="5:7" x14ac:dyDescent="0.25">
      <c r="E2252" s="503"/>
      <c r="F2252" s="545"/>
      <c r="G2252" s="503"/>
    </row>
    <row r="2253" spans="5:7" x14ac:dyDescent="0.25">
      <c r="E2253" s="503"/>
      <c r="F2253" s="545"/>
      <c r="G2253" s="503"/>
    </row>
    <row r="2254" spans="5:7" x14ac:dyDescent="0.25">
      <c r="E2254" s="503"/>
      <c r="F2254" s="545"/>
      <c r="G2254" s="503"/>
    </row>
    <row r="2255" spans="5:7" x14ac:dyDescent="0.25">
      <c r="E2255" s="503"/>
      <c r="F2255" s="545"/>
      <c r="G2255" s="503"/>
    </row>
    <row r="2256" spans="5:7" x14ac:dyDescent="0.25">
      <c r="E2256" s="503"/>
      <c r="F2256" s="545"/>
      <c r="G2256" s="503"/>
    </row>
    <row r="2257" spans="5:7" x14ac:dyDescent="0.25">
      <c r="E2257" s="503"/>
      <c r="F2257" s="545"/>
      <c r="G2257" s="503"/>
    </row>
    <row r="2258" spans="5:7" x14ac:dyDescent="0.25">
      <c r="E2258" s="503"/>
      <c r="F2258" s="545"/>
      <c r="G2258" s="503"/>
    </row>
    <row r="2259" spans="5:7" x14ac:dyDescent="0.25">
      <c r="E2259" s="503"/>
      <c r="F2259" s="545"/>
      <c r="G2259" s="503"/>
    </row>
    <row r="2260" spans="5:7" x14ac:dyDescent="0.25">
      <c r="E2260" s="503"/>
      <c r="F2260" s="545"/>
      <c r="G2260" s="503"/>
    </row>
    <row r="2261" spans="5:7" x14ac:dyDescent="0.25">
      <c r="E2261" s="503"/>
      <c r="F2261" s="545"/>
      <c r="G2261" s="503"/>
    </row>
    <row r="2262" spans="5:7" x14ac:dyDescent="0.25">
      <c r="E2262" s="503"/>
      <c r="F2262" s="545"/>
      <c r="G2262" s="503"/>
    </row>
    <row r="2263" spans="5:7" x14ac:dyDescent="0.25">
      <c r="E2263" s="503"/>
      <c r="F2263" s="545"/>
      <c r="G2263" s="503"/>
    </row>
    <row r="2264" spans="5:7" x14ac:dyDescent="0.25">
      <c r="E2264" s="503"/>
      <c r="F2264" s="545"/>
      <c r="G2264" s="503"/>
    </row>
    <row r="2265" spans="5:7" x14ac:dyDescent="0.25">
      <c r="E2265" s="503"/>
      <c r="F2265" s="545"/>
      <c r="G2265" s="503"/>
    </row>
    <row r="2266" spans="5:7" x14ac:dyDescent="0.25">
      <c r="E2266" s="503"/>
      <c r="F2266" s="545"/>
      <c r="G2266" s="503"/>
    </row>
    <row r="2267" spans="5:7" x14ac:dyDescent="0.25">
      <c r="E2267" s="503"/>
      <c r="F2267" s="545"/>
      <c r="G2267" s="503"/>
    </row>
    <row r="2268" spans="5:7" x14ac:dyDescent="0.25">
      <c r="E2268" s="503"/>
      <c r="F2268" s="545"/>
      <c r="G2268" s="503"/>
    </row>
    <row r="2269" spans="5:7" x14ac:dyDescent="0.25">
      <c r="E2269" s="503"/>
      <c r="F2269" s="545"/>
      <c r="G2269" s="503"/>
    </row>
    <row r="2270" spans="5:7" x14ac:dyDescent="0.25">
      <c r="E2270" s="503"/>
      <c r="F2270" s="545"/>
      <c r="G2270" s="503"/>
    </row>
    <row r="2271" spans="5:7" x14ac:dyDescent="0.25">
      <c r="E2271" s="503"/>
      <c r="F2271" s="545"/>
      <c r="G2271" s="503"/>
    </row>
    <row r="2272" spans="5:7" x14ac:dyDescent="0.25">
      <c r="E2272" s="503"/>
      <c r="F2272" s="545"/>
      <c r="G2272" s="503"/>
    </row>
    <row r="2273" spans="5:7" x14ac:dyDescent="0.25">
      <c r="E2273" s="503"/>
      <c r="F2273" s="545"/>
      <c r="G2273" s="503"/>
    </row>
    <row r="2274" spans="5:7" x14ac:dyDescent="0.25">
      <c r="E2274" s="503"/>
      <c r="F2274" s="545"/>
      <c r="G2274" s="503"/>
    </row>
    <row r="2275" spans="5:7" x14ac:dyDescent="0.25">
      <c r="E2275" s="503"/>
      <c r="F2275" s="545"/>
      <c r="G2275" s="503"/>
    </row>
    <row r="2276" spans="5:7" x14ac:dyDescent="0.25">
      <c r="E2276" s="503"/>
      <c r="F2276" s="545"/>
      <c r="G2276" s="503"/>
    </row>
    <row r="2277" spans="5:7" x14ac:dyDescent="0.25">
      <c r="E2277" s="503"/>
      <c r="F2277" s="545"/>
      <c r="G2277" s="503"/>
    </row>
    <row r="2278" spans="5:7" x14ac:dyDescent="0.25">
      <c r="E2278" s="503"/>
      <c r="F2278" s="545"/>
      <c r="G2278" s="503"/>
    </row>
    <row r="2279" spans="5:7" x14ac:dyDescent="0.25">
      <c r="E2279" s="503"/>
      <c r="F2279" s="545"/>
      <c r="G2279" s="503"/>
    </row>
    <row r="2280" spans="5:7" x14ac:dyDescent="0.25">
      <c r="E2280" s="503"/>
      <c r="F2280" s="545"/>
      <c r="G2280" s="503"/>
    </row>
    <row r="2281" spans="5:7" x14ac:dyDescent="0.25">
      <c r="E2281" s="503"/>
      <c r="F2281" s="545"/>
      <c r="G2281" s="503"/>
    </row>
    <row r="2282" spans="5:7" x14ac:dyDescent="0.25">
      <c r="E2282" s="503"/>
      <c r="F2282" s="545"/>
      <c r="G2282" s="503"/>
    </row>
    <row r="2283" spans="5:7" x14ac:dyDescent="0.25">
      <c r="E2283" s="503"/>
      <c r="F2283" s="545"/>
      <c r="G2283" s="503"/>
    </row>
    <row r="2284" spans="5:7" x14ac:dyDescent="0.25">
      <c r="E2284" s="503"/>
      <c r="F2284" s="545"/>
      <c r="G2284" s="503"/>
    </row>
    <row r="2285" spans="5:7" x14ac:dyDescent="0.25">
      <c r="E2285" s="503"/>
      <c r="F2285" s="545"/>
      <c r="G2285" s="503"/>
    </row>
    <row r="2286" spans="5:7" x14ac:dyDescent="0.25">
      <c r="E2286" s="503"/>
      <c r="F2286" s="545"/>
      <c r="G2286" s="503"/>
    </row>
    <row r="2287" spans="5:7" x14ac:dyDescent="0.25">
      <c r="E2287" s="503"/>
      <c r="F2287" s="545"/>
      <c r="G2287" s="503"/>
    </row>
    <row r="2288" spans="5:7" x14ac:dyDescent="0.25">
      <c r="E2288" s="503"/>
      <c r="F2288" s="545"/>
      <c r="G2288" s="503"/>
    </row>
    <row r="2289" spans="5:7" x14ac:dyDescent="0.25">
      <c r="E2289" s="503"/>
      <c r="F2289" s="545"/>
      <c r="G2289" s="503"/>
    </row>
    <row r="2290" spans="5:7" x14ac:dyDescent="0.25">
      <c r="E2290" s="503"/>
      <c r="F2290" s="545"/>
      <c r="G2290" s="503"/>
    </row>
    <row r="2291" spans="5:7" x14ac:dyDescent="0.25">
      <c r="E2291" s="503"/>
      <c r="F2291" s="545"/>
      <c r="G2291" s="503"/>
    </row>
    <row r="2292" spans="5:7" x14ac:dyDescent="0.25">
      <c r="E2292" s="503"/>
      <c r="F2292" s="545"/>
      <c r="G2292" s="503"/>
    </row>
    <row r="2293" spans="5:7" x14ac:dyDescent="0.25">
      <c r="E2293" s="503"/>
      <c r="F2293" s="545"/>
      <c r="G2293" s="503"/>
    </row>
    <row r="2294" spans="5:7" x14ac:dyDescent="0.25">
      <c r="E2294" s="503"/>
      <c r="F2294" s="545"/>
      <c r="G2294" s="503"/>
    </row>
    <row r="2295" spans="5:7" x14ac:dyDescent="0.25">
      <c r="E2295" s="503"/>
      <c r="F2295" s="545"/>
      <c r="G2295" s="503"/>
    </row>
    <row r="2296" spans="5:7" x14ac:dyDescent="0.25">
      <c r="E2296" s="503"/>
      <c r="F2296" s="545"/>
      <c r="G2296" s="503"/>
    </row>
    <row r="2297" spans="5:7" x14ac:dyDescent="0.25">
      <c r="E2297" s="503"/>
      <c r="F2297" s="545"/>
      <c r="G2297" s="503"/>
    </row>
    <row r="2298" spans="5:7" x14ac:dyDescent="0.25">
      <c r="E2298" s="503"/>
      <c r="F2298" s="545"/>
      <c r="G2298" s="503"/>
    </row>
    <row r="2299" spans="5:7" x14ac:dyDescent="0.25">
      <c r="E2299" s="503"/>
      <c r="F2299" s="545"/>
      <c r="G2299" s="503"/>
    </row>
    <row r="2300" spans="5:7" x14ac:dyDescent="0.25">
      <c r="E2300" s="503"/>
      <c r="F2300" s="545"/>
      <c r="G2300" s="503"/>
    </row>
    <row r="2301" spans="5:7" x14ac:dyDescent="0.25">
      <c r="E2301" s="503"/>
      <c r="F2301" s="545"/>
      <c r="G2301" s="503"/>
    </row>
    <row r="2302" spans="5:7" x14ac:dyDescent="0.25">
      <c r="E2302" s="503"/>
      <c r="F2302" s="545"/>
      <c r="G2302" s="503"/>
    </row>
    <row r="2303" spans="5:7" x14ac:dyDescent="0.25">
      <c r="E2303" s="503"/>
      <c r="F2303" s="545"/>
      <c r="G2303" s="503"/>
    </row>
    <row r="2304" spans="5:7" x14ac:dyDescent="0.25">
      <c r="E2304" s="503"/>
      <c r="F2304" s="545"/>
      <c r="G2304" s="503"/>
    </row>
    <row r="2305" spans="5:7" x14ac:dyDescent="0.25">
      <c r="E2305" s="503"/>
      <c r="F2305" s="545"/>
      <c r="G2305" s="503"/>
    </row>
    <row r="2306" spans="5:7" x14ac:dyDescent="0.25">
      <c r="E2306" s="503"/>
      <c r="F2306" s="545"/>
      <c r="G2306" s="503"/>
    </row>
    <row r="2307" spans="5:7" x14ac:dyDescent="0.25">
      <c r="E2307" s="503"/>
      <c r="F2307" s="545"/>
      <c r="G2307" s="503"/>
    </row>
    <row r="2308" spans="5:7" x14ac:dyDescent="0.25">
      <c r="E2308" s="503"/>
      <c r="F2308" s="545"/>
      <c r="G2308" s="503"/>
    </row>
    <row r="2309" spans="5:7" x14ac:dyDescent="0.25">
      <c r="E2309" s="503"/>
      <c r="F2309" s="545"/>
      <c r="G2309" s="503"/>
    </row>
    <row r="2310" spans="5:7" x14ac:dyDescent="0.25">
      <c r="E2310" s="503"/>
      <c r="F2310" s="545"/>
      <c r="G2310" s="503"/>
    </row>
    <row r="2311" spans="5:7" x14ac:dyDescent="0.25">
      <c r="E2311" s="503"/>
      <c r="F2311" s="545"/>
      <c r="G2311" s="503"/>
    </row>
    <row r="2312" spans="5:7" x14ac:dyDescent="0.25">
      <c r="E2312" s="503"/>
      <c r="F2312" s="545"/>
      <c r="G2312" s="503"/>
    </row>
    <row r="2313" spans="5:7" x14ac:dyDescent="0.25">
      <c r="E2313" s="503"/>
      <c r="F2313" s="545"/>
      <c r="G2313" s="503"/>
    </row>
    <row r="2314" spans="5:7" x14ac:dyDescent="0.25">
      <c r="E2314" s="503"/>
      <c r="F2314" s="545"/>
      <c r="G2314" s="503"/>
    </row>
    <row r="2315" spans="5:7" x14ac:dyDescent="0.25">
      <c r="E2315" s="503"/>
      <c r="F2315" s="545"/>
      <c r="G2315" s="503"/>
    </row>
    <row r="2316" spans="5:7" x14ac:dyDescent="0.25">
      <c r="E2316" s="503"/>
      <c r="F2316" s="545"/>
      <c r="G2316" s="503"/>
    </row>
    <row r="2317" spans="5:7" x14ac:dyDescent="0.25">
      <c r="E2317" s="503"/>
      <c r="F2317" s="545"/>
      <c r="G2317" s="503"/>
    </row>
    <row r="2318" spans="5:7" x14ac:dyDescent="0.25">
      <c r="E2318" s="503"/>
      <c r="F2318" s="545"/>
      <c r="G2318" s="503"/>
    </row>
    <row r="2319" spans="5:7" x14ac:dyDescent="0.25">
      <c r="E2319" s="503"/>
      <c r="F2319" s="545"/>
      <c r="G2319" s="503"/>
    </row>
    <row r="2320" spans="5:7" x14ac:dyDescent="0.25">
      <c r="E2320" s="503"/>
      <c r="F2320" s="545"/>
      <c r="G2320" s="503"/>
    </row>
    <row r="2321" spans="5:7" x14ac:dyDescent="0.25">
      <c r="E2321" s="503"/>
      <c r="F2321" s="545"/>
      <c r="G2321" s="503"/>
    </row>
    <row r="2322" spans="5:7" x14ac:dyDescent="0.25">
      <c r="E2322" s="503"/>
      <c r="F2322" s="545"/>
      <c r="G2322" s="503"/>
    </row>
    <row r="2323" spans="5:7" x14ac:dyDescent="0.25">
      <c r="E2323" s="503"/>
      <c r="F2323" s="545"/>
      <c r="G2323" s="503"/>
    </row>
    <row r="2324" spans="5:7" x14ac:dyDescent="0.25">
      <c r="E2324" s="503"/>
      <c r="F2324" s="545"/>
      <c r="G2324" s="503"/>
    </row>
    <row r="2325" spans="5:7" x14ac:dyDescent="0.25">
      <c r="E2325" s="503"/>
      <c r="F2325" s="545"/>
      <c r="G2325" s="503"/>
    </row>
    <row r="2326" spans="5:7" x14ac:dyDescent="0.25">
      <c r="E2326" s="503"/>
      <c r="F2326" s="545"/>
      <c r="G2326" s="503"/>
    </row>
    <row r="2327" spans="5:7" x14ac:dyDescent="0.25">
      <c r="E2327" s="503"/>
      <c r="F2327" s="545"/>
      <c r="G2327" s="503"/>
    </row>
    <row r="2328" spans="5:7" x14ac:dyDescent="0.25">
      <c r="E2328" s="503"/>
      <c r="F2328" s="545"/>
      <c r="G2328" s="503"/>
    </row>
    <row r="2329" spans="5:7" x14ac:dyDescent="0.25">
      <c r="E2329" s="503"/>
      <c r="F2329" s="545"/>
      <c r="G2329" s="503"/>
    </row>
    <row r="2330" spans="5:7" x14ac:dyDescent="0.25">
      <c r="E2330" s="503"/>
      <c r="F2330" s="545"/>
      <c r="G2330" s="503"/>
    </row>
    <row r="2331" spans="5:7" x14ac:dyDescent="0.25">
      <c r="E2331" s="503"/>
      <c r="F2331" s="545"/>
      <c r="G2331" s="503"/>
    </row>
    <row r="2332" spans="5:7" x14ac:dyDescent="0.25">
      <c r="E2332" s="503"/>
      <c r="F2332" s="545"/>
      <c r="G2332" s="503"/>
    </row>
    <row r="2333" spans="5:7" x14ac:dyDescent="0.25">
      <c r="E2333" s="503"/>
      <c r="F2333" s="545"/>
      <c r="G2333" s="503"/>
    </row>
    <row r="2334" spans="5:7" x14ac:dyDescent="0.25">
      <c r="E2334" s="503"/>
      <c r="F2334" s="545"/>
      <c r="G2334" s="503"/>
    </row>
    <row r="2335" spans="5:7" x14ac:dyDescent="0.25">
      <c r="E2335" s="503"/>
      <c r="F2335" s="545"/>
      <c r="G2335" s="503"/>
    </row>
    <row r="2336" spans="5:7" x14ac:dyDescent="0.25">
      <c r="E2336" s="503"/>
      <c r="F2336" s="545"/>
      <c r="G2336" s="503"/>
    </row>
    <row r="2337" spans="5:7" x14ac:dyDescent="0.25">
      <c r="E2337" s="503"/>
      <c r="F2337" s="545"/>
      <c r="G2337" s="503"/>
    </row>
    <row r="2338" spans="5:7" x14ac:dyDescent="0.25">
      <c r="E2338" s="503"/>
      <c r="F2338" s="545"/>
      <c r="G2338" s="503"/>
    </row>
    <row r="2339" spans="5:7" x14ac:dyDescent="0.25">
      <c r="E2339" s="503"/>
      <c r="F2339" s="545"/>
      <c r="G2339" s="503"/>
    </row>
    <row r="2340" spans="5:7" x14ac:dyDescent="0.25">
      <c r="E2340" s="503"/>
      <c r="F2340" s="545"/>
      <c r="G2340" s="503"/>
    </row>
    <row r="2341" spans="5:7" x14ac:dyDescent="0.25">
      <c r="E2341" s="503"/>
      <c r="F2341" s="545"/>
      <c r="G2341" s="503"/>
    </row>
    <row r="2342" spans="5:7" x14ac:dyDescent="0.25">
      <c r="E2342" s="503"/>
      <c r="F2342" s="545"/>
      <c r="G2342" s="503"/>
    </row>
    <row r="2343" spans="5:7" x14ac:dyDescent="0.25">
      <c r="E2343" s="503"/>
      <c r="F2343" s="545"/>
      <c r="G2343" s="503"/>
    </row>
    <row r="2344" spans="5:7" x14ac:dyDescent="0.25">
      <c r="E2344" s="503"/>
      <c r="F2344" s="545"/>
      <c r="G2344" s="503"/>
    </row>
    <row r="2345" spans="5:7" x14ac:dyDescent="0.25">
      <c r="E2345" s="503"/>
      <c r="F2345" s="545"/>
      <c r="G2345" s="503"/>
    </row>
    <row r="2346" spans="5:7" x14ac:dyDescent="0.25">
      <c r="E2346" s="503"/>
      <c r="F2346" s="545"/>
      <c r="G2346" s="503"/>
    </row>
    <row r="2347" spans="5:7" x14ac:dyDescent="0.25">
      <c r="E2347" s="503"/>
      <c r="F2347" s="545"/>
      <c r="G2347" s="503"/>
    </row>
    <row r="2348" spans="5:7" x14ac:dyDescent="0.25">
      <c r="E2348" s="503"/>
      <c r="F2348" s="545"/>
      <c r="G2348" s="503"/>
    </row>
    <row r="2349" spans="5:7" x14ac:dyDescent="0.25">
      <c r="E2349" s="503"/>
      <c r="F2349" s="545"/>
      <c r="G2349" s="503"/>
    </row>
    <row r="2350" spans="5:7" x14ac:dyDescent="0.25">
      <c r="E2350" s="503"/>
      <c r="F2350" s="545"/>
      <c r="G2350" s="503"/>
    </row>
    <row r="2351" spans="5:7" x14ac:dyDescent="0.25">
      <c r="E2351" s="503"/>
      <c r="F2351" s="545"/>
      <c r="G2351" s="503"/>
    </row>
    <row r="2352" spans="5:7" x14ac:dyDescent="0.25">
      <c r="E2352" s="503"/>
      <c r="F2352" s="545"/>
      <c r="G2352" s="503"/>
    </row>
    <row r="2353" spans="5:7" x14ac:dyDescent="0.25">
      <c r="E2353" s="503"/>
      <c r="F2353" s="545"/>
      <c r="G2353" s="503"/>
    </row>
    <row r="2354" spans="5:7" x14ac:dyDescent="0.25">
      <c r="E2354" s="503"/>
      <c r="F2354" s="545"/>
      <c r="G2354" s="503"/>
    </row>
    <row r="2355" spans="5:7" x14ac:dyDescent="0.25">
      <c r="E2355" s="503"/>
      <c r="F2355" s="545"/>
      <c r="G2355" s="503"/>
    </row>
    <row r="2356" spans="5:7" x14ac:dyDescent="0.25">
      <c r="E2356" s="503"/>
      <c r="F2356" s="545"/>
      <c r="G2356" s="503"/>
    </row>
    <row r="2357" spans="5:7" x14ac:dyDescent="0.25">
      <c r="E2357" s="503"/>
      <c r="F2357" s="545"/>
      <c r="G2357" s="503"/>
    </row>
  </sheetData>
  <mergeCells count="8">
    <mergeCell ref="A245:E245"/>
    <mergeCell ref="A1:F1"/>
    <mergeCell ref="A2:F2"/>
    <mergeCell ref="A4:B4"/>
    <mergeCell ref="A66:E66"/>
    <mergeCell ref="A126:E126"/>
    <mergeCell ref="A179:E179"/>
    <mergeCell ref="A3:F3"/>
  </mergeCells>
  <pageMargins left="0.70866141732283505" right="0.47244094488188998" top="0.74803149606299202" bottom="0.511811023622047" header="0.31496062992126" footer="0.31496062992126"/>
  <pageSetup paperSize="9" scale="76" fitToHeight="3" orientation="portrait" r:id="rId1"/>
  <headerFooter>
    <oddFooter>&amp;CALA-ORA. Bill Nr. 9.1 Pg &amp;P of &amp;N</oddFooter>
  </headerFooter>
  <rowBreaks count="3" manualBreakCount="3">
    <brk id="66" max="5" man="1"/>
    <brk id="126" max="5" man="1"/>
    <brk id="17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R2569"/>
  <sheetViews>
    <sheetView defaultGridColor="0" view="pageBreakPreview" colorId="22" zoomScale="90" zoomScaleNormal="100" zoomScaleSheetLayoutView="90" workbookViewId="0">
      <pane ySplit="5" topLeftCell="A264" activePane="bottomLeft" state="frozen"/>
      <selection activeCell="A3" sqref="A3:E3"/>
      <selection pane="bottomLeft" activeCell="B269" sqref="B268:B269"/>
    </sheetView>
  </sheetViews>
  <sheetFormatPr defaultRowHeight="14.5" x14ac:dyDescent="0.25"/>
  <cols>
    <col min="1" max="1" width="9.26953125" style="438" customWidth="1"/>
    <col min="2" max="2" width="61.7265625" style="439" customWidth="1"/>
    <col min="3" max="3" width="7.7265625" style="438" customWidth="1"/>
    <col min="4" max="4" width="10.81640625" style="441" customWidth="1"/>
    <col min="5" max="5" width="14.453125" style="445" customWidth="1"/>
    <col min="6" max="6" width="14.26953125" style="446" customWidth="1"/>
    <col min="7" max="7" width="12.54296875" style="359" customWidth="1"/>
    <col min="8" max="9" width="9.1796875" style="359"/>
    <col min="10" max="10" width="2" style="359" customWidth="1"/>
    <col min="11" max="251" width="9.1796875" style="359"/>
    <col min="252" max="252" width="9.7265625" style="359" customWidth="1"/>
    <col min="253" max="253" width="10.26953125" style="359" customWidth="1"/>
    <col min="254" max="254" width="44.7265625" style="359" customWidth="1"/>
    <col min="255" max="255" width="5.453125" style="359" bestFit="1" customWidth="1"/>
    <col min="256" max="256" width="6" style="359" bestFit="1" customWidth="1"/>
    <col min="257" max="257" width="12.7265625" style="359" customWidth="1"/>
    <col min="258" max="258" width="14.7265625" style="359" customWidth="1"/>
    <col min="259" max="259" width="15" style="359" bestFit="1" customWidth="1"/>
    <col min="260" max="260" width="11.1796875" style="359" bestFit="1" customWidth="1"/>
    <col min="261" max="261" width="12.26953125" style="359" bestFit="1" customWidth="1"/>
    <col min="262" max="262" width="15" style="359" bestFit="1" customWidth="1"/>
    <col min="263" max="263" width="15.81640625" style="359" customWidth="1"/>
    <col min="264" max="507" width="9.1796875" style="359"/>
    <col min="508" max="508" width="9.7265625" style="359" customWidth="1"/>
    <col min="509" max="509" width="10.26953125" style="359" customWidth="1"/>
    <col min="510" max="510" width="44.7265625" style="359" customWidth="1"/>
    <col min="511" max="511" width="5.453125" style="359" bestFit="1" customWidth="1"/>
    <col min="512" max="512" width="6" style="359" bestFit="1" customWidth="1"/>
    <col min="513" max="513" width="12.7265625" style="359" customWidth="1"/>
    <col min="514" max="514" width="14.7265625" style="359" customWidth="1"/>
    <col min="515" max="515" width="15" style="359" bestFit="1" customWidth="1"/>
    <col min="516" max="516" width="11.1796875" style="359" bestFit="1" customWidth="1"/>
    <col min="517" max="517" width="12.26953125" style="359" bestFit="1" customWidth="1"/>
    <col min="518" max="518" width="15" style="359" bestFit="1" customWidth="1"/>
    <col min="519" max="519" width="15.81640625" style="359" customWidth="1"/>
    <col min="520" max="763" width="9.1796875" style="359"/>
    <col min="764" max="764" width="9.7265625" style="359" customWidth="1"/>
    <col min="765" max="765" width="10.26953125" style="359" customWidth="1"/>
    <col min="766" max="766" width="44.7265625" style="359" customWidth="1"/>
    <col min="767" max="767" width="5.453125" style="359" bestFit="1" customWidth="1"/>
    <col min="768" max="768" width="6" style="359" bestFit="1" customWidth="1"/>
    <col min="769" max="769" width="12.7265625" style="359" customWidth="1"/>
    <col min="770" max="770" width="14.7265625" style="359" customWidth="1"/>
    <col min="771" max="771" width="15" style="359" bestFit="1" customWidth="1"/>
    <col min="772" max="772" width="11.1796875" style="359" bestFit="1" customWidth="1"/>
    <col min="773" max="773" width="12.26953125" style="359" bestFit="1" customWidth="1"/>
    <col min="774" max="774" width="15" style="359" bestFit="1" customWidth="1"/>
    <col min="775" max="775" width="15.81640625" style="359" customWidth="1"/>
    <col min="776" max="1019" width="9.1796875" style="359"/>
    <col min="1020" max="1020" width="9.7265625" style="359" customWidth="1"/>
    <col min="1021" max="1021" width="10.26953125" style="359" customWidth="1"/>
    <col min="1022" max="1022" width="44.7265625" style="359" customWidth="1"/>
    <col min="1023" max="1023" width="5.453125" style="359" bestFit="1" customWidth="1"/>
    <col min="1024" max="1024" width="6" style="359" bestFit="1" customWidth="1"/>
    <col min="1025" max="1025" width="12.7265625" style="359" customWidth="1"/>
    <col min="1026" max="1026" width="14.7265625" style="359" customWidth="1"/>
    <col min="1027" max="1027" width="15" style="359" bestFit="1" customWidth="1"/>
    <col min="1028" max="1028" width="11.1796875" style="359" bestFit="1" customWidth="1"/>
    <col min="1029" max="1029" width="12.26953125" style="359" bestFit="1" customWidth="1"/>
    <col min="1030" max="1030" width="15" style="359" bestFit="1" customWidth="1"/>
    <col min="1031" max="1031" width="15.81640625" style="359" customWidth="1"/>
    <col min="1032" max="1275" width="9.1796875" style="359"/>
    <col min="1276" max="1276" width="9.7265625" style="359" customWidth="1"/>
    <col min="1277" max="1277" width="10.26953125" style="359" customWidth="1"/>
    <col min="1278" max="1278" width="44.7265625" style="359" customWidth="1"/>
    <col min="1279" max="1279" width="5.453125" style="359" bestFit="1" customWidth="1"/>
    <col min="1280" max="1280" width="6" style="359" bestFit="1" customWidth="1"/>
    <col min="1281" max="1281" width="12.7265625" style="359" customWidth="1"/>
    <col min="1282" max="1282" width="14.7265625" style="359" customWidth="1"/>
    <col min="1283" max="1283" width="15" style="359" bestFit="1" customWidth="1"/>
    <col min="1284" max="1284" width="11.1796875" style="359" bestFit="1" customWidth="1"/>
    <col min="1285" max="1285" width="12.26953125" style="359" bestFit="1" customWidth="1"/>
    <col min="1286" max="1286" width="15" style="359" bestFit="1" customWidth="1"/>
    <col min="1287" max="1287" width="15.81640625" style="359" customWidth="1"/>
    <col min="1288" max="1531" width="9.1796875" style="359"/>
    <col min="1532" max="1532" width="9.7265625" style="359" customWidth="1"/>
    <col min="1533" max="1533" width="10.26953125" style="359" customWidth="1"/>
    <col min="1534" max="1534" width="44.7265625" style="359" customWidth="1"/>
    <col min="1535" max="1535" width="5.453125" style="359" bestFit="1" customWidth="1"/>
    <col min="1536" max="1536" width="6" style="359" bestFit="1" customWidth="1"/>
    <col min="1537" max="1537" width="12.7265625" style="359" customWidth="1"/>
    <col min="1538" max="1538" width="14.7265625" style="359" customWidth="1"/>
    <col min="1539" max="1539" width="15" style="359" bestFit="1" customWidth="1"/>
    <col min="1540" max="1540" width="11.1796875" style="359" bestFit="1" customWidth="1"/>
    <col min="1541" max="1541" width="12.26953125" style="359" bestFit="1" customWidth="1"/>
    <col min="1542" max="1542" width="15" style="359" bestFit="1" customWidth="1"/>
    <col min="1543" max="1543" width="15.81640625" style="359" customWidth="1"/>
    <col min="1544" max="1787" width="9.1796875" style="359"/>
    <col min="1788" max="1788" width="9.7265625" style="359" customWidth="1"/>
    <col min="1789" max="1789" width="10.26953125" style="359" customWidth="1"/>
    <col min="1790" max="1790" width="44.7265625" style="359" customWidth="1"/>
    <col min="1791" max="1791" width="5.453125" style="359" bestFit="1" customWidth="1"/>
    <col min="1792" max="1792" width="6" style="359" bestFit="1" customWidth="1"/>
    <col min="1793" max="1793" width="12.7265625" style="359" customWidth="1"/>
    <col min="1794" max="1794" width="14.7265625" style="359" customWidth="1"/>
    <col min="1795" max="1795" width="15" style="359" bestFit="1" customWidth="1"/>
    <col min="1796" max="1796" width="11.1796875" style="359" bestFit="1" customWidth="1"/>
    <col min="1797" max="1797" width="12.26953125" style="359" bestFit="1" customWidth="1"/>
    <col min="1798" max="1798" width="15" style="359" bestFit="1" customWidth="1"/>
    <col min="1799" max="1799" width="15.81640625" style="359" customWidth="1"/>
    <col min="1800" max="2043" width="9.1796875" style="359"/>
    <col min="2044" max="2044" width="9.7265625" style="359" customWidth="1"/>
    <col min="2045" max="2045" width="10.26953125" style="359" customWidth="1"/>
    <col min="2046" max="2046" width="44.7265625" style="359" customWidth="1"/>
    <col min="2047" max="2047" width="5.453125" style="359" bestFit="1" customWidth="1"/>
    <col min="2048" max="2048" width="6" style="359" bestFit="1" customWidth="1"/>
    <col min="2049" max="2049" width="12.7265625" style="359" customWidth="1"/>
    <col min="2050" max="2050" width="14.7265625" style="359" customWidth="1"/>
    <col min="2051" max="2051" width="15" style="359" bestFit="1" customWidth="1"/>
    <col min="2052" max="2052" width="11.1796875" style="359" bestFit="1" customWidth="1"/>
    <col min="2053" max="2053" width="12.26953125" style="359" bestFit="1" customWidth="1"/>
    <col min="2054" max="2054" width="15" style="359" bestFit="1" customWidth="1"/>
    <col min="2055" max="2055" width="15.81640625" style="359" customWidth="1"/>
    <col min="2056" max="2299" width="9.1796875" style="359"/>
    <col min="2300" max="2300" width="9.7265625" style="359" customWidth="1"/>
    <col min="2301" max="2301" width="10.26953125" style="359" customWidth="1"/>
    <col min="2302" max="2302" width="44.7265625" style="359" customWidth="1"/>
    <col min="2303" max="2303" width="5.453125" style="359" bestFit="1" customWidth="1"/>
    <col min="2304" max="2304" width="6" style="359" bestFit="1" customWidth="1"/>
    <col min="2305" max="2305" width="12.7265625" style="359" customWidth="1"/>
    <col min="2306" max="2306" width="14.7265625" style="359" customWidth="1"/>
    <col min="2307" max="2307" width="15" style="359" bestFit="1" customWidth="1"/>
    <col min="2308" max="2308" width="11.1796875" style="359" bestFit="1" customWidth="1"/>
    <col min="2309" max="2309" width="12.26953125" style="359" bestFit="1" customWidth="1"/>
    <col min="2310" max="2310" width="15" style="359" bestFit="1" customWidth="1"/>
    <col min="2311" max="2311" width="15.81640625" style="359" customWidth="1"/>
    <col min="2312" max="2555" width="9.1796875" style="359"/>
    <col min="2556" max="2556" width="9.7265625" style="359" customWidth="1"/>
    <col min="2557" max="2557" width="10.26953125" style="359" customWidth="1"/>
    <col min="2558" max="2558" width="44.7265625" style="359" customWidth="1"/>
    <col min="2559" max="2559" width="5.453125" style="359" bestFit="1" customWidth="1"/>
    <col min="2560" max="2560" width="6" style="359" bestFit="1" customWidth="1"/>
    <col min="2561" max="2561" width="12.7265625" style="359" customWidth="1"/>
    <col min="2562" max="2562" width="14.7265625" style="359" customWidth="1"/>
    <col min="2563" max="2563" width="15" style="359" bestFit="1" customWidth="1"/>
    <col min="2564" max="2564" width="11.1796875" style="359" bestFit="1" customWidth="1"/>
    <col min="2565" max="2565" width="12.26953125" style="359" bestFit="1" customWidth="1"/>
    <col min="2566" max="2566" width="15" style="359" bestFit="1" customWidth="1"/>
    <col min="2567" max="2567" width="15.81640625" style="359" customWidth="1"/>
    <col min="2568" max="2811" width="9.1796875" style="359"/>
    <col min="2812" max="2812" width="9.7265625" style="359" customWidth="1"/>
    <col min="2813" max="2813" width="10.26953125" style="359" customWidth="1"/>
    <col min="2814" max="2814" width="44.7265625" style="359" customWidth="1"/>
    <col min="2815" max="2815" width="5.453125" style="359" bestFit="1" customWidth="1"/>
    <col min="2816" max="2816" width="6" style="359" bestFit="1" customWidth="1"/>
    <col min="2817" max="2817" width="12.7265625" style="359" customWidth="1"/>
    <col min="2818" max="2818" width="14.7265625" style="359" customWidth="1"/>
    <col min="2819" max="2819" width="15" style="359" bestFit="1" customWidth="1"/>
    <col min="2820" max="2820" width="11.1796875" style="359" bestFit="1" customWidth="1"/>
    <col min="2821" max="2821" width="12.26953125" style="359" bestFit="1" customWidth="1"/>
    <col min="2822" max="2822" width="15" style="359" bestFit="1" customWidth="1"/>
    <col min="2823" max="2823" width="15.81640625" style="359" customWidth="1"/>
    <col min="2824" max="3067" width="9.1796875" style="359"/>
    <col min="3068" max="3068" width="9.7265625" style="359" customWidth="1"/>
    <col min="3069" max="3069" width="10.26953125" style="359" customWidth="1"/>
    <col min="3070" max="3070" width="44.7265625" style="359" customWidth="1"/>
    <col min="3071" max="3071" width="5.453125" style="359" bestFit="1" customWidth="1"/>
    <col min="3072" max="3072" width="6" style="359" bestFit="1" customWidth="1"/>
    <col min="3073" max="3073" width="12.7265625" style="359" customWidth="1"/>
    <col min="3074" max="3074" width="14.7265625" style="359" customWidth="1"/>
    <col min="3075" max="3075" width="15" style="359" bestFit="1" customWidth="1"/>
    <col min="3076" max="3076" width="11.1796875" style="359" bestFit="1" customWidth="1"/>
    <col min="3077" max="3077" width="12.26953125" style="359" bestFit="1" customWidth="1"/>
    <col min="3078" max="3078" width="15" style="359" bestFit="1" customWidth="1"/>
    <col min="3079" max="3079" width="15.81640625" style="359" customWidth="1"/>
    <col min="3080" max="3323" width="9.1796875" style="359"/>
    <col min="3324" max="3324" width="9.7265625" style="359" customWidth="1"/>
    <col min="3325" max="3325" width="10.26953125" style="359" customWidth="1"/>
    <col min="3326" max="3326" width="44.7265625" style="359" customWidth="1"/>
    <col min="3327" max="3327" width="5.453125" style="359" bestFit="1" customWidth="1"/>
    <col min="3328" max="3328" width="6" style="359" bestFit="1" customWidth="1"/>
    <col min="3329" max="3329" width="12.7265625" style="359" customWidth="1"/>
    <col min="3330" max="3330" width="14.7265625" style="359" customWidth="1"/>
    <col min="3331" max="3331" width="15" style="359" bestFit="1" customWidth="1"/>
    <col min="3332" max="3332" width="11.1796875" style="359" bestFit="1" customWidth="1"/>
    <col min="3333" max="3333" width="12.26953125" style="359" bestFit="1" customWidth="1"/>
    <col min="3334" max="3334" width="15" style="359" bestFit="1" customWidth="1"/>
    <col min="3335" max="3335" width="15.81640625" style="359" customWidth="1"/>
    <col min="3336" max="3579" width="9.1796875" style="359"/>
    <col min="3580" max="3580" width="9.7265625" style="359" customWidth="1"/>
    <col min="3581" max="3581" width="10.26953125" style="359" customWidth="1"/>
    <col min="3582" max="3582" width="44.7265625" style="359" customWidth="1"/>
    <col min="3583" max="3583" width="5.453125" style="359" bestFit="1" customWidth="1"/>
    <col min="3584" max="3584" width="6" style="359" bestFit="1" customWidth="1"/>
    <col min="3585" max="3585" width="12.7265625" style="359" customWidth="1"/>
    <col min="3586" max="3586" width="14.7265625" style="359" customWidth="1"/>
    <col min="3587" max="3587" width="15" style="359" bestFit="1" customWidth="1"/>
    <col min="3588" max="3588" width="11.1796875" style="359" bestFit="1" customWidth="1"/>
    <col min="3589" max="3589" width="12.26953125" style="359" bestFit="1" customWidth="1"/>
    <col min="3590" max="3590" width="15" style="359" bestFit="1" customWidth="1"/>
    <col min="3591" max="3591" width="15.81640625" style="359" customWidth="1"/>
    <col min="3592" max="3835" width="9.1796875" style="359"/>
    <col min="3836" max="3836" width="9.7265625" style="359" customWidth="1"/>
    <col min="3837" max="3837" width="10.26953125" style="359" customWidth="1"/>
    <col min="3838" max="3838" width="44.7265625" style="359" customWidth="1"/>
    <col min="3839" max="3839" width="5.453125" style="359" bestFit="1" customWidth="1"/>
    <col min="3840" max="3840" width="6" style="359" bestFit="1" customWidth="1"/>
    <col min="3841" max="3841" width="12.7265625" style="359" customWidth="1"/>
    <col min="3842" max="3842" width="14.7265625" style="359" customWidth="1"/>
    <col min="3843" max="3843" width="15" style="359" bestFit="1" customWidth="1"/>
    <col min="3844" max="3844" width="11.1796875" style="359" bestFit="1" customWidth="1"/>
    <col min="3845" max="3845" width="12.26953125" style="359" bestFit="1" customWidth="1"/>
    <col min="3846" max="3846" width="15" style="359" bestFit="1" customWidth="1"/>
    <col min="3847" max="3847" width="15.81640625" style="359" customWidth="1"/>
    <col min="3848" max="4091" width="9.1796875" style="359"/>
    <col min="4092" max="4092" width="9.7265625" style="359" customWidth="1"/>
    <col min="4093" max="4093" width="10.26953125" style="359" customWidth="1"/>
    <col min="4094" max="4094" width="44.7265625" style="359" customWidth="1"/>
    <col min="4095" max="4095" width="5.453125" style="359" bestFit="1" customWidth="1"/>
    <col min="4096" max="4096" width="6" style="359" bestFit="1" customWidth="1"/>
    <col min="4097" max="4097" width="12.7265625" style="359" customWidth="1"/>
    <col min="4098" max="4098" width="14.7265625" style="359" customWidth="1"/>
    <col min="4099" max="4099" width="15" style="359" bestFit="1" customWidth="1"/>
    <col min="4100" max="4100" width="11.1796875" style="359" bestFit="1" customWidth="1"/>
    <col min="4101" max="4101" width="12.26953125" style="359" bestFit="1" customWidth="1"/>
    <col min="4102" max="4102" width="15" style="359" bestFit="1" customWidth="1"/>
    <col min="4103" max="4103" width="15.81640625" style="359" customWidth="1"/>
    <col min="4104" max="4347" width="9.1796875" style="359"/>
    <col min="4348" max="4348" width="9.7265625" style="359" customWidth="1"/>
    <col min="4349" max="4349" width="10.26953125" style="359" customWidth="1"/>
    <col min="4350" max="4350" width="44.7265625" style="359" customWidth="1"/>
    <col min="4351" max="4351" width="5.453125" style="359" bestFit="1" customWidth="1"/>
    <col min="4352" max="4352" width="6" style="359" bestFit="1" customWidth="1"/>
    <col min="4353" max="4353" width="12.7265625" style="359" customWidth="1"/>
    <col min="4354" max="4354" width="14.7265625" style="359" customWidth="1"/>
    <col min="4355" max="4355" width="15" style="359" bestFit="1" customWidth="1"/>
    <col min="4356" max="4356" width="11.1796875" style="359" bestFit="1" customWidth="1"/>
    <col min="4357" max="4357" width="12.26953125" style="359" bestFit="1" customWidth="1"/>
    <col min="4358" max="4358" width="15" style="359" bestFit="1" customWidth="1"/>
    <col min="4359" max="4359" width="15.81640625" style="359" customWidth="1"/>
    <col min="4360" max="4603" width="9.1796875" style="359"/>
    <col min="4604" max="4604" width="9.7265625" style="359" customWidth="1"/>
    <col min="4605" max="4605" width="10.26953125" style="359" customWidth="1"/>
    <col min="4606" max="4606" width="44.7265625" style="359" customWidth="1"/>
    <col min="4607" max="4607" width="5.453125" style="359" bestFit="1" customWidth="1"/>
    <col min="4608" max="4608" width="6" style="359" bestFit="1" customWidth="1"/>
    <col min="4609" max="4609" width="12.7265625" style="359" customWidth="1"/>
    <col min="4610" max="4610" width="14.7265625" style="359" customWidth="1"/>
    <col min="4611" max="4611" width="15" style="359" bestFit="1" customWidth="1"/>
    <col min="4612" max="4612" width="11.1796875" style="359" bestFit="1" customWidth="1"/>
    <col min="4613" max="4613" width="12.26953125" style="359" bestFit="1" customWidth="1"/>
    <col min="4614" max="4614" width="15" style="359" bestFit="1" customWidth="1"/>
    <col min="4615" max="4615" width="15.81640625" style="359" customWidth="1"/>
    <col min="4616" max="4859" width="9.1796875" style="359"/>
    <col min="4860" max="4860" width="9.7265625" style="359" customWidth="1"/>
    <col min="4861" max="4861" width="10.26953125" style="359" customWidth="1"/>
    <col min="4862" max="4862" width="44.7265625" style="359" customWidth="1"/>
    <col min="4863" max="4863" width="5.453125" style="359" bestFit="1" customWidth="1"/>
    <col min="4864" max="4864" width="6" style="359" bestFit="1" customWidth="1"/>
    <col min="4865" max="4865" width="12.7265625" style="359" customWidth="1"/>
    <col min="4866" max="4866" width="14.7265625" style="359" customWidth="1"/>
    <col min="4867" max="4867" width="15" style="359" bestFit="1" customWidth="1"/>
    <col min="4868" max="4868" width="11.1796875" style="359" bestFit="1" customWidth="1"/>
    <col min="4869" max="4869" width="12.26953125" style="359" bestFit="1" customWidth="1"/>
    <col min="4870" max="4870" width="15" style="359" bestFit="1" customWidth="1"/>
    <col min="4871" max="4871" width="15.81640625" style="359" customWidth="1"/>
    <col min="4872" max="5115" width="9.1796875" style="359"/>
    <col min="5116" max="5116" width="9.7265625" style="359" customWidth="1"/>
    <col min="5117" max="5117" width="10.26953125" style="359" customWidth="1"/>
    <col min="5118" max="5118" width="44.7265625" style="359" customWidth="1"/>
    <col min="5119" max="5119" width="5.453125" style="359" bestFit="1" customWidth="1"/>
    <col min="5120" max="5120" width="6" style="359" bestFit="1" customWidth="1"/>
    <col min="5121" max="5121" width="12.7265625" style="359" customWidth="1"/>
    <col min="5122" max="5122" width="14.7265625" style="359" customWidth="1"/>
    <col min="5123" max="5123" width="15" style="359" bestFit="1" customWidth="1"/>
    <col min="5124" max="5124" width="11.1796875" style="359" bestFit="1" customWidth="1"/>
    <col min="5125" max="5125" width="12.26953125" style="359" bestFit="1" customWidth="1"/>
    <col min="5126" max="5126" width="15" style="359" bestFit="1" customWidth="1"/>
    <col min="5127" max="5127" width="15.81640625" style="359" customWidth="1"/>
    <col min="5128" max="5371" width="9.1796875" style="359"/>
    <col min="5372" max="5372" width="9.7265625" style="359" customWidth="1"/>
    <col min="5373" max="5373" width="10.26953125" style="359" customWidth="1"/>
    <col min="5374" max="5374" width="44.7265625" style="359" customWidth="1"/>
    <col min="5375" max="5375" width="5.453125" style="359" bestFit="1" customWidth="1"/>
    <col min="5376" max="5376" width="6" style="359" bestFit="1" customWidth="1"/>
    <col min="5377" max="5377" width="12.7265625" style="359" customWidth="1"/>
    <col min="5378" max="5378" width="14.7265625" style="359" customWidth="1"/>
    <col min="5379" max="5379" width="15" style="359" bestFit="1" customWidth="1"/>
    <col min="5380" max="5380" width="11.1796875" style="359" bestFit="1" customWidth="1"/>
    <col min="5381" max="5381" width="12.26953125" style="359" bestFit="1" customWidth="1"/>
    <col min="5382" max="5382" width="15" style="359" bestFit="1" customWidth="1"/>
    <col min="5383" max="5383" width="15.81640625" style="359" customWidth="1"/>
    <col min="5384" max="5627" width="9.1796875" style="359"/>
    <col min="5628" max="5628" width="9.7265625" style="359" customWidth="1"/>
    <col min="5629" max="5629" width="10.26953125" style="359" customWidth="1"/>
    <col min="5630" max="5630" width="44.7265625" style="359" customWidth="1"/>
    <col min="5631" max="5631" width="5.453125" style="359" bestFit="1" customWidth="1"/>
    <col min="5632" max="5632" width="6" style="359" bestFit="1" customWidth="1"/>
    <col min="5633" max="5633" width="12.7265625" style="359" customWidth="1"/>
    <col min="5634" max="5634" width="14.7265625" style="359" customWidth="1"/>
    <col min="5635" max="5635" width="15" style="359" bestFit="1" customWidth="1"/>
    <col min="5636" max="5636" width="11.1796875" style="359" bestFit="1" customWidth="1"/>
    <col min="5637" max="5637" width="12.26953125" style="359" bestFit="1" customWidth="1"/>
    <col min="5638" max="5638" width="15" style="359" bestFit="1" customWidth="1"/>
    <col min="5639" max="5639" width="15.81640625" style="359" customWidth="1"/>
    <col min="5640" max="5883" width="9.1796875" style="359"/>
    <col min="5884" max="5884" width="9.7265625" style="359" customWidth="1"/>
    <col min="5885" max="5885" width="10.26953125" style="359" customWidth="1"/>
    <col min="5886" max="5886" width="44.7265625" style="359" customWidth="1"/>
    <col min="5887" max="5887" width="5.453125" style="359" bestFit="1" customWidth="1"/>
    <col min="5888" max="5888" width="6" style="359" bestFit="1" customWidth="1"/>
    <col min="5889" max="5889" width="12.7265625" style="359" customWidth="1"/>
    <col min="5890" max="5890" width="14.7265625" style="359" customWidth="1"/>
    <col min="5891" max="5891" width="15" style="359" bestFit="1" customWidth="1"/>
    <col min="5892" max="5892" width="11.1796875" style="359" bestFit="1" customWidth="1"/>
    <col min="5893" max="5893" width="12.26953125" style="359" bestFit="1" customWidth="1"/>
    <col min="5894" max="5894" width="15" style="359" bestFit="1" customWidth="1"/>
    <col min="5895" max="5895" width="15.81640625" style="359" customWidth="1"/>
    <col min="5896" max="6139" width="9.1796875" style="359"/>
    <col min="6140" max="6140" width="9.7265625" style="359" customWidth="1"/>
    <col min="6141" max="6141" width="10.26953125" style="359" customWidth="1"/>
    <col min="6142" max="6142" width="44.7265625" style="359" customWidth="1"/>
    <col min="6143" max="6143" width="5.453125" style="359" bestFit="1" customWidth="1"/>
    <col min="6144" max="6144" width="6" style="359" bestFit="1" customWidth="1"/>
    <col min="6145" max="6145" width="12.7265625" style="359" customWidth="1"/>
    <col min="6146" max="6146" width="14.7265625" style="359" customWidth="1"/>
    <col min="6147" max="6147" width="15" style="359" bestFit="1" customWidth="1"/>
    <col min="6148" max="6148" width="11.1796875" style="359" bestFit="1" customWidth="1"/>
    <col min="6149" max="6149" width="12.26953125" style="359" bestFit="1" customWidth="1"/>
    <col min="6150" max="6150" width="15" style="359" bestFit="1" customWidth="1"/>
    <col min="6151" max="6151" width="15.81640625" style="359" customWidth="1"/>
    <col min="6152" max="6395" width="9.1796875" style="359"/>
    <col min="6396" max="6396" width="9.7265625" style="359" customWidth="1"/>
    <col min="6397" max="6397" width="10.26953125" style="359" customWidth="1"/>
    <col min="6398" max="6398" width="44.7265625" style="359" customWidth="1"/>
    <col min="6399" max="6399" width="5.453125" style="359" bestFit="1" customWidth="1"/>
    <col min="6400" max="6400" width="6" style="359" bestFit="1" customWidth="1"/>
    <col min="6401" max="6401" width="12.7265625" style="359" customWidth="1"/>
    <col min="6402" max="6402" width="14.7265625" style="359" customWidth="1"/>
    <col min="6403" max="6403" width="15" style="359" bestFit="1" customWidth="1"/>
    <col min="6404" max="6404" width="11.1796875" style="359" bestFit="1" customWidth="1"/>
    <col min="6405" max="6405" width="12.26953125" style="359" bestFit="1" customWidth="1"/>
    <col min="6406" max="6406" width="15" style="359" bestFit="1" customWidth="1"/>
    <col min="6407" max="6407" width="15.81640625" style="359" customWidth="1"/>
    <col min="6408" max="6651" width="9.1796875" style="359"/>
    <col min="6652" max="6652" width="9.7265625" style="359" customWidth="1"/>
    <col min="6653" max="6653" width="10.26953125" style="359" customWidth="1"/>
    <col min="6654" max="6654" width="44.7265625" style="359" customWidth="1"/>
    <col min="6655" max="6655" width="5.453125" style="359" bestFit="1" customWidth="1"/>
    <col min="6656" max="6656" width="6" style="359" bestFit="1" customWidth="1"/>
    <col min="6657" max="6657" width="12.7265625" style="359" customWidth="1"/>
    <col min="6658" max="6658" width="14.7265625" style="359" customWidth="1"/>
    <col min="6659" max="6659" width="15" style="359" bestFit="1" customWidth="1"/>
    <col min="6660" max="6660" width="11.1796875" style="359" bestFit="1" customWidth="1"/>
    <col min="6661" max="6661" width="12.26953125" style="359" bestFit="1" customWidth="1"/>
    <col min="6662" max="6662" width="15" style="359" bestFit="1" customWidth="1"/>
    <col min="6663" max="6663" width="15.81640625" style="359" customWidth="1"/>
    <col min="6664" max="6907" width="9.1796875" style="359"/>
    <col min="6908" max="6908" width="9.7265625" style="359" customWidth="1"/>
    <col min="6909" max="6909" width="10.26953125" style="359" customWidth="1"/>
    <col min="6910" max="6910" width="44.7265625" style="359" customWidth="1"/>
    <col min="6911" max="6911" width="5.453125" style="359" bestFit="1" customWidth="1"/>
    <col min="6912" max="6912" width="6" style="359" bestFit="1" customWidth="1"/>
    <col min="6913" max="6913" width="12.7265625" style="359" customWidth="1"/>
    <col min="6914" max="6914" width="14.7265625" style="359" customWidth="1"/>
    <col min="6915" max="6915" width="15" style="359" bestFit="1" customWidth="1"/>
    <col min="6916" max="6916" width="11.1796875" style="359" bestFit="1" customWidth="1"/>
    <col min="6917" max="6917" width="12.26953125" style="359" bestFit="1" customWidth="1"/>
    <col min="6918" max="6918" width="15" style="359" bestFit="1" customWidth="1"/>
    <col min="6919" max="6919" width="15.81640625" style="359" customWidth="1"/>
    <col min="6920" max="7163" width="9.1796875" style="359"/>
    <col min="7164" max="7164" width="9.7265625" style="359" customWidth="1"/>
    <col min="7165" max="7165" width="10.26953125" style="359" customWidth="1"/>
    <col min="7166" max="7166" width="44.7265625" style="359" customWidth="1"/>
    <col min="7167" max="7167" width="5.453125" style="359" bestFit="1" customWidth="1"/>
    <col min="7168" max="7168" width="6" style="359" bestFit="1" customWidth="1"/>
    <col min="7169" max="7169" width="12.7265625" style="359" customWidth="1"/>
    <col min="7170" max="7170" width="14.7265625" style="359" customWidth="1"/>
    <col min="7171" max="7171" width="15" style="359" bestFit="1" customWidth="1"/>
    <col min="7172" max="7172" width="11.1796875" style="359" bestFit="1" customWidth="1"/>
    <col min="7173" max="7173" width="12.26953125" style="359" bestFit="1" customWidth="1"/>
    <col min="7174" max="7174" width="15" style="359" bestFit="1" customWidth="1"/>
    <col min="7175" max="7175" width="15.81640625" style="359" customWidth="1"/>
    <col min="7176" max="7419" width="9.1796875" style="359"/>
    <col min="7420" max="7420" width="9.7265625" style="359" customWidth="1"/>
    <col min="7421" max="7421" width="10.26953125" style="359" customWidth="1"/>
    <col min="7422" max="7422" width="44.7265625" style="359" customWidth="1"/>
    <col min="7423" max="7423" width="5.453125" style="359" bestFit="1" customWidth="1"/>
    <col min="7424" max="7424" width="6" style="359" bestFit="1" customWidth="1"/>
    <col min="7425" max="7425" width="12.7265625" style="359" customWidth="1"/>
    <col min="7426" max="7426" width="14.7265625" style="359" customWidth="1"/>
    <col min="7427" max="7427" width="15" style="359" bestFit="1" customWidth="1"/>
    <col min="7428" max="7428" width="11.1796875" style="359" bestFit="1" customWidth="1"/>
    <col min="7429" max="7429" width="12.26953125" style="359" bestFit="1" customWidth="1"/>
    <col min="7430" max="7430" width="15" style="359" bestFit="1" customWidth="1"/>
    <col min="7431" max="7431" width="15.81640625" style="359" customWidth="1"/>
    <col min="7432" max="7675" width="9.1796875" style="359"/>
    <col min="7676" max="7676" width="9.7265625" style="359" customWidth="1"/>
    <col min="7677" max="7677" width="10.26953125" style="359" customWidth="1"/>
    <col min="7678" max="7678" width="44.7265625" style="359" customWidth="1"/>
    <col min="7679" max="7679" width="5.453125" style="359" bestFit="1" customWidth="1"/>
    <col min="7680" max="7680" width="6" style="359" bestFit="1" customWidth="1"/>
    <col min="7681" max="7681" width="12.7265625" style="359" customWidth="1"/>
    <col min="7682" max="7682" width="14.7265625" style="359" customWidth="1"/>
    <col min="7683" max="7683" width="15" style="359" bestFit="1" customWidth="1"/>
    <col min="7684" max="7684" width="11.1796875" style="359" bestFit="1" customWidth="1"/>
    <col min="7685" max="7685" width="12.26953125" style="359" bestFit="1" customWidth="1"/>
    <col min="7686" max="7686" width="15" style="359" bestFit="1" customWidth="1"/>
    <col min="7687" max="7687" width="15.81640625" style="359" customWidth="1"/>
    <col min="7688" max="7931" width="9.1796875" style="359"/>
    <col min="7932" max="7932" width="9.7265625" style="359" customWidth="1"/>
    <col min="7933" max="7933" width="10.26953125" style="359" customWidth="1"/>
    <col min="7934" max="7934" width="44.7265625" style="359" customWidth="1"/>
    <col min="7935" max="7935" width="5.453125" style="359" bestFit="1" customWidth="1"/>
    <col min="7936" max="7936" width="6" style="359" bestFit="1" customWidth="1"/>
    <col min="7937" max="7937" width="12.7265625" style="359" customWidth="1"/>
    <col min="7938" max="7938" width="14.7265625" style="359" customWidth="1"/>
    <col min="7939" max="7939" width="15" style="359" bestFit="1" customWidth="1"/>
    <col min="7940" max="7940" width="11.1796875" style="359" bestFit="1" customWidth="1"/>
    <col min="7941" max="7941" width="12.26953125" style="359" bestFit="1" customWidth="1"/>
    <col min="7942" max="7942" width="15" style="359" bestFit="1" customWidth="1"/>
    <col min="7943" max="7943" width="15.81640625" style="359" customWidth="1"/>
    <col min="7944" max="8187" width="9.1796875" style="359"/>
    <col min="8188" max="8188" width="9.7265625" style="359" customWidth="1"/>
    <col min="8189" max="8189" width="10.26953125" style="359" customWidth="1"/>
    <col min="8190" max="8190" width="44.7265625" style="359" customWidth="1"/>
    <col min="8191" max="8191" width="5.453125" style="359" bestFit="1" customWidth="1"/>
    <col min="8192" max="8192" width="6" style="359" bestFit="1" customWidth="1"/>
    <col min="8193" max="8193" width="12.7265625" style="359" customWidth="1"/>
    <col min="8194" max="8194" width="14.7265625" style="359" customWidth="1"/>
    <col min="8195" max="8195" width="15" style="359" bestFit="1" customWidth="1"/>
    <col min="8196" max="8196" width="11.1796875" style="359" bestFit="1" customWidth="1"/>
    <col min="8197" max="8197" width="12.26953125" style="359" bestFit="1" customWidth="1"/>
    <col min="8198" max="8198" width="15" style="359" bestFit="1" customWidth="1"/>
    <col min="8199" max="8199" width="15.81640625" style="359" customWidth="1"/>
    <col min="8200" max="8443" width="9.1796875" style="359"/>
    <col min="8444" max="8444" width="9.7265625" style="359" customWidth="1"/>
    <col min="8445" max="8445" width="10.26953125" style="359" customWidth="1"/>
    <col min="8446" max="8446" width="44.7265625" style="359" customWidth="1"/>
    <col min="8447" max="8447" width="5.453125" style="359" bestFit="1" customWidth="1"/>
    <col min="8448" max="8448" width="6" style="359" bestFit="1" customWidth="1"/>
    <col min="8449" max="8449" width="12.7265625" style="359" customWidth="1"/>
    <col min="8450" max="8450" width="14.7265625" style="359" customWidth="1"/>
    <col min="8451" max="8451" width="15" style="359" bestFit="1" customWidth="1"/>
    <col min="8452" max="8452" width="11.1796875" style="359" bestFit="1" customWidth="1"/>
    <col min="8453" max="8453" width="12.26953125" style="359" bestFit="1" customWidth="1"/>
    <col min="8454" max="8454" width="15" style="359" bestFit="1" customWidth="1"/>
    <col min="8455" max="8455" width="15.81640625" style="359" customWidth="1"/>
    <col min="8456" max="8699" width="9.1796875" style="359"/>
    <col min="8700" max="8700" width="9.7265625" style="359" customWidth="1"/>
    <col min="8701" max="8701" width="10.26953125" style="359" customWidth="1"/>
    <col min="8702" max="8702" width="44.7265625" style="359" customWidth="1"/>
    <col min="8703" max="8703" width="5.453125" style="359" bestFit="1" customWidth="1"/>
    <col min="8704" max="8704" width="6" style="359" bestFit="1" customWidth="1"/>
    <col min="8705" max="8705" width="12.7265625" style="359" customWidth="1"/>
    <col min="8706" max="8706" width="14.7265625" style="359" customWidth="1"/>
    <col min="8707" max="8707" width="15" style="359" bestFit="1" customWidth="1"/>
    <col min="8708" max="8708" width="11.1796875" style="359" bestFit="1" customWidth="1"/>
    <col min="8709" max="8709" width="12.26953125" style="359" bestFit="1" customWidth="1"/>
    <col min="8710" max="8710" width="15" style="359" bestFit="1" customWidth="1"/>
    <col min="8711" max="8711" width="15.81640625" style="359" customWidth="1"/>
    <col min="8712" max="8955" width="9.1796875" style="359"/>
    <col min="8956" max="8956" width="9.7265625" style="359" customWidth="1"/>
    <col min="8957" max="8957" width="10.26953125" style="359" customWidth="1"/>
    <col min="8958" max="8958" width="44.7265625" style="359" customWidth="1"/>
    <col min="8959" max="8959" width="5.453125" style="359" bestFit="1" customWidth="1"/>
    <col min="8960" max="8960" width="6" style="359" bestFit="1" customWidth="1"/>
    <col min="8961" max="8961" width="12.7265625" style="359" customWidth="1"/>
    <col min="8962" max="8962" width="14.7265625" style="359" customWidth="1"/>
    <col min="8963" max="8963" width="15" style="359" bestFit="1" customWidth="1"/>
    <col min="8964" max="8964" width="11.1796875" style="359" bestFit="1" customWidth="1"/>
    <col min="8965" max="8965" width="12.26953125" style="359" bestFit="1" customWidth="1"/>
    <col min="8966" max="8966" width="15" style="359" bestFit="1" customWidth="1"/>
    <col min="8967" max="8967" width="15.81640625" style="359" customWidth="1"/>
    <col min="8968" max="9211" width="9.1796875" style="359"/>
    <col min="9212" max="9212" width="9.7265625" style="359" customWidth="1"/>
    <col min="9213" max="9213" width="10.26953125" style="359" customWidth="1"/>
    <col min="9214" max="9214" width="44.7265625" style="359" customWidth="1"/>
    <col min="9215" max="9215" width="5.453125" style="359" bestFit="1" customWidth="1"/>
    <col min="9216" max="9216" width="6" style="359" bestFit="1" customWidth="1"/>
    <col min="9217" max="9217" width="12.7265625" style="359" customWidth="1"/>
    <col min="9218" max="9218" width="14.7265625" style="359" customWidth="1"/>
    <col min="9219" max="9219" width="15" style="359" bestFit="1" customWidth="1"/>
    <col min="9220" max="9220" width="11.1796875" style="359" bestFit="1" customWidth="1"/>
    <col min="9221" max="9221" width="12.26953125" style="359" bestFit="1" customWidth="1"/>
    <col min="9222" max="9222" width="15" style="359" bestFit="1" customWidth="1"/>
    <col min="9223" max="9223" width="15.81640625" style="359" customWidth="1"/>
    <col min="9224" max="9467" width="9.1796875" style="359"/>
    <col min="9468" max="9468" width="9.7265625" style="359" customWidth="1"/>
    <col min="9469" max="9469" width="10.26953125" style="359" customWidth="1"/>
    <col min="9470" max="9470" width="44.7265625" style="359" customWidth="1"/>
    <col min="9471" max="9471" width="5.453125" style="359" bestFit="1" customWidth="1"/>
    <col min="9472" max="9472" width="6" style="359" bestFit="1" customWidth="1"/>
    <col min="9473" max="9473" width="12.7265625" style="359" customWidth="1"/>
    <col min="9474" max="9474" width="14.7265625" style="359" customWidth="1"/>
    <col min="9475" max="9475" width="15" style="359" bestFit="1" customWidth="1"/>
    <col min="9476" max="9476" width="11.1796875" style="359" bestFit="1" customWidth="1"/>
    <col min="9477" max="9477" width="12.26953125" style="359" bestFit="1" customWidth="1"/>
    <col min="9478" max="9478" width="15" style="359" bestFit="1" customWidth="1"/>
    <col min="9479" max="9479" width="15.81640625" style="359" customWidth="1"/>
    <col min="9480" max="9723" width="9.1796875" style="359"/>
    <col min="9724" max="9724" width="9.7265625" style="359" customWidth="1"/>
    <col min="9725" max="9725" width="10.26953125" style="359" customWidth="1"/>
    <col min="9726" max="9726" width="44.7265625" style="359" customWidth="1"/>
    <col min="9727" max="9727" width="5.453125" style="359" bestFit="1" customWidth="1"/>
    <col min="9728" max="9728" width="6" style="359" bestFit="1" customWidth="1"/>
    <col min="9729" max="9729" width="12.7265625" style="359" customWidth="1"/>
    <col min="9730" max="9730" width="14.7265625" style="359" customWidth="1"/>
    <col min="9731" max="9731" width="15" style="359" bestFit="1" customWidth="1"/>
    <col min="9732" max="9732" width="11.1796875" style="359" bestFit="1" customWidth="1"/>
    <col min="9733" max="9733" width="12.26953125" style="359" bestFit="1" customWidth="1"/>
    <col min="9734" max="9734" width="15" style="359" bestFit="1" customWidth="1"/>
    <col min="9735" max="9735" width="15.81640625" style="359" customWidth="1"/>
    <col min="9736" max="9979" width="9.1796875" style="359"/>
    <col min="9980" max="9980" width="9.7265625" style="359" customWidth="1"/>
    <col min="9981" max="9981" width="10.26953125" style="359" customWidth="1"/>
    <col min="9982" max="9982" width="44.7265625" style="359" customWidth="1"/>
    <col min="9983" max="9983" width="5.453125" style="359" bestFit="1" customWidth="1"/>
    <col min="9984" max="9984" width="6" style="359" bestFit="1" customWidth="1"/>
    <col min="9985" max="9985" width="12.7265625" style="359" customWidth="1"/>
    <col min="9986" max="9986" width="14.7265625" style="359" customWidth="1"/>
    <col min="9987" max="9987" width="15" style="359" bestFit="1" customWidth="1"/>
    <col min="9988" max="9988" width="11.1796875" style="359" bestFit="1" customWidth="1"/>
    <col min="9989" max="9989" width="12.26953125" style="359" bestFit="1" customWidth="1"/>
    <col min="9990" max="9990" width="15" style="359" bestFit="1" customWidth="1"/>
    <col min="9991" max="9991" width="15.81640625" style="359" customWidth="1"/>
    <col min="9992" max="10235" width="9.1796875" style="359"/>
    <col min="10236" max="10236" width="9.7265625" style="359" customWidth="1"/>
    <col min="10237" max="10237" width="10.26953125" style="359" customWidth="1"/>
    <col min="10238" max="10238" width="44.7265625" style="359" customWidth="1"/>
    <col min="10239" max="10239" width="5.453125" style="359" bestFit="1" customWidth="1"/>
    <col min="10240" max="10240" width="6" style="359" bestFit="1" customWidth="1"/>
    <col min="10241" max="10241" width="12.7265625" style="359" customWidth="1"/>
    <col min="10242" max="10242" width="14.7265625" style="359" customWidth="1"/>
    <col min="10243" max="10243" width="15" style="359" bestFit="1" customWidth="1"/>
    <col min="10244" max="10244" width="11.1796875" style="359" bestFit="1" customWidth="1"/>
    <col min="10245" max="10245" width="12.26953125" style="359" bestFit="1" customWidth="1"/>
    <col min="10246" max="10246" width="15" style="359" bestFit="1" customWidth="1"/>
    <col min="10247" max="10247" width="15.81640625" style="359" customWidth="1"/>
    <col min="10248" max="10491" width="9.1796875" style="359"/>
    <col min="10492" max="10492" width="9.7265625" style="359" customWidth="1"/>
    <col min="10493" max="10493" width="10.26953125" style="359" customWidth="1"/>
    <col min="10494" max="10494" width="44.7265625" style="359" customWidth="1"/>
    <col min="10495" max="10495" width="5.453125" style="359" bestFit="1" customWidth="1"/>
    <col min="10496" max="10496" width="6" style="359" bestFit="1" customWidth="1"/>
    <col min="10497" max="10497" width="12.7265625" style="359" customWidth="1"/>
    <col min="10498" max="10498" width="14.7265625" style="359" customWidth="1"/>
    <col min="10499" max="10499" width="15" style="359" bestFit="1" customWidth="1"/>
    <col min="10500" max="10500" width="11.1796875" style="359" bestFit="1" customWidth="1"/>
    <col min="10501" max="10501" width="12.26953125" style="359" bestFit="1" customWidth="1"/>
    <col min="10502" max="10502" width="15" style="359" bestFit="1" customWidth="1"/>
    <col min="10503" max="10503" width="15.81640625" style="359" customWidth="1"/>
    <col min="10504" max="10747" width="9.1796875" style="359"/>
    <col min="10748" max="10748" width="9.7265625" style="359" customWidth="1"/>
    <col min="10749" max="10749" width="10.26953125" style="359" customWidth="1"/>
    <col min="10750" max="10750" width="44.7265625" style="359" customWidth="1"/>
    <col min="10751" max="10751" width="5.453125" style="359" bestFit="1" customWidth="1"/>
    <col min="10752" max="10752" width="6" style="359" bestFit="1" customWidth="1"/>
    <col min="10753" max="10753" width="12.7265625" style="359" customWidth="1"/>
    <col min="10754" max="10754" width="14.7265625" style="359" customWidth="1"/>
    <col min="10755" max="10755" width="15" style="359" bestFit="1" customWidth="1"/>
    <col min="10756" max="10756" width="11.1796875" style="359" bestFit="1" customWidth="1"/>
    <col min="10757" max="10757" width="12.26953125" style="359" bestFit="1" customWidth="1"/>
    <col min="10758" max="10758" width="15" style="359" bestFit="1" customWidth="1"/>
    <col min="10759" max="10759" width="15.81640625" style="359" customWidth="1"/>
    <col min="10760" max="11003" width="9.1796875" style="359"/>
    <col min="11004" max="11004" width="9.7265625" style="359" customWidth="1"/>
    <col min="11005" max="11005" width="10.26953125" style="359" customWidth="1"/>
    <col min="11006" max="11006" width="44.7265625" style="359" customWidth="1"/>
    <col min="11007" max="11007" width="5.453125" style="359" bestFit="1" customWidth="1"/>
    <col min="11008" max="11008" width="6" style="359" bestFit="1" customWidth="1"/>
    <col min="11009" max="11009" width="12.7265625" style="359" customWidth="1"/>
    <col min="11010" max="11010" width="14.7265625" style="359" customWidth="1"/>
    <col min="11011" max="11011" width="15" style="359" bestFit="1" customWidth="1"/>
    <col min="11012" max="11012" width="11.1796875" style="359" bestFit="1" customWidth="1"/>
    <col min="11013" max="11013" width="12.26953125" style="359" bestFit="1" customWidth="1"/>
    <col min="11014" max="11014" width="15" style="359" bestFit="1" customWidth="1"/>
    <col min="11015" max="11015" width="15.81640625" style="359" customWidth="1"/>
    <col min="11016" max="11259" width="9.1796875" style="359"/>
    <col min="11260" max="11260" width="9.7265625" style="359" customWidth="1"/>
    <col min="11261" max="11261" width="10.26953125" style="359" customWidth="1"/>
    <col min="11262" max="11262" width="44.7265625" style="359" customWidth="1"/>
    <col min="11263" max="11263" width="5.453125" style="359" bestFit="1" customWidth="1"/>
    <col min="11264" max="11264" width="6" style="359" bestFit="1" customWidth="1"/>
    <col min="11265" max="11265" width="12.7265625" style="359" customWidth="1"/>
    <col min="11266" max="11266" width="14.7265625" style="359" customWidth="1"/>
    <col min="11267" max="11267" width="15" style="359" bestFit="1" customWidth="1"/>
    <col min="11268" max="11268" width="11.1796875" style="359" bestFit="1" customWidth="1"/>
    <col min="11269" max="11269" width="12.26953125" style="359" bestFit="1" customWidth="1"/>
    <col min="11270" max="11270" width="15" style="359" bestFit="1" customWidth="1"/>
    <col min="11271" max="11271" width="15.81640625" style="359" customWidth="1"/>
    <col min="11272" max="11515" width="9.1796875" style="359"/>
    <col min="11516" max="11516" width="9.7265625" style="359" customWidth="1"/>
    <col min="11517" max="11517" width="10.26953125" style="359" customWidth="1"/>
    <col min="11518" max="11518" width="44.7265625" style="359" customWidth="1"/>
    <col min="11519" max="11519" width="5.453125" style="359" bestFit="1" customWidth="1"/>
    <col min="11520" max="11520" width="6" style="359" bestFit="1" customWidth="1"/>
    <col min="11521" max="11521" width="12.7265625" style="359" customWidth="1"/>
    <col min="11522" max="11522" width="14.7265625" style="359" customWidth="1"/>
    <col min="11523" max="11523" width="15" style="359" bestFit="1" customWidth="1"/>
    <col min="11524" max="11524" width="11.1796875" style="359" bestFit="1" customWidth="1"/>
    <col min="11525" max="11525" width="12.26953125" style="359" bestFit="1" customWidth="1"/>
    <col min="11526" max="11526" width="15" style="359" bestFit="1" customWidth="1"/>
    <col min="11527" max="11527" width="15.81640625" style="359" customWidth="1"/>
    <col min="11528" max="11771" width="9.1796875" style="359"/>
    <col min="11772" max="11772" width="9.7265625" style="359" customWidth="1"/>
    <col min="11773" max="11773" width="10.26953125" style="359" customWidth="1"/>
    <col min="11774" max="11774" width="44.7265625" style="359" customWidth="1"/>
    <col min="11775" max="11775" width="5.453125" style="359" bestFit="1" customWidth="1"/>
    <col min="11776" max="11776" width="6" style="359" bestFit="1" customWidth="1"/>
    <col min="11777" max="11777" width="12.7265625" style="359" customWidth="1"/>
    <col min="11778" max="11778" width="14.7265625" style="359" customWidth="1"/>
    <col min="11779" max="11779" width="15" style="359" bestFit="1" customWidth="1"/>
    <col min="11780" max="11780" width="11.1796875" style="359" bestFit="1" customWidth="1"/>
    <col min="11781" max="11781" width="12.26953125" style="359" bestFit="1" customWidth="1"/>
    <col min="11782" max="11782" width="15" style="359" bestFit="1" customWidth="1"/>
    <col min="11783" max="11783" width="15.81640625" style="359" customWidth="1"/>
    <col min="11784" max="12027" width="9.1796875" style="359"/>
    <col min="12028" max="12028" width="9.7265625" style="359" customWidth="1"/>
    <col min="12029" max="12029" width="10.26953125" style="359" customWidth="1"/>
    <col min="12030" max="12030" width="44.7265625" style="359" customWidth="1"/>
    <col min="12031" max="12031" width="5.453125" style="359" bestFit="1" customWidth="1"/>
    <col min="12032" max="12032" width="6" style="359" bestFit="1" customWidth="1"/>
    <col min="12033" max="12033" width="12.7265625" style="359" customWidth="1"/>
    <col min="12034" max="12034" width="14.7265625" style="359" customWidth="1"/>
    <col min="12035" max="12035" width="15" style="359" bestFit="1" customWidth="1"/>
    <col min="12036" max="12036" width="11.1796875" style="359" bestFit="1" customWidth="1"/>
    <col min="12037" max="12037" width="12.26953125" style="359" bestFit="1" customWidth="1"/>
    <col min="12038" max="12038" width="15" style="359" bestFit="1" customWidth="1"/>
    <col min="12039" max="12039" width="15.81640625" style="359" customWidth="1"/>
    <col min="12040" max="12283" width="9.1796875" style="359"/>
    <col min="12284" max="12284" width="9.7265625" style="359" customWidth="1"/>
    <col min="12285" max="12285" width="10.26953125" style="359" customWidth="1"/>
    <col min="12286" max="12286" width="44.7265625" style="359" customWidth="1"/>
    <col min="12287" max="12287" width="5.453125" style="359" bestFit="1" customWidth="1"/>
    <col min="12288" max="12288" width="6" style="359" bestFit="1" customWidth="1"/>
    <col min="12289" max="12289" width="12.7265625" style="359" customWidth="1"/>
    <col min="12290" max="12290" width="14.7265625" style="359" customWidth="1"/>
    <col min="12291" max="12291" width="15" style="359" bestFit="1" customWidth="1"/>
    <col min="12292" max="12292" width="11.1796875" style="359" bestFit="1" customWidth="1"/>
    <col min="12293" max="12293" width="12.26953125" style="359" bestFit="1" customWidth="1"/>
    <col min="12294" max="12294" width="15" style="359" bestFit="1" customWidth="1"/>
    <col min="12295" max="12295" width="15.81640625" style="359" customWidth="1"/>
    <col min="12296" max="12539" width="9.1796875" style="359"/>
    <col min="12540" max="12540" width="9.7265625" style="359" customWidth="1"/>
    <col min="12541" max="12541" width="10.26953125" style="359" customWidth="1"/>
    <col min="12542" max="12542" width="44.7265625" style="359" customWidth="1"/>
    <col min="12543" max="12543" width="5.453125" style="359" bestFit="1" customWidth="1"/>
    <col min="12544" max="12544" width="6" style="359" bestFit="1" customWidth="1"/>
    <col min="12545" max="12545" width="12.7265625" style="359" customWidth="1"/>
    <col min="12546" max="12546" width="14.7265625" style="359" customWidth="1"/>
    <col min="12547" max="12547" width="15" style="359" bestFit="1" customWidth="1"/>
    <col min="12548" max="12548" width="11.1796875" style="359" bestFit="1" customWidth="1"/>
    <col min="12549" max="12549" width="12.26953125" style="359" bestFit="1" customWidth="1"/>
    <col min="12550" max="12550" width="15" style="359" bestFit="1" customWidth="1"/>
    <col min="12551" max="12551" width="15.81640625" style="359" customWidth="1"/>
    <col min="12552" max="12795" width="9.1796875" style="359"/>
    <col min="12796" max="12796" width="9.7265625" style="359" customWidth="1"/>
    <col min="12797" max="12797" width="10.26953125" style="359" customWidth="1"/>
    <col min="12798" max="12798" width="44.7265625" style="359" customWidth="1"/>
    <col min="12799" max="12799" width="5.453125" style="359" bestFit="1" customWidth="1"/>
    <col min="12800" max="12800" width="6" style="359" bestFit="1" customWidth="1"/>
    <col min="12801" max="12801" width="12.7265625" style="359" customWidth="1"/>
    <col min="12802" max="12802" width="14.7265625" style="359" customWidth="1"/>
    <col min="12803" max="12803" width="15" style="359" bestFit="1" customWidth="1"/>
    <col min="12804" max="12804" width="11.1796875" style="359" bestFit="1" customWidth="1"/>
    <col min="12805" max="12805" width="12.26953125" style="359" bestFit="1" customWidth="1"/>
    <col min="12806" max="12806" width="15" style="359" bestFit="1" customWidth="1"/>
    <col min="12807" max="12807" width="15.81640625" style="359" customWidth="1"/>
    <col min="12808" max="13051" width="9.1796875" style="359"/>
    <col min="13052" max="13052" width="9.7265625" style="359" customWidth="1"/>
    <col min="13053" max="13053" width="10.26953125" style="359" customWidth="1"/>
    <col min="13054" max="13054" width="44.7265625" style="359" customWidth="1"/>
    <col min="13055" max="13055" width="5.453125" style="359" bestFit="1" customWidth="1"/>
    <col min="13056" max="13056" width="6" style="359" bestFit="1" customWidth="1"/>
    <col min="13057" max="13057" width="12.7265625" style="359" customWidth="1"/>
    <col min="13058" max="13058" width="14.7265625" style="359" customWidth="1"/>
    <col min="13059" max="13059" width="15" style="359" bestFit="1" customWidth="1"/>
    <col min="13060" max="13060" width="11.1796875" style="359" bestFit="1" customWidth="1"/>
    <col min="13061" max="13061" width="12.26953125" style="359" bestFit="1" customWidth="1"/>
    <col min="13062" max="13062" width="15" style="359" bestFit="1" customWidth="1"/>
    <col min="13063" max="13063" width="15.81640625" style="359" customWidth="1"/>
    <col min="13064" max="13307" width="9.1796875" style="359"/>
    <col min="13308" max="13308" width="9.7265625" style="359" customWidth="1"/>
    <col min="13309" max="13309" width="10.26953125" style="359" customWidth="1"/>
    <col min="13310" max="13310" width="44.7265625" style="359" customWidth="1"/>
    <col min="13311" max="13311" width="5.453125" style="359" bestFit="1" customWidth="1"/>
    <col min="13312" max="13312" width="6" style="359" bestFit="1" customWidth="1"/>
    <col min="13313" max="13313" width="12.7265625" style="359" customWidth="1"/>
    <col min="13314" max="13314" width="14.7265625" style="359" customWidth="1"/>
    <col min="13315" max="13315" width="15" style="359" bestFit="1" customWidth="1"/>
    <col min="13316" max="13316" width="11.1796875" style="359" bestFit="1" customWidth="1"/>
    <col min="13317" max="13317" width="12.26953125" style="359" bestFit="1" customWidth="1"/>
    <col min="13318" max="13318" width="15" style="359" bestFit="1" customWidth="1"/>
    <col min="13319" max="13319" width="15.81640625" style="359" customWidth="1"/>
    <col min="13320" max="13563" width="9.1796875" style="359"/>
    <col min="13564" max="13564" width="9.7265625" style="359" customWidth="1"/>
    <col min="13565" max="13565" width="10.26953125" style="359" customWidth="1"/>
    <col min="13566" max="13566" width="44.7265625" style="359" customWidth="1"/>
    <col min="13567" max="13567" width="5.453125" style="359" bestFit="1" customWidth="1"/>
    <col min="13568" max="13568" width="6" style="359" bestFit="1" customWidth="1"/>
    <col min="13569" max="13569" width="12.7265625" style="359" customWidth="1"/>
    <col min="13570" max="13570" width="14.7265625" style="359" customWidth="1"/>
    <col min="13571" max="13571" width="15" style="359" bestFit="1" customWidth="1"/>
    <col min="13572" max="13572" width="11.1796875" style="359" bestFit="1" customWidth="1"/>
    <col min="13573" max="13573" width="12.26953125" style="359" bestFit="1" customWidth="1"/>
    <col min="13574" max="13574" width="15" style="359" bestFit="1" customWidth="1"/>
    <col min="13575" max="13575" width="15.81640625" style="359" customWidth="1"/>
    <col min="13576" max="13819" width="9.1796875" style="359"/>
    <col min="13820" max="13820" width="9.7265625" style="359" customWidth="1"/>
    <col min="13821" max="13821" width="10.26953125" style="359" customWidth="1"/>
    <col min="13822" max="13822" width="44.7265625" style="359" customWidth="1"/>
    <col min="13823" max="13823" width="5.453125" style="359" bestFit="1" customWidth="1"/>
    <col min="13824" max="13824" width="6" style="359" bestFit="1" customWidth="1"/>
    <col min="13825" max="13825" width="12.7265625" style="359" customWidth="1"/>
    <col min="13826" max="13826" width="14.7265625" style="359" customWidth="1"/>
    <col min="13827" max="13827" width="15" style="359" bestFit="1" customWidth="1"/>
    <col min="13828" max="13828" width="11.1796875" style="359" bestFit="1" customWidth="1"/>
    <col min="13829" max="13829" width="12.26953125" style="359" bestFit="1" customWidth="1"/>
    <col min="13830" max="13830" width="15" style="359" bestFit="1" customWidth="1"/>
    <col min="13831" max="13831" width="15.81640625" style="359" customWidth="1"/>
    <col min="13832" max="14075" width="9.1796875" style="359"/>
    <col min="14076" max="14076" width="9.7265625" style="359" customWidth="1"/>
    <col min="14077" max="14077" width="10.26953125" style="359" customWidth="1"/>
    <col min="14078" max="14078" width="44.7265625" style="359" customWidth="1"/>
    <col min="14079" max="14079" width="5.453125" style="359" bestFit="1" customWidth="1"/>
    <col min="14080" max="14080" width="6" style="359" bestFit="1" customWidth="1"/>
    <col min="14081" max="14081" width="12.7265625" style="359" customWidth="1"/>
    <col min="14082" max="14082" width="14.7265625" style="359" customWidth="1"/>
    <col min="14083" max="14083" width="15" style="359" bestFit="1" customWidth="1"/>
    <col min="14084" max="14084" width="11.1796875" style="359" bestFit="1" customWidth="1"/>
    <col min="14085" max="14085" width="12.26953125" style="359" bestFit="1" customWidth="1"/>
    <col min="14086" max="14086" width="15" style="359" bestFit="1" customWidth="1"/>
    <col min="14087" max="14087" width="15.81640625" style="359" customWidth="1"/>
    <col min="14088" max="14331" width="9.1796875" style="359"/>
    <col min="14332" max="14332" width="9.7265625" style="359" customWidth="1"/>
    <col min="14333" max="14333" width="10.26953125" style="359" customWidth="1"/>
    <col min="14334" max="14334" width="44.7265625" style="359" customWidth="1"/>
    <col min="14335" max="14335" width="5.453125" style="359" bestFit="1" customWidth="1"/>
    <col min="14336" max="14336" width="6" style="359" bestFit="1" customWidth="1"/>
    <col min="14337" max="14337" width="12.7265625" style="359" customWidth="1"/>
    <col min="14338" max="14338" width="14.7265625" style="359" customWidth="1"/>
    <col min="14339" max="14339" width="15" style="359" bestFit="1" customWidth="1"/>
    <col min="14340" max="14340" width="11.1796875" style="359" bestFit="1" customWidth="1"/>
    <col min="14341" max="14341" width="12.26953125" style="359" bestFit="1" customWidth="1"/>
    <col min="14342" max="14342" width="15" style="359" bestFit="1" customWidth="1"/>
    <col min="14343" max="14343" width="15.81640625" style="359" customWidth="1"/>
    <col min="14344" max="14587" width="9.1796875" style="359"/>
    <col min="14588" max="14588" width="9.7265625" style="359" customWidth="1"/>
    <col min="14589" max="14589" width="10.26953125" style="359" customWidth="1"/>
    <col min="14590" max="14590" width="44.7265625" style="359" customWidth="1"/>
    <col min="14591" max="14591" width="5.453125" style="359" bestFit="1" customWidth="1"/>
    <col min="14592" max="14592" width="6" style="359" bestFit="1" customWidth="1"/>
    <col min="14593" max="14593" width="12.7265625" style="359" customWidth="1"/>
    <col min="14594" max="14594" width="14.7265625" style="359" customWidth="1"/>
    <col min="14595" max="14595" width="15" style="359" bestFit="1" customWidth="1"/>
    <col min="14596" max="14596" width="11.1796875" style="359" bestFit="1" customWidth="1"/>
    <col min="14597" max="14597" width="12.26953125" style="359" bestFit="1" customWidth="1"/>
    <col min="14598" max="14598" width="15" style="359" bestFit="1" customWidth="1"/>
    <col min="14599" max="14599" width="15.81640625" style="359" customWidth="1"/>
    <col min="14600" max="14843" width="9.1796875" style="359"/>
    <col min="14844" max="14844" width="9.7265625" style="359" customWidth="1"/>
    <col min="14845" max="14845" width="10.26953125" style="359" customWidth="1"/>
    <col min="14846" max="14846" width="44.7265625" style="359" customWidth="1"/>
    <col min="14847" max="14847" width="5.453125" style="359" bestFit="1" customWidth="1"/>
    <col min="14848" max="14848" width="6" style="359" bestFit="1" customWidth="1"/>
    <col min="14849" max="14849" width="12.7265625" style="359" customWidth="1"/>
    <col min="14850" max="14850" width="14.7265625" style="359" customWidth="1"/>
    <col min="14851" max="14851" width="15" style="359" bestFit="1" customWidth="1"/>
    <col min="14852" max="14852" width="11.1796875" style="359" bestFit="1" customWidth="1"/>
    <col min="14853" max="14853" width="12.26953125" style="359" bestFit="1" customWidth="1"/>
    <col min="14854" max="14854" width="15" style="359" bestFit="1" customWidth="1"/>
    <col min="14855" max="14855" width="15.81640625" style="359" customWidth="1"/>
    <col min="14856" max="15099" width="9.1796875" style="359"/>
    <col min="15100" max="15100" width="9.7265625" style="359" customWidth="1"/>
    <col min="15101" max="15101" width="10.26953125" style="359" customWidth="1"/>
    <col min="15102" max="15102" width="44.7265625" style="359" customWidth="1"/>
    <col min="15103" max="15103" width="5.453125" style="359" bestFit="1" customWidth="1"/>
    <col min="15104" max="15104" width="6" style="359" bestFit="1" customWidth="1"/>
    <col min="15105" max="15105" width="12.7265625" style="359" customWidth="1"/>
    <col min="15106" max="15106" width="14.7265625" style="359" customWidth="1"/>
    <col min="15107" max="15107" width="15" style="359" bestFit="1" customWidth="1"/>
    <col min="15108" max="15108" width="11.1796875" style="359" bestFit="1" customWidth="1"/>
    <col min="15109" max="15109" width="12.26953125" style="359" bestFit="1" customWidth="1"/>
    <col min="15110" max="15110" width="15" style="359" bestFit="1" customWidth="1"/>
    <col min="15111" max="15111" width="15.81640625" style="359" customWidth="1"/>
    <col min="15112" max="15355" width="9.1796875" style="359"/>
    <col min="15356" max="15356" width="9.7265625" style="359" customWidth="1"/>
    <col min="15357" max="15357" width="10.26953125" style="359" customWidth="1"/>
    <col min="15358" max="15358" width="44.7265625" style="359" customWidth="1"/>
    <col min="15359" max="15359" width="5.453125" style="359" bestFit="1" customWidth="1"/>
    <col min="15360" max="15360" width="6" style="359" bestFit="1" customWidth="1"/>
    <col min="15361" max="15361" width="12.7265625" style="359" customWidth="1"/>
    <col min="15362" max="15362" width="14.7265625" style="359" customWidth="1"/>
    <col min="15363" max="15363" width="15" style="359" bestFit="1" customWidth="1"/>
    <col min="15364" max="15364" width="11.1796875" style="359" bestFit="1" customWidth="1"/>
    <col min="15365" max="15365" width="12.26953125" style="359" bestFit="1" customWidth="1"/>
    <col min="15366" max="15366" width="15" style="359" bestFit="1" customWidth="1"/>
    <col min="15367" max="15367" width="15.81640625" style="359" customWidth="1"/>
    <col min="15368" max="15611" width="9.1796875" style="359"/>
    <col min="15612" max="15612" width="9.7265625" style="359" customWidth="1"/>
    <col min="15613" max="15613" width="10.26953125" style="359" customWidth="1"/>
    <col min="15614" max="15614" width="44.7265625" style="359" customWidth="1"/>
    <col min="15615" max="15615" width="5.453125" style="359" bestFit="1" customWidth="1"/>
    <col min="15616" max="15616" width="6" style="359" bestFit="1" customWidth="1"/>
    <col min="15617" max="15617" width="12.7265625" style="359" customWidth="1"/>
    <col min="15618" max="15618" width="14.7265625" style="359" customWidth="1"/>
    <col min="15619" max="15619" width="15" style="359" bestFit="1" customWidth="1"/>
    <col min="15620" max="15620" width="11.1796875" style="359" bestFit="1" customWidth="1"/>
    <col min="15621" max="15621" width="12.26953125" style="359" bestFit="1" customWidth="1"/>
    <col min="15622" max="15622" width="15" style="359" bestFit="1" customWidth="1"/>
    <col min="15623" max="15623" width="15.81640625" style="359" customWidth="1"/>
    <col min="15624" max="15867" width="9.1796875" style="359"/>
    <col min="15868" max="15868" width="9.7265625" style="359" customWidth="1"/>
    <col min="15869" max="15869" width="10.26953125" style="359" customWidth="1"/>
    <col min="15870" max="15870" width="44.7265625" style="359" customWidth="1"/>
    <col min="15871" max="15871" width="5.453125" style="359" bestFit="1" customWidth="1"/>
    <col min="15872" max="15872" width="6" style="359" bestFit="1" customWidth="1"/>
    <col min="15873" max="15873" width="12.7265625" style="359" customWidth="1"/>
    <col min="15874" max="15874" width="14.7265625" style="359" customWidth="1"/>
    <col min="15875" max="15875" width="15" style="359" bestFit="1" customWidth="1"/>
    <col min="15876" max="15876" width="11.1796875" style="359" bestFit="1" customWidth="1"/>
    <col min="15877" max="15877" width="12.26953125" style="359" bestFit="1" customWidth="1"/>
    <col min="15878" max="15878" width="15" style="359" bestFit="1" customWidth="1"/>
    <col min="15879" max="15879" width="15.81640625" style="359" customWidth="1"/>
    <col min="15880" max="16123" width="9.1796875" style="359"/>
    <col min="16124" max="16124" width="9.7265625" style="359" customWidth="1"/>
    <col min="16125" max="16125" width="10.26953125" style="359" customWidth="1"/>
    <col min="16126" max="16126" width="44.7265625" style="359" customWidth="1"/>
    <col min="16127" max="16127" width="5.453125" style="359" bestFit="1" customWidth="1"/>
    <col min="16128" max="16128" width="6" style="359" bestFit="1" customWidth="1"/>
    <col min="16129" max="16129" width="12.7265625" style="359" customWidth="1"/>
    <col min="16130" max="16130" width="14.7265625" style="359" customWidth="1"/>
    <col min="16131" max="16131" width="15" style="359" bestFit="1" customWidth="1"/>
    <col min="16132" max="16132" width="11.1796875" style="359" bestFit="1" customWidth="1"/>
    <col min="16133" max="16133" width="12.26953125" style="359" bestFit="1" customWidth="1"/>
    <col min="16134" max="16134" width="15" style="359" bestFit="1" customWidth="1"/>
    <col min="16135" max="16135" width="15.81640625" style="359" customWidth="1"/>
    <col min="16136" max="16384" width="9.1796875" style="359"/>
  </cols>
  <sheetData>
    <row r="1" spans="1:7" ht="13" x14ac:dyDescent="0.25">
      <c r="A1" s="1098" t="s">
        <v>0</v>
      </c>
      <c r="B1" s="1098"/>
      <c r="C1" s="1098"/>
      <c r="D1" s="1098"/>
      <c r="E1" s="1098"/>
      <c r="F1" s="1098"/>
    </row>
    <row r="2" spans="1:7" ht="13" x14ac:dyDescent="0.25">
      <c r="A2" s="1078" t="s">
        <v>1348</v>
      </c>
      <c r="B2" s="1078"/>
      <c r="C2" s="1078"/>
      <c r="D2" s="1078"/>
      <c r="E2" s="1078"/>
      <c r="F2" s="1078"/>
    </row>
    <row r="3" spans="1:7" s="360" customFormat="1" ht="14" x14ac:dyDescent="0.25">
      <c r="A3" s="1088" t="s">
        <v>1214</v>
      </c>
      <c r="B3" s="1088"/>
      <c r="C3" s="1088"/>
      <c r="D3" s="1088"/>
      <c r="E3" s="1088"/>
      <c r="F3" s="1088"/>
    </row>
    <row r="4" spans="1:7" ht="12.75" customHeight="1" x14ac:dyDescent="0.25">
      <c r="A4" s="1105" t="s">
        <v>1318</v>
      </c>
      <c r="B4" s="1105"/>
      <c r="C4" s="156"/>
      <c r="D4" s="358"/>
      <c r="E4" s="361"/>
      <c r="F4" s="362"/>
      <c r="G4" s="363"/>
    </row>
    <row r="5" spans="1:7" ht="13" x14ac:dyDescent="0.25">
      <c r="A5" s="276" t="s">
        <v>249</v>
      </c>
      <c r="B5" s="276" t="s">
        <v>250</v>
      </c>
      <c r="C5" s="276" t="s">
        <v>251</v>
      </c>
      <c r="D5" s="276" t="s">
        <v>252</v>
      </c>
      <c r="E5" s="276" t="s">
        <v>253</v>
      </c>
      <c r="F5" s="364" t="s">
        <v>254</v>
      </c>
    </row>
    <row r="6" spans="1:7" ht="25" x14ac:dyDescent="0.25">
      <c r="A6" s="365"/>
      <c r="B6" s="965" t="s">
        <v>1310</v>
      </c>
      <c r="C6" s="365"/>
      <c r="D6" s="366"/>
      <c r="E6" s="367"/>
      <c r="F6" s="368"/>
    </row>
    <row r="7" spans="1:7" x14ac:dyDescent="0.25">
      <c r="A7" s="996"/>
      <c r="B7" s="1000"/>
      <c r="C7" s="996"/>
      <c r="D7" s="997"/>
      <c r="E7" s="998"/>
      <c r="F7" s="999"/>
    </row>
    <row r="8" spans="1:7" ht="13" x14ac:dyDescent="0.25">
      <c r="A8" s="176"/>
      <c r="B8" s="369" t="s">
        <v>135</v>
      </c>
      <c r="C8" s="176"/>
      <c r="D8" s="370"/>
      <c r="E8" s="371"/>
      <c r="F8" s="372"/>
    </row>
    <row r="9" spans="1:7" ht="13" x14ac:dyDescent="0.25">
      <c r="A9" s="176"/>
      <c r="B9" s="369"/>
      <c r="C9" s="176"/>
      <c r="D9" s="370"/>
      <c r="E9" s="371"/>
      <c r="F9" s="372"/>
    </row>
    <row r="10" spans="1:7" ht="15.65" customHeight="1" x14ac:dyDescent="0.25">
      <c r="A10" s="176"/>
      <c r="B10" s="369" t="s">
        <v>117</v>
      </c>
      <c r="C10" s="176"/>
      <c r="D10" s="370"/>
      <c r="E10" s="371"/>
      <c r="F10" s="372"/>
    </row>
    <row r="11" spans="1:7" ht="12.5" x14ac:dyDescent="0.25">
      <c r="A11" s="176" t="s">
        <v>118</v>
      </c>
      <c r="B11" s="373" t="s">
        <v>812</v>
      </c>
      <c r="C11" s="176" t="s">
        <v>263</v>
      </c>
      <c r="D11" s="374">
        <v>0.1</v>
      </c>
      <c r="E11" s="371"/>
      <c r="F11" s="375">
        <f>D11*E11</f>
        <v>0</v>
      </c>
    </row>
    <row r="12" spans="1:7" ht="13" x14ac:dyDescent="0.25">
      <c r="A12" s="176"/>
      <c r="B12" s="369"/>
      <c r="C12" s="176"/>
      <c r="D12" s="370"/>
      <c r="E12" s="371"/>
      <c r="F12" s="375"/>
    </row>
    <row r="13" spans="1:7" ht="13" x14ac:dyDescent="0.25">
      <c r="A13" s="176"/>
      <c r="B13" s="376" t="s">
        <v>119</v>
      </c>
      <c r="C13" s="176"/>
      <c r="D13" s="287"/>
      <c r="E13" s="371"/>
      <c r="F13" s="375"/>
    </row>
    <row r="14" spans="1:7" ht="12.5" x14ac:dyDescent="0.25">
      <c r="A14" s="176" t="s">
        <v>120</v>
      </c>
      <c r="B14" s="286" t="s">
        <v>121</v>
      </c>
      <c r="C14" s="176" t="s">
        <v>15</v>
      </c>
      <c r="D14" s="287">
        <v>3</v>
      </c>
      <c r="E14" s="371"/>
      <c r="F14" s="375">
        <f>D14*E14</f>
        <v>0</v>
      </c>
    </row>
    <row r="15" spans="1:7" ht="13" x14ac:dyDescent="0.25">
      <c r="A15" s="278"/>
      <c r="B15" s="377"/>
      <c r="C15" s="280"/>
      <c r="D15" s="378"/>
      <c r="E15" s="379"/>
      <c r="F15" s="375"/>
    </row>
    <row r="16" spans="1:7" ht="13" x14ac:dyDescent="0.25">
      <c r="A16" s="157"/>
      <c r="B16" s="376" t="s">
        <v>81</v>
      </c>
      <c r="C16" s="279"/>
      <c r="D16" s="380"/>
      <c r="E16" s="381"/>
      <c r="F16" s="375"/>
    </row>
    <row r="17" spans="1:6" ht="12.5" x14ac:dyDescent="0.25">
      <c r="A17" s="157"/>
      <c r="B17" s="300"/>
      <c r="C17" s="279"/>
      <c r="D17" s="380"/>
      <c r="E17" s="381"/>
      <c r="F17" s="375"/>
    </row>
    <row r="18" spans="1:6" ht="13" x14ac:dyDescent="0.25">
      <c r="A18" s="157"/>
      <c r="B18" s="376" t="s">
        <v>211</v>
      </c>
      <c r="C18" s="279"/>
      <c r="D18" s="380"/>
      <c r="E18" s="381"/>
      <c r="F18" s="375"/>
    </row>
    <row r="19" spans="1:6" ht="13" x14ac:dyDescent="0.25">
      <c r="A19" s="157"/>
      <c r="B19" s="376"/>
      <c r="C19" s="279"/>
      <c r="D19" s="380"/>
      <c r="E19" s="381"/>
      <c r="F19" s="375"/>
    </row>
    <row r="20" spans="1:6" ht="13" x14ac:dyDescent="0.25">
      <c r="A20" s="176"/>
      <c r="B20" s="382" t="s">
        <v>139</v>
      </c>
      <c r="C20" s="176"/>
      <c r="D20" s="370"/>
      <c r="E20" s="371"/>
      <c r="F20" s="375"/>
    </row>
    <row r="21" spans="1:6" ht="12.5" x14ac:dyDescent="0.25">
      <c r="A21" s="176" t="s">
        <v>1076</v>
      </c>
      <c r="B21" s="373" t="s">
        <v>1077</v>
      </c>
      <c r="C21" s="176" t="s">
        <v>38</v>
      </c>
      <c r="D21" s="287">
        <v>37.5</v>
      </c>
      <c r="E21" s="371"/>
      <c r="F21" s="375">
        <f>D21*E21</f>
        <v>0</v>
      </c>
    </row>
    <row r="22" spans="1:6" ht="12.5" x14ac:dyDescent="0.25">
      <c r="A22" s="176"/>
      <c r="B22" s="373"/>
      <c r="C22" s="176"/>
      <c r="D22" s="287"/>
      <c r="E22" s="371"/>
      <c r="F22" s="375"/>
    </row>
    <row r="23" spans="1:6" ht="26" x14ac:dyDescent="0.25">
      <c r="A23" s="157"/>
      <c r="B23" s="383" t="s">
        <v>813</v>
      </c>
      <c r="C23" s="279"/>
      <c r="D23" s="380"/>
      <c r="E23" s="381"/>
      <c r="F23" s="375"/>
    </row>
    <row r="24" spans="1:6" ht="18" customHeight="1" x14ac:dyDescent="0.25">
      <c r="A24" s="157" t="s">
        <v>212</v>
      </c>
      <c r="B24" s="286" t="s">
        <v>587</v>
      </c>
      <c r="C24" s="176" t="s">
        <v>38</v>
      </c>
      <c r="D24" s="394">
        <v>52.1</v>
      </c>
      <c r="E24" s="302"/>
      <c r="F24" s="384">
        <f>D24*E24</f>
        <v>0</v>
      </c>
    </row>
    <row r="25" spans="1:6" ht="18" customHeight="1" x14ac:dyDescent="0.25">
      <c r="A25" s="157" t="s">
        <v>82</v>
      </c>
      <c r="B25" s="286" t="s">
        <v>588</v>
      </c>
      <c r="C25" s="176" t="s">
        <v>38</v>
      </c>
      <c r="D25" s="394">
        <v>52.1</v>
      </c>
      <c r="E25" s="302"/>
      <c r="F25" s="384">
        <f>D25*E25</f>
        <v>0</v>
      </c>
    </row>
    <row r="26" spans="1:6" ht="13" x14ac:dyDescent="0.25">
      <c r="A26" s="157"/>
      <c r="B26" s="383" t="s">
        <v>814</v>
      </c>
      <c r="C26" s="176"/>
      <c r="D26" s="287"/>
      <c r="E26" s="385"/>
      <c r="F26" s="384"/>
    </row>
    <row r="27" spans="1:6" ht="12.5" x14ac:dyDescent="0.25">
      <c r="A27" s="157" t="s">
        <v>83</v>
      </c>
      <c r="B27" s="286" t="s">
        <v>588</v>
      </c>
      <c r="C27" s="176" t="s">
        <v>38</v>
      </c>
      <c r="D27" s="287">
        <v>3</v>
      </c>
      <c r="E27" s="302"/>
      <c r="F27" s="384">
        <f>D27*E27</f>
        <v>0</v>
      </c>
    </row>
    <row r="28" spans="1:6" ht="13" x14ac:dyDescent="0.25">
      <c r="A28" s="157"/>
      <c r="B28" s="386"/>
      <c r="C28" s="176"/>
      <c r="D28" s="287"/>
      <c r="E28" s="385"/>
      <c r="F28" s="384"/>
    </row>
    <row r="29" spans="1:6" ht="13" x14ac:dyDescent="0.25">
      <c r="A29" s="157"/>
      <c r="B29" s="386" t="s">
        <v>255</v>
      </c>
      <c r="C29" s="176"/>
      <c r="D29" s="287"/>
      <c r="E29" s="385"/>
      <c r="F29" s="384"/>
    </row>
    <row r="30" spans="1:6" ht="13" x14ac:dyDescent="0.25">
      <c r="A30" s="157"/>
      <c r="B30" s="387" t="s">
        <v>815</v>
      </c>
      <c r="C30" s="176"/>
      <c r="D30" s="287"/>
      <c r="E30" s="385"/>
      <c r="F30" s="384"/>
    </row>
    <row r="31" spans="1:6" ht="12.5" x14ac:dyDescent="0.25">
      <c r="A31" s="157"/>
      <c r="B31" s="388" t="s">
        <v>139</v>
      </c>
      <c r="C31" s="176" t="s">
        <v>38</v>
      </c>
      <c r="D31" s="287">
        <f>D21*0.8</f>
        <v>30</v>
      </c>
      <c r="E31" s="302"/>
      <c r="F31" s="384">
        <f>D31*E31</f>
        <v>0</v>
      </c>
    </row>
    <row r="32" spans="1:6" ht="18" customHeight="1" x14ac:dyDescent="0.25">
      <c r="A32" s="157" t="s">
        <v>85</v>
      </c>
      <c r="B32" s="388" t="s">
        <v>816</v>
      </c>
      <c r="C32" s="176" t="s">
        <v>38</v>
      </c>
      <c r="D32" s="287">
        <f>D24*0.4</f>
        <v>20.840000000000003</v>
      </c>
      <c r="E32" s="302"/>
      <c r="F32" s="384">
        <f>D32*E32</f>
        <v>0</v>
      </c>
    </row>
    <row r="33" spans="1:7" ht="18" customHeight="1" x14ac:dyDescent="0.25">
      <c r="A33" s="157" t="s">
        <v>437</v>
      </c>
      <c r="B33" s="286" t="s">
        <v>427</v>
      </c>
      <c r="C33" s="176" t="s">
        <v>38</v>
      </c>
      <c r="D33" s="287">
        <v>2</v>
      </c>
      <c r="E33" s="302"/>
      <c r="F33" s="384">
        <f>D33*E33</f>
        <v>0</v>
      </c>
    </row>
    <row r="34" spans="1:7" ht="12.5" x14ac:dyDescent="0.25">
      <c r="A34" s="157"/>
      <c r="B34" s="388"/>
      <c r="C34" s="176"/>
      <c r="D34" s="287"/>
      <c r="E34" s="385"/>
      <c r="F34" s="384"/>
    </row>
    <row r="35" spans="1:7" ht="13" x14ac:dyDescent="0.25">
      <c r="A35" s="157"/>
      <c r="B35" s="389" t="s">
        <v>86</v>
      </c>
      <c r="C35" s="176"/>
      <c r="D35" s="287"/>
      <c r="E35" s="302"/>
      <c r="F35" s="384"/>
    </row>
    <row r="36" spans="1:7" ht="16.5" customHeight="1" x14ac:dyDescent="0.25">
      <c r="A36" s="157" t="s">
        <v>209</v>
      </c>
      <c r="B36" s="286" t="s">
        <v>817</v>
      </c>
      <c r="C36" s="176" t="s">
        <v>38</v>
      </c>
      <c r="D36" s="287">
        <f>D24-D32</f>
        <v>31.259999999999998</v>
      </c>
      <c r="E36" s="302"/>
      <c r="F36" s="384">
        <f>D36*E36</f>
        <v>0</v>
      </c>
    </row>
    <row r="37" spans="1:7" ht="16.5" customHeight="1" x14ac:dyDescent="0.25">
      <c r="A37" s="157" t="s">
        <v>818</v>
      </c>
      <c r="B37" s="286" t="s">
        <v>819</v>
      </c>
      <c r="C37" s="176" t="s">
        <v>38</v>
      </c>
      <c r="D37" s="287">
        <f>D21-D31</f>
        <v>7.5</v>
      </c>
      <c r="E37" s="302"/>
      <c r="F37" s="384">
        <f>D37*E37</f>
        <v>0</v>
      </c>
    </row>
    <row r="38" spans="1:7" ht="12.5" x14ac:dyDescent="0.25">
      <c r="A38" s="157"/>
      <c r="B38" s="286"/>
      <c r="C38" s="176"/>
      <c r="D38" s="287"/>
      <c r="E38" s="302"/>
      <c r="F38" s="384"/>
    </row>
    <row r="39" spans="1:7" ht="13" x14ac:dyDescent="0.25">
      <c r="A39" s="176"/>
      <c r="B39" s="389" t="s">
        <v>451</v>
      </c>
      <c r="C39" s="176"/>
      <c r="D39" s="370"/>
      <c r="E39" s="371"/>
      <c r="F39" s="372"/>
    </row>
    <row r="40" spans="1:7" ht="12.5" x14ac:dyDescent="0.25">
      <c r="A40" s="176" t="s">
        <v>140</v>
      </c>
      <c r="B40" s="390" t="s">
        <v>820</v>
      </c>
      <c r="C40" s="176" t="s">
        <v>44</v>
      </c>
      <c r="D40" s="370">
        <v>400</v>
      </c>
      <c r="E40" s="371"/>
      <c r="F40" s="384">
        <f>D40*E40</f>
        <v>0</v>
      </c>
    </row>
    <row r="41" spans="1:7" ht="12.5" x14ac:dyDescent="0.25">
      <c r="A41" s="176"/>
      <c r="B41" s="391"/>
      <c r="C41" s="176"/>
      <c r="D41" s="370"/>
      <c r="E41" s="371"/>
      <c r="F41" s="372"/>
    </row>
    <row r="42" spans="1:7" ht="12.5" x14ac:dyDescent="0.25">
      <c r="A42" s="157"/>
      <c r="B42" s="286"/>
      <c r="C42" s="176"/>
      <c r="D42" s="287"/>
      <c r="E42" s="302"/>
      <c r="F42" s="384"/>
    </row>
    <row r="43" spans="1:7" s="393" customFormat="1" ht="13" x14ac:dyDescent="0.25">
      <c r="A43" s="157"/>
      <c r="B43" s="392" t="s">
        <v>88</v>
      </c>
      <c r="C43" s="176"/>
      <c r="D43" s="287"/>
      <c r="E43" s="302"/>
      <c r="F43" s="384"/>
    </row>
    <row r="44" spans="1:7" s="393" customFormat="1" ht="12.5" x14ac:dyDescent="0.25">
      <c r="A44" s="157"/>
      <c r="B44" s="388"/>
      <c r="C44" s="176"/>
      <c r="D44" s="287"/>
      <c r="E44" s="302"/>
      <c r="F44" s="384"/>
    </row>
    <row r="45" spans="1:7" s="393" customFormat="1" ht="13" x14ac:dyDescent="0.25">
      <c r="A45" s="157"/>
      <c r="B45" s="392" t="s">
        <v>89</v>
      </c>
      <c r="C45" s="176"/>
      <c r="D45" s="287"/>
      <c r="E45" s="302"/>
      <c r="F45" s="384"/>
    </row>
    <row r="46" spans="1:7" s="393" customFormat="1" ht="26" x14ac:dyDescent="0.25">
      <c r="A46" s="157"/>
      <c r="B46" s="152" t="s">
        <v>821</v>
      </c>
      <c r="C46" s="176"/>
      <c r="D46" s="287"/>
      <c r="E46" s="302"/>
      <c r="F46" s="384"/>
    </row>
    <row r="47" spans="1:7" s="393" customFormat="1" ht="16.5" customHeight="1" x14ac:dyDescent="0.25">
      <c r="A47" s="157" t="s">
        <v>787</v>
      </c>
      <c r="B47" s="153" t="s">
        <v>822</v>
      </c>
      <c r="C47" s="176" t="s">
        <v>38</v>
      </c>
      <c r="D47" s="394">
        <v>7.8</v>
      </c>
      <c r="E47" s="302"/>
      <c r="F47" s="384">
        <f>D47*E47</f>
        <v>0</v>
      </c>
      <c r="G47" s="395"/>
    </row>
    <row r="48" spans="1:7" s="393" customFormat="1" ht="16.5" customHeight="1" x14ac:dyDescent="0.25">
      <c r="A48" s="157" t="s">
        <v>823</v>
      </c>
      <c r="B48" s="153" t="s">
        <v>824</v>
      </c>
      <c r="C48" s="176" t="s">
        <v>38</v>
      </c>
      <c r="D48" s="394">
        <v>52.1</v>
      </c>
      <c r="E48" s="302"/>
      <c r="F48" s="384">
        <f>D48*E48</f>
        <v>0</v>
      </c>
      <c r="G48" s="395"/>
    </row>
    <row r="49" spans="1:7" s="156" customFormat="1" ht="16.5" customHeight="1" x14ac:dyDescent="0.25">
      <c r="A49" s="154" t="s">
        <v>825</v>
      </c>
      <c r="B49" s="153" t="s">
        <v>826</v>
      </c>
      <c r="C49" s="154" t="s">
        <v>38</v>
      </c>
      <c r="D49" s="396">
        <f>4.5+11.2</f>
        <v>15.7</v>
      </c>
      <c r="E49" s="155"/>
      <c r="F49" s="384">
        <f>D49*E49</f>
        <v>0</v>
      </c>
    </row>
    <row r="50" spans="1:7" s="393" customFormat="1" ht="12.5" x14ac:dyDescent="0.25">
      <c r="A50" s="157"/>
      <c r="B50" s="397"/>
      <c r="C50" s="176"/>
      <c r="D50" s="287"/>
      <c r="E50" s="302"/>
      <c r="F50" s="384"/>
      <c r="G50" s="395"/>
    </row>
    <row r="51" spans="1:7" s="393" customFormat="1" ht="13" x14ac:dyDescent="0.25">
      <c r="A51" s="157"/>
      <c r="B51" s="369" t="s">
        <v>216</v>
      </c>
      <c r="C51" s="176"/>
      <c r="D51" s="287"/>
      <c r="E51" s="302"/>
      <c r="F51" s="384"/>
    </row>
    <row r="52" spans="1:7" s="393" customFormat="1" ht="13" x14ac:dyDescent="0.25">
      <c r="A52" s="157"/>
      <c r="B52" s="389" t="s">
        <v>98</v>
      </c>
      <c r="C52" s="176"/>
      <c r="D52" s="287"/>
      <c r="E52" s="302"/>
      <c r="F52" s="384"/>
    </row>
    <row r="53" spans="1:7" ht="12.5" x14ac:dyDescent="0.25">
      <c r="A53" s="398" t="s">
        <v>246</v>
      </c>
      <c r="B53" s="286" t="s">
        <v>827</v>
      </c>
      <c r="C53" s="176" t="s">
        <v>38</v>
      </c>
      <c r="D53" s="287">
        <f>D47</f>
        <v>7.8</v>
      </c>
      <c r="E53" s="302"/>
      <c r="F53" s="384">
        <f>D53*E53</f>
        <v>0</v>
      </c>
    </row>
    <row r="54" spans="1:7" ht="12.5" x14ac:dyDescent="0.25">
      <c r="A54" s="398"/>
      <c r="B54" s="388"/>
      <c r="C54" s="176"/>
      <c r="D54" s="287"/>
      <c r="E54" s="302"/>
      <c r="F54" s="384"/>
    </row>
    <row r="55" spans="1:7" ht="13" x14ac:dyDescent="0.25">
      <c r="A55" s="398"/>
      <c r="B55" s="392" t="s">
        <v>88</v>
      </c>
      <c r="C55" s="176"/>
      <c r="D55" s="287"/>
      <c r="E55" s="302"/>
      <c r="F55" s="384"/>
    </row>
    <row r="56" spans="1:7" ht="12.5" x14ac:dyDescent="0.25">
      <c r="A56" s="398"/>
      <c r="B56" s="388"/>
      <c r="C56" s="176"/>
      <c r="D56" s="287"/>
      <c r="E56" s="302"/>
      <c r="F56" s="384"/>
    </row>
    <row r="57" spans="1:7" ht="13" x14ac:dyDescent="0.25">
      <c r="A57" s="398"/>
      <c r="B57" s="392" t="s">
        <v>101</v>
      </c>
      <c r="C57" s="176"/>
      <c r="D57" s="287"/>
      <c r="E57" s="302"/>
      <c r="F57" s="384"/>
    </row>
    <row r="58" spans="1:7" ht="13" x14ac:dyDescent="0.25">
      <c r="A58" s="398"/>
      <c r="B58" s="387" t="s">
        <v>828</v>
      </c>
      <c r="C58" s="176"/>
      <c r="D58" s="287"/>
      <c r="E58" s="302"/>
      <c r="F58" s="384"/>
    </row>
    <row r="59" spans="1:7" ht="17.25" customHeight="1" x14ac:dyDescent="0.25">
      <c r="A59" s="398" t="s">
        <v>789</v>
      </c>
      <c r="B59" s="388" t="s">
        <v>829</v>
      </c>
      <c r="C59" s="176" t="s">
        <v>38</v>
      </c>
      <c r="D59" s="394">
        <f>D47</f>
        <v>7.8</v>
      </c>
      <c r="E59" s="302"/>
      <c r="F59" s="384">
        <f>D59*E59</f>
        <v>0</v>
      </c>
    </row>
    <row r="60" spans="1:7" s="393" customFormat="1" ht="17.25" customHeight="1" x14ac:dyDescent="0.25">
      <c r="A60" s="398" t="s">
        <v>830</v>
      </c>
      <c r="B60" s="388" t="s">
        <v>831</v>
      </c>
      <c r="C60" s="176" t="s">
        <v>38</v>
      </c>
      <c r="D60" s="394">
        <f>D48</f>
        <v>52.1</v>
      </c>
      <c r="E60" s="302"/>
      <c r="F60" s="384">
        <f>D60*E60</f>
        <v>0</v>
      </c>
    </row>
    <row r="61" spans="1:7" s="393" customFormat="1" ht="12.5" x14ac:dyDescent="0.25">
      <c r="A61" s="398"/>
      <c r="B61" s="388"/>
      <c r="C61" s="176"/>
      <c r="D61" s="287"/>
      <c r="E61" s="302"/>
      <c r="F61" s="384"/>
    </row>
    <row r="62" spans="1:7" s="393" customFormat="1" ht="13" x14ac:dyDescent="0.25">
      <c r="A62" s="398"/>
      <c r="B62" s="387" t="s">
        <v>832</v>
      </c>
      <c r="C62" s="176"/>
      <c r="D62" s="287"/>
      <c r="E62" s="302"/>
      <c r="F62" s="384"/>
    </row>
    <row r="63" spans="1:7" s="393" customFormat="1" ht="18" customHeight="1" x14ac:dyDescent="0.25">
      <c r="A63" s="157" t="s">
        <v>790</v>
      </c>
      <c r="B63" s="388" t="s">
        <v>1078</v>
      </c>
      <c r="C63" s="176" t="s">
        <v>38</v>
      </c>
      <c r="D63" s="281">
        <f>D49</f>
        <v>15.7</v>
      </c>
      <c r="E63" s="302"/>
      <c r="F63" s="384">
        <f>D63*E63</f>
        <v>0</v>
      </c>
    </row>
    <row r="64" spans="1:7" s="393" customFormat="1" ht="18" customHeight="1" x14ac:dyDescent="0.25">
      <c r="A64" s="157" t="s">
        <v>833</v>
      </c>
      <c r="B64" s="388" t="s">
        <v>834</v>
      </c>
      <c r="C64" s="176" t="s">
        <v>38</v>
      </c>
      <c r="D64" s="287">
        <v>0</v>
      </c>
      <c r="E64" s="302"/>
      <c r="F64" s="384">
        <f>D64*E64</f>
        <v>0</v>
      </c>
    </row>
    <row r="65" spans="1:6" s="393" customFormat="1" ht="12.5" x14ac:dyDescent="0.25">
      <c r="A65" s="157"/>
      <c r="B65" s="388"/>
      <c r="C65" s="176"/>
      <c r="D65" s="287"/>
      <c r="E65" s="302"/>
      <c r="F65" s="384"/>
    </row>
    <row r="66" spans="1:6" s="393" customFormat="1" ht="13" x14ac:dyDescent="0.25">
      <c r="A66" s="157"/>
      <c r="B66" s="387" t="s">
        <v>835</v>
      </c>
      <c r="C66" s="176"/>
      <c r="D66" s="287"/>
      <c r="E66" s="302"/>
      <c r="F66" s="384"/>
    </row>
    <row r="67" spans="1:6" s="393" customFormat="1" ht="21.75" customHeight="1" x14ac:dyDescent="0.25">
      <c r="A67" s="157" t="s">
        <v>248</v>
      </c>
      <c r="B67" s="388" t="s">
        <v>836</v>
      </c>
      <c r="C67" s="176" t="s">
        <v>38</v>
      </c>
      <c r="D67" s="394">
        <v>0</v>
      </c>
      <c r="E67" s="302"/>
      <c r="F67" s="384">
        <f>D67*E67</f>
        <v>0</v>
      </c>
    </row>
    <row r="68" spans="1:6" s="393" customFormat="1" ht="15.75" customHeight="1" thickBot="1" x14ac:dyDescent="0.3">
      <c r="A68" s="157" t="s">
        <v>837</v>
      </c>
      <c r="B68" s="388" t="s">
        <v>838</v>
      </c>
      <c r="C68" s="176" t="s">
        <v>38</v>
      </c>
      <c r="D68" s="287">
        <v>0</v>
      </c>
      <c r="E68" s="302"/>
      <c r="F68" s="384">
        <f>D68*E68</f>
        <v>0</v>
      </c>
    </row>
    <row r="69" spans="1:6" ht="19.149999999999999" customHeight="1" thickTop="1" x14ac:dyDescent="0.25">
      <c r="A69" s="1106" t="s">
        <v>93</v>
      </c>
      <c r="B69" s="1106"/>
      <c r="C69" s="1106"/>
      <c r="D69" s="1106"/>
      <c r="E69" s="1106"/>
      <c r="F69" s="905">
        <f>SUM(F6:F68)</f>
        <v>0</v>
      </c>
    </row>
    <row r="70" spans="1:6" s="393" customFormat="1" ht="12.5" x14ac:dyDescent="0.25">
      <c r="A70" s="157"/>
      <c r="B70" s="388"/>
      <c r="C70" s="176"/>
      <c r="D70" s="287"/>
      <c r="E70" s="302"/>
      <c r="F70" s="384"/>
    </row>
    <row r="71" spans="1:6" s="393" customFormat="1" ht="13" x14ac:dyDescent="0.25">
      <c r="A71" s="157"/>
      <c r="B71" s="392" t="s">
        <v>104</v>
      </c>
      <c r="C71" s="176"/>
      <c r="D71" s="287"/>
      <c r="E71" s="302"/>
      <c r="F71" s="384"/>
    </row>
    <row r="72" spans="1:6" s="393" customFormat="1" ht="13" x14ac:dyDescent="0.25">
      <c r="A72" s="157"/>
      <c r="B72" s="392"/>
      <c r="C72" s="176"/>
      <c r="D72" s="287"/>
      <c r="E72" s="302"/>
      <c r="F72" s="384"/>
    </row>
    <row r="73" spans="1:6" s="393" customFormat="1" ht="13" x14ac:dyDescent="0.25">
      <c r="A73" s="157"/>
      <c r="B73" s="392" t="s">
        <v>105</v>
      </c>
      <c r="C73" s="176"/>
      <c r="D73" s="287"/>
      <c r="E73" s="302"/>
      <c r="F73" s="384"/>
    </row>
    <row r="74" spans="1:6" s="393" customFormat="1" ht="12.5" x14ac:dyDescent="0.25">
      <c r="A74" s="157" t="s">
        <v>839</v>
      </c>
      <c r="B74" s="388" t="s">
        <v>840</v>
      </c>
      <c r="C74" s="176" t="s">
        <v>44</v>
      </c>
      <c r="D74" s="287">
        <v>15</v>
      </c>
      <c r="E74" s="302"/>
      <c r="F74" s="384">
        <f t="shared" ref="F74:F85" si="0">D74*E74</f>
        <v>0</v>
      </c>
    </row>
    <row r="75" spans="1:6" s="393" customFormat="1" ht="12.5" x14ac:dyDescent="0.25">
      <c r="A75" s="157"/>
      <c r="B75" s="388"/>
      <c r="C75" s="176"/>
      <c r="D75" s="287"/>
      <c r="E75" s="302"/>
      <c r="F75" s="384"/>
    </row>
    <row r="76" spans="1:6" s="393" customFormat="1" ht="12.5" x14ac:dyDescent="0.25">
      <c r="A76" s="157" t="s">
        <v>841</v>
      </c>
      <c r="B76" s="388" t="s">
        <v>842</v>
      </c>
      <c r="C76" s="176" t="s">
        <v>44</v>
      </c>
      <c r="D76" s="394">
        <f>20.4+36+46.2</f>
        <v>102.6</v>
      </c>
      <c r="E76" s="302"/>
      <c r="F76" s="384">
        <f>D76*E76</f>
        <v>0</v>
      </c>
    </row>
    <row r="77" spans="1:6" s="393" customFormat="1" ht="13" x14ac:dyDescent="0.25">
      <c r="A77" s="157"/>
      <c r="B77" s="387"/>
      <c r="C77" s="176"/>
      <c r="D77" s="287"/>
      <c r="E77" s="302"/>
      <c r="F77" s="384"/>
    </row>
    <row r="78" spans="1:6" s="393" customFormat="1" ht="13" x14ac:dyDescent="0.25">
      <c r="A78" s="157"/>
      <c r="B78" s="400" t="s">
        <v>843</v>
      </c>
      <c r="C78" s="176"/>
      <c r="D78" s="287"/>
      <c r="E78" s="302"/>
      <c r="F78" s="384"/>
    </row>
    <row r="79" spans="1:6" s="393" customFormat="1" ht="13" x14ac:dyDescent="0.25">
      <c r="A79" s="157"/>
      <c r="B79" s="401" t="s">
        <v>844</v>
      </c>
      <c r="C79" s="176"/>
      <c r="D79" s="287"/>
      <c r="E79" s="302"/>
      <c r="F79" s="384"/>
    </row>
    <row r="80" spans="1:6" s="393" customFormat="1" ht="18.75" customHeight="1" x14ac:dyDescent="0.25">
      <c r="A80" s="157" t="s">
        <v>845</v>
      </c>
      <c r="B80" s="388" t="s">
        <v>1079</v>
      </c>
      <c r="C80" s="176" t="s">
        <v>106</v>
      </c>
      <c r="D80" s="394">
        <v>77</v>
      </c>
      <c r="E80" s="302"/>
      <c r="F80" s="384">
        <f t="shared" si="0"/>
        <v>0</v>
      </c>
    </row>
    <row r="81" spans="1:6" s="393" customFormat="1" ht="18.75" customHeight="1" x14ac:dyDescent="0.25">
      <c r="A81" s="157" t="s">
        <v>846</v>
      </c>
      <c r="B81" s="388" t="s">
        <v>1080</v>
      </c>
      <c r="C81" s="176" t="s">
        <v>106</v>
      </c>
      <c r="D81" s="394">
        <v>28.8</v>
      </c>
      <c r="E81" s="302"/>
      <c r="F81" s="384">
        <f t="shared" si="0"/>
        <v>0</v>
      </c>
    </row>
    <row r="82" spans="1:6" s="393" customFormat="1" ht="18.75" customHeight="1" x14ac:dyDescent="0.25">
      <c r="A82" s="157" t="s">
        <v>847</v>
      </c>
      <c r="B82" s="388" t="s">
        <v>1081</v>
      </c>
      <c r="C82" s="176" t="s">
        <v>106</v>
      </c>
      <c r="D82" s="287">
        <v>0</v>
      </c>
      <c r="E82" s="302"/>
      <c r="F82" s="384">
        <f t="shared" si="0"/>
        <v>0</v>
      </c>
    </row>
    <row r="83" spans="1:6" s="393" customFormat="1" ht="12.5" x14ac:dyDescent="0.25">
      <c r="A83" s="157"/>
      <c r="B83" s="388"/>
      <c r="C83" s="176"/>
      <c r="D83" s="287"/>
      <c r="E83" s="302"/>
      <c r="F83" s="384"/>
    </row>
    <row r="84" spans="1:6" s="393" customFormat="1" ht="13" x14ac:dyDescent="0.25">
      <c r="A84" s="157"/>
      <c r="B84" s="387" t="s">
        <v>848</v>
      </c>
      <c r="C84" s="176"/>
      <c r="D84" s="287"/>
      <c r="E84" s="302"/>
      <c r="F84" s="384"/>
    </row>
    <row r="85" spans="1:6" s="393" customFormat="1" ht="12.5" x14ac:dyDescent="0.25">
      <c r="A85" s="157" t="s">
        <v>849</v>
      </c>
      <c r="B85" s="388" t="s">
        <v>1093</v>
      </c>
      <c r="C85" s="176" t="s">
        <v>106</v>
      </c>
      <c r="D85" s="281">
        <v>0</v>
      </c>
      <c r="E85" s="302"/>
      <c r="F85" s="384">
        <f t="shared" si="0"/>
        <v>0</v>
      </c>
    </row>
    <row r="86" spans="1:6" s="393" customFormat="1" ht="13" x14ac:dyDescent="0.25">
      <c r="A86" s="157"/>
      <c r="B86" s="387"/>
      <c r="C86" s="176"/>
      <c r="D86" s="287"/>
      <c r="E86" s="302"/>
      <c r="F86" s="384"/>
    </row>
    <row r="87" spans="1:6" s="393" customFormat="1" ht="13" x14ac:dyDescent="0.25">
      <c r="A87" s="157"/>
      <c r="B87" s="369" t="s">
        <v>109</v>
      </c>
      <c r="C87" s="176"/>
      <c r="D87" s="287"/>
      <c r="E87" s="385"/>
      <c r="F87" s="384"/>
    </row>
    <row r="88" spans="1:6" ht="25" x14ac:dyDescent="0.25">
      <c r="A88" s="157" t="s">
        <v>850</v>
      </c>
      <c r="B88" s="158" t="s">
        <v>851</v>
      </c>
      <c r="C88" s="176" t="s">
        <v>36</v>
      </c>
      <c r="D88" s="402">
        <f>ROUNDUP((D47+D48+D49)*0.05,2)</f>
        <v>3.78</v>
      </c>
      <c r="E88" s="302"/>
      <c r="F88" s="384">
        <f>D88*E88</f>
        <v>0</v>
      </c>
    </row>
    <row r="89" spans="1:6" ht="12.5" x14ac:dyDescent="0.25">
      <c r="A89" s="157"/>
      <c r="B89" s="397"/>
      <c r="C89" s="176"/>
      <c r="D89" s="287"/>
      <c r="E89" s="302"/>
      <c r="F89" s="384"/>
    </row>
    <row r="90" spans="1:6" s="156" customFormat="1" ht="13.15" customHeight="1" x14ac:dyDescent="0.25">
      <c r="A90" s="154"/>
      <c r="B90" s="159" t="s">
        <v>111</v>
      </c>
      <c r="C90" s="154"/>
      <c r="D90" s="160"/>
      <c r="E90" s="155"/>
      <c r="F90" s="403"/>
    </row>
    <row r="91" spans="1:6" s="156" customFormat="1" ht="15.75" customHeight="1" x14ac:dyDescent="0.25">
      <c r="A91" s="154" t="s">
        <v>852</v>
      </c>
      <c r="B91" s="166" t="s">
        <v>853</v>
      </c>
      <c r="C91" s="154" t="s">
        <v>44</v>
      </c>
      <c r="D91" s="160">
        <v>0</v>
      </c>
      <c r="E91" s="155"/>
      <c r="F91" s="403">
        <f>D91*E91</f>
        <v>0</v>
      </c>
    </row>
    <row r="92" spans="1:6" s="156" customFormat="1" ht="15.75" customHeight="1" x14ac:dyDescent="0.25">
      <c r="A92" s="154" t="s">
        <v>112</v>
      </c>
      <c r="B92" s="153" t="s">
        <v>854</v>
      </c>
      <c r="C92" s="154" t="s">
        <v>106</v>
      </c>
      <c r="D92" s="160">
        <v>0</v>
      </c>
      <c r="E92" s="155"/>
      <c r="F92" s="403">
        <f>D92*E92</f>
        <v>0</v>
      </c>
    </row>
    <row r="93" spans="1:6" s="156" customFormat="1" ht="13.15" customHeight="1" x14ac:dyDescent="0.25">
      <c r="A93" s="154"/>
      <c r="B93" s="161"/>
      <c r="C93" s="154"/>
      <c r="D93" s="160"/>
      <c r="E93" s="155"/>
      <c r="F93" s="403"/>
    </row>
    <row r="94" spans="1:6" s="156" customFormat="1" ht="13.15" customHeight="1" x14ac:dyDescent="0.25">
      <c r="A94" s="154"/>
      <c r="B94" s="162" t="s">
        <v>188</v>
      </c>
      <c r="C94" s="154"/>
      <c r="D94" s="160"/>
      <c r="E94" s="155"/>
      <c r="F94" s="403"/>
    </row>
    <row r="95" spans="1:6" s="156" customFormat="1" ht="13.15" customHeight="1" x14ac:dyDescent="0.25">
      <c r="A95" s="154"/>
      <c r="B95" s="163" t="s">
        <v>618</v>
      </c>
      <c r="C95" s="154"/>
      <c r="D95" s="160"/>
      <c r="E95" s="155"/>
      <c r="F95" s="403"/>
    </row>
    <row r="96" spans="1:6" s="156" customFormat="1" ht="18" customHeight="1" x14ac:dyDescent="0.25">
      <c r="A96" s="154" t="s">
        <v>189</v>
      </c>
      <c r="B96" s="164" t="s">
        <v>1082</v>
      </c>
      <c r="C96" s="154" t="s">
        <v>44</v>
      </c>
      <c r="D96" s="160">
        <v>103</v>
      </c>
      <c r="E96" s="155"/>
      <c r="F96" s="403">
        <f>D96*E96</f>
        <v>0</v>
      </c>
    </row>
    <row r="97" spans="1:6" s="169" customFormat="1" ht="18" customHeight="1" x14ac:dyDescent="0.25">
      <c r="A97" s="165" t="s">
        <v>855</v>
      </c>
      <c r="B97" s="166" t="s">
        <v>856</v>
      </c>
      <c r="C97" s="165" t="s">
        <v>44</v>
      </c>
      <c r="D97" s="229">
        <v>0</v>
      </c>
      <c r="E97" s="262"/>
      <c r="F97" s="403">
        <f>D97*E97</f>
        <v>0</v>
      </c>
    </row>
    <row r="98" spans="1:6" s="169" customFormat="1" ht="12.5" x14ac:dyDescent="0.25">
      <c r="A98" s="157"/>
      <c r="B98" s="397"/>
      <c r="C98" s="176"/>
      <c r="D98" s="287"/>
      <c r="E98" s="302"/>
      <c r="F98" s="384"/>
    </row>
    <row r="99" spans="1:6" s="393" customFormat="1" ht="13" x14ac:dyDescent="0.25">
      <c r="A99" s="176"/>
      <c r="B99" s="392" t="s">
        <v>256</v>
      </c>
      <c r="C99" s="176"/>
      <c r="D99" s="370"/>
      <c r="E99" s="371"/>
      <c r="F99" s="372"/>
    </row>
    <row r="100" spans="1:6" s="156" customFormat="1" ht="13.15" customHeight="1" x14ac:dyDescent="0.25">
      <c r="A100" s="154"/>
      <c r="B100" s="153"/>
      <c r="C100" s="154"/>
      <c r="D100" s="170"/>
      <c r="E100" s="155"/>
      <c r="F100" s="403"/>
    </row>
    <row r="101" spans="1:6" s="156" customFormat="1" ht="26" x14ac:dyDescent="0.25">
      <c r="A101" s="154"/>
      <c r="B101" s="171" t="s">
        <v>857</v>
      </c>
      <c r="C101" s="154"/>
      <c r="D101" s="170"/>
      <c r="E101" s="155"/>
      <c r="F101" s="403"/>
    </row>
    <row r="102" spans="1:6" s="156" customFormat="1" ht="13" x14ac:dyDescent="0.25">
      <c r="A102" s="154"/>
      <c r="B102" s="152" t="s">
        <v>858</v>
      </c>
      <c r="C102" s="154"/>
      <c r="D102" s="247"/>
      <c r="E102" s="155"/>
      <c r="F102" s="403"/>
    </row>
    <row r="103" spans="1:6" s="156" customFormat="1" ht="12.5" x14ac:dyDescent="0.25">
      <c r="A103" s="154" t="s">
        <v>859</v>
      </c>
      <c r="B103" s="153" t="s">
        <v>281</v>
      </c>
      <c r="C103" s="154" t="s">
        <v>106</v>
      </c>
      <c r="D103" s="247">
        <v>30</v>
      </c>
      <c r="E103" s="155"/>
      <c r="F103" s="384">
        <f t="shared" ref="F103:F106" si="1">D103*E103</f>
        <v>0</v>
      </c>
    </row>
    <row r="104" spans="1:6" s="156" customFormat="1" ht="12.5" x14ac:dyDescent="0.25">
      <c r="A104" s="154"/>
      <c r="B104" s="153"/>
      <c r="C104" s="154"/>
      <c r="D104" s="170"/>
      <c r="E104" s="155"/>
      <c r="F104" s="384"/>
    </row>
    <row r="105" spans="1:6" s="156" customFormat="1" ht="13" x14ac:dyDescent="0.25">
      <c r="A105" s="154"/>
      <c r="B105" s="152" t="s">
        <v>861</v>
      </c>
      <c r="C105" s="154"/>
      <c r="D105" s="170"/>
      <c r="E105" s="155"/>
      <c r="F105" s="384"/>
    </row>
    <row r="106" spans="1:6" s="156" customFormat="1" ht="13.15" customHeight="1" x14ac:dyDescent="0.25">
      <c r="A106" s="154" t="s">
        <v>1094</v>
      </c>
      <c r="B106" s="153" t="s">
        <v>281</v>
      </c>
      <c r="C106" s="154" t="s">
        <v>106</v>
      </c>
      <c r="D106" s="247">
        <v>20</v>
      </c>
      <c r="E106" s="155"/>
      <c r="F106" s="384">
        <f t="shared" si="1"/>
        <v>0</v>
      </c>
    </row>
    <row r="107" spans="1:6" s="156" customFormat="1" ht="13.15" customHeight="1" x14ac:dyDescent="0.25">
      <c r="A107" s="154"/>
      <c r="B107" s="153"/>
      <c r="C107" s="154"/>
      <c r="D107" s="247"/>
      <c r="E107" s="155"/>
      <c r="F107" s="403"/>
    </row>
    <row r="108" spans="1:6" s="393" customFormat="1" ht="39" x14ac:dyDescent="0.25">
      <c r="A108" s="282"/>
      <c r="B108" s="386" t="s">
        <v>862</v>
      </c>
      <c r="C108" s="176"/>
      <c r="D108" s="287"/>
      <c r="E108" s="371"/>
      <c r="F108" s="372"/>
    </row>
    <row r="109" spans="1:6" s="393" customFormat="1" ht="12.5" x14ac:dyDescent="0.25">
      <c r="A109" s="175" t="s">
        <v>271</v>
      </c>
      <c r="B109" s="286" t="s">
        <v>1092</v>
      </c>
      <c r="C109" s="176" t="s">
        <v>106</v>
      </c>
      <c r="D109" s="287">
        <v>20</v>
      </c>
      <c r="E109" s="371"/>
      <c r="F109" s="384">
        <f>D109*E109</f>
        <v>0</v>
      </c>
    </row>
    <row r="110" spans="1:6" s="393" customFormat="1" ht="13" x14ac:dyDescent="0.25">
      <c r="A110" s="176"/>
      <c r="B110" s="376"/>
      <c r="C110" s="176"/>
      <c r="D110" s="287"/>
      <c r="E110" s="155"/>
      <c r="F110" s="372"/>
    </row>
    <row r="111" spans="1:6" s="393" customFormat="1" ht="39" x14ac:dyDescent="0.25">
      <c r="A111" s="176"/>
      <c r="B111" s="392" t="s">
        <v>863</v>
      </c>
      <c r="C111" s="176"/>
      <c r="D111" s="370"/>
      <c r="E111" s="155"/>
      <c r="F111" s="372"/>
    </row>
    <row r="112" spans="1:6" s="393" customFormat="1" ht="12.5" x14ac:dyDescent="0.25">
      <c r="A112" s="175" t="s">
        <v>864</v>
      </c>
      <c r="B112" s="286" t="s">
        <v>865</v>
      </c>
      <c r="C112" s="176" t="s">
        <v>106</v>
      </c>
      <c r="D112" s="370">
        <v>0</v>
      </c>
      <c r="E112" s="371"/>
      <c r="F112" s="384">
        <f>D112*E112</f>
        <v>0</v>
      </c>
    </row>
    <row r="113" spans="1:6" s="393" customFormat="1" ht="12.5" x14ac:dyDescent="0.25">
      <c r="A113" s="175"/>
      <c r="B113" s="399"/>
      <c r="C113" s="176"/>
      <c r="D113" s="370"/>
      <c r="E113" s="155"/>
      <c r="F113" s="372"/>
    </row>
    <row r="114" spans="1:6" s="393" customFormat="1" ht="12.5" x14ac:dyDescent="0.25">
      <c r="A114" s="175"/>
      <c r="B114" s="388"/>
      <c r="C114" s="176"/>
      <c r="D114" s="370"/>
      <c r="E114" s="371"/>
      <c r="F114" s="372"/>
    </row>
    <row r="115" spans="1:6" s="393" customFormat="1" ht="13" x14ac:dyDescent="0.25">
      <c r="A115" s="175"/>
      <c r="B115" s="369" t="s">
        <v>866</v>
      </c>
      <c r="C115" s="176"/>
      <c r="D115" s="370"/>
      <c r="E115" s="371"/>
      <c r="F115" s="372"/>
    </row>
    <row r="116" spans="1:6" s="393" customFormat="1" ht="12.5" x14ac:dyDescent="0.25">
      <c r="A116" s="175"/>
      <c r="B116" s="388"/>
      <c r="C116" s="176"/>
      <c r="D116" s="370"/>
      <c r="E116" s="371"/>
      <c r="F116" s="372"/>
    </row>
    <row r="117" spans="1:6" ht="26" x14ac:dyDescent="0.25">
      <c r="A117" s="175"/>
      <c r="B117" s="171" t="s">
        <v>857</v>
      </c>
      <c r="C117" s="176"/>
      <c r="D117" s="287"/>
      <c r="E117" s="371"/>
      <c r="F117" s="372"/>
    </row>
    <row r="118" spans="1:6" s="266" customFormat="1" ht="15" x14ac:dyDescent="0.25">
      <c r="A118" s="404"/>
      <c r="B118" s="405" t="s">
        <v>867</v>
      </c>
      <c r="C118" s="404"/>
      <c r="D118" s="404"/>
      <c r="E118" s="406"/>
      <c r="F118" s="407"/>
    </row>
    <row r="119" spans="1:6" s="266" customFormat="1" ht="12.5" x14ac:dyDescent="0.25">
      <c r="A119" s="404" t="s">
        <v>161</v>
      </c>
      <c r="B119" s="408" t="s">
        <v>875</v>
      </c>
      <c r="C119" s="404" t="s">
        <v>15</v>
      </c>
      <c r="D119" s="404">
        <v>1</v>
      </c>
      <c r="E119" s="409"/>
      <c r="F119" s="384">
        <f>D119*E119</f>
        <v>0</v>
      </c>
    </row>
    <row r="120" spans="1:6" s="266" customFormat="1" ht="12.5" x14ac:dyDescent="0.25">
      <c r="A120" s="404" t="s">
        <v>163</v>
      </c>
      <c r="B120" s="408" t="s">
        <v>281</v>
      </c>
      <c r="C120" s="404" t="s">
        <v>15</v>
      </c>
      <c r="D120" s="404">
        <v>1</v>
      </c>
      <c r="E120" s="409"/>
      <c r="F120" s="384">
        <f t="shared" ref="F120:F124" si="2">D120*E120</f>
        <v>0</v>
      </c>
    </row>
    <row r="121" spans="1:6" s="266" customFormat="1" ht="12.5" x14ac:dyDescent="0.25">
      <c r="A121" s="404" t="s">
        <v>148</v>
      </c>
      <c r="B121" s="408" t="s">
        <v>860</v>
      </c>
      <c r="C121" s="404" t="s">
        <v>15</v>
      </c>
      <c r="D121" s="404">
        <v>2</v>
      </c>
      <c r="E121" s="409"/>
      <c r="F121" s="384">
        <f t="shared" si="2"/>
        <v>0</v>
      </c>
    </row>
    <row r="122" spans="1:6" s="266" customFormat="1" ht="12.5" x14ac:dyDescent="0.25">
      <c r="A122" s="404" t="s">
        <v>172</v>
      </c>
      <c r="B122" s="408" t="s">
        <v>1083</v>
      </c>
      <c r="C122" s="404" t="s">
        <v>15</v>
      </c>
      <c r="D122" s="404">
        <v>1</v>
      </c>
      <c r="E122" s="409"/>
      <c r="F122" s="410">
        <f>E122*D122</f>
        <v>0</v>
      </c>
    </row>
    <row r="123" spans="1:6" s="266" customFormat="1" ht="12.5" x14ac:dyDescent="0.25">
      <c r="A123" s="404" t="s">
        <v>205</v>
      </c>
      <c r="B123" s="408" t="s">
        <v>868</v>
      </c>
      <c r="C123" s="404" t="s">
        <v>15</v>
      </c>
      <c r="D123" s="404">
        <v>1</v>
      </c>
      <c r="E123" s="409"/>
      <c r="F123" s="384">
        <f t="shared" si="2"/>
        <v>0</v>
      </c>
    </row>
    <row r="124" spans="1:6" s="266" customFormat="1" ht="12.5" x14ac:dyDescent="0.25">
      <c r="A124" s="404" t="s">
        <v>150</v>
      </c>
      <c r="B124" s="408" t="s">
        <v>1278</v>
      </c>
      <c r="C124" s="404" t="s">
        <v>15</v>
      </c>
      <c r="D124" s="404">
        <v>1</v>
      </c>
      <c r="E124" s="409"/>
      <c r="F124" s="384">
        <f t="shared" si="2"/>
        <v>0</v>
      </c>
    </row>
    <row r="125" spans="1:6" s="266" customFormat="1" ht="12.5" x14ac:dyDescent="0.25">
      <c r="A125" s="294"/>
      <c r="B125" s="408"/>
      <c r="C125" s="404"/>
      <c r="D125" s="404"/>
      <c r="E125" s="409"/>
      <c r="F125" s="410"/>
    </row>
    <row r="126" spans="1:6" s="266" customFormat="1" ht="26" x14ac:dyDescent="0.25">
      <c r="A126" s="404"/>
      <c r="B126" s="405" t="s">
        <v>1240</v>
      </c>
      <c r="C126" s="404"/>
      <c r="D126" s="404"/>
      <c r="E126" s="409"/>
      <c r="F126" s="410"/>
    </row>
    <row r="127" spans="1:6" s="266" customFormat="1" ht="12.5" x14ac:dyDescent="0.25">
      <c r="A127" s="404" t="s">
        <v>1241</v>
      </c>
      <c r="B127" s="408" t="s">
        <v>162</v>
      </c>
      <c r="C127" s="404" t="s">
        <v>15</v>
      </c>
      <c r="D127" s="404">
        <v>0</v>
      </c>
      <c r="E127" s="409"/>
      <c r="F127" s="410">
        <f>D127*E127</f>
        <v>0</v>
      </c>
    </row>
    <row r="128" spans="1:6" s="266" customFormat="1" ht="12.5" x14ac:dyDescent="0.25">
      <c r="A128" s="404" t="s">
        <v>1242</v>
      </c>
      <c r="B128" s="408" t="s">
        <v>147</v>
      </c>
      <c r="C128" s="404" t="s">
        <v>15</v>
      </c>
      <c r="D128" s="404">
        <v>5</v>
      </c>
      <c r="E128" s="409"/>
      <c r="F128" s="410">
        <f>D128*E128</f>
        <v>0</v>
      </c>
    </row>
    <row r="129" spans="1:6" s="266" customFormat="1" ht="12.5" x14ac:dyDescent="0.25">
      <c r="A129" s="294"/>
      <c r="B129" s="408"/>
      <c r="C129" s="404"/>
      <c r="D129" s="404"/>
      <c r="E129" s="409"/>
      <c r="F129" s="410"/>
    </row>
    <row r="130" spans="1:6" s="266" customFormat="1" ht="13" thickBot="1" x14ac:dyDescent="0.3">
      <c r="A130" s="404"/>
      <c r="B130" s="408"/>
      <c r="C130" s="404"/>
      <c r="D130" s="404"/>
      <c r="E130" s="409"/>
      <c r="F130" s="410"/>
    </row>
    <row r="131" spans="1:6" s="156" customFormat="1" ht="18.75" customHeight="1" thickTop="1" x14ac:dyDescent="0.25">
      <c r="A131" s="1103" t="s">
        <v>93</v>
      </c>
      <c r="B131" s="1103"/>
      <c r="C131" s="1103"/>
      <c r="D131" s="1103"/>
      <c r="E131" s="1103"/>
      <c r="F131" s="905">
        <f>SUM(F71:F130)</f>
        <v>0</v>
      </c>
    </row>
    <row r="132" spans="1:6" s="266" customFormat="1" ht="13" x14ac:dyDescent="0.25">
      <c r="A132" s="404"/>
      <c r="B132" s="405"/>
      <c r="C132" s="404"/>
      <c r="D132" s="404"/>
      <c r="E132" s="409"/>
      <c r="F132" s="410"/>
    </row>
    <row r="133" spans="1:6" s="266" customFormat="1" ht="13" x14ac:dyDescent="0.25">
      <c r="A133" s="404"/>
      <c r="B133" s="405" t="s">
        <v>869</v>
      </c>
      <c r="C133" s="404"/>
      <c r="D133" s="404"/>
      <c r="E133" s="409"/>
      <c r="F133" s="410"/>
    </row>
    <row r="134" spans="1:6" s="266" customFormat="1" ht="12.5" x14ac:dyDescent="0.25">
      <c r="A134" s="404" t="s">
        <v>278</v>
      </c>
      <c r="B134" s="408" t="s">
        <v>1279</v>
      </c>
      <c r="C134" s="404" t="s">
        <v>15</v>
      </c>
      <c r="D134" s="404">
        <v>1</v>
      </c>
      <c r="E134" s="409"/>
      <c r="F134" s="410">
        <f>D134*E134</f>
        <v>0</v>
      </c>
    </row>
    <row r="135" spans="1:6" s="266" customFormat="1" ht="12.5" x14ac:dyDescent="0.25">
      <c r="A135" s="404"/>
      <c r="B135" s="408"/>
      <c r="C135" s="404"/>
      <c r="D135" s="404"/>
      <c r="E135" s="409"/>
      <c r="F135" s="410"/>
    </row>
    <row r="136" spans="1:6" s="266" customFormat="1" ht="13" x14ac:dyDescent="0.25">
      <c r="A136" s="404"/>
      <c r="B136" s="405" t="s">
        <v>178</v>
      </c>
      <c r="C136" s="404"/>
      <c r="D136" s="404"/>
      <c r="E136" s="409"/>
      <c r="F136" s="410"/>
    </row>
    <row r="137" spans="1:6" s="266" customFormat="1" ht="12.5" x14ac:dyDescent="0.25">
      <c r="A137" s="404" t="s">
        <v>280</v>
      </c>
      <c r="B137" s="408" t="s">
        <v>870</v>
      </c>
      <c r="C137" s="404" t="s">
        <v>15</v>
      </c>
      <c r="D137" s="404">
        <v>0</v>
      </c>
      <c r="E137" s="409"/>
      <c r="F137" s="410">
        <f>D137*E137</f>
        <v>0</v>
      </c>
    </row>
    <row r="138" spans="1:6" s="266" customFormat="1" ht="12.5" x14ac:dyDescent="0.25">
      <c r="A138" s="404"/>
      <c r="B138" s="408"/>
      <c r="C138" s="404"/>
      <c r="D138" s="404"/>
      <c r="E138" s="409"/>
      <c r="F138" s="410"/>
    </row>
    <row r="139" spans="1:6" s="266" customFormat="1" ht="13" x14ac:dyDescent="0.25">
      <c r="A139" s="404"/>
      <c r="B139" s="405" t="s">
        <v>871</v>
      </c>
      <c r="C139" s="404"/>
      <c r="D139" s="404"/>
      <c r="E139" s="409"/>
      <c r="F139" s="410"/>
    </row>
    <row r="140" spans="1:6" s="266" customFormat="1" ht="13" x14ac:dyDescent="0.25">
      <c r="A140" s="404"/>
      <c r="B140" s="405"/>
      <c r="C140" s="404"/>
      <c r="D140" s="404"/>
      <c r="E140" s="409"/>
      <c r="F140" s="410"/>
    </row>
    <row r="141" spans="1:6" s="266" customFormat="1" ht="18.75" customHeight="1" x14ac:dyDescent="0.25">
      <c r="A141" s="404" t="s">
        <v>164</v>
      </c>
      <c r="B141" s="408" t="s">
        <v>872</v>
      </c>
      <c r="C141" s="404" t="s">
        <v>15</v>
      </c>
      <c r="D141" s="404">
        <v>0</v>
      </c>
      <c r="E141" s="409"/>
      <c r="F141" s="410">
        <f>D141*E141</f>
        <v>0</v>
      </c>
    </row>
    <row r="142" spans="1:6" s="266" customFormat="1" ht="18.75" customHeight="1" x14ac:dyDescent="0.25">
      <c r="A142" s="404" t="s">
        <v>165</v>
      </c>
      <c r="B142" s="408" t="s">
        <v>873</v>
      </c>
      <c r="C142" s="404" t="s">
        <v>15</v>
      </c>
      <c r="D142" s="404">
        <v>1</v>
      </c>
      <c r="E142" s="409"/>
      <c r="F142" s="410">
        <f>D142*E142</f>
        <v>0</v>
      </c>
    </row>
    <row r="143" spans="1:6" s="266" customFormat="1" ht="12.5" x14ac:dyDescent="0.25">
      <c r="A143" s="404"/>
      <c r="B143" s="408"/>
      <c r="C143" s="404"/>
      <c r="D143" s="404"/>
      <c r="E143" s="409"/>
      <c r="F143" s="410"/>
    </row>
    <row r="144" spans="1:6" ht="13" x14ac:dyDescent="0.25">
      <c r="A144" s="411"/>
      <c r="B144" s="412" t="s">
        <v>874</v>
      </c>
      <c r="C144" s="413"/>
      <c r="D144" s="414"/>
      <c r="E144" s="415"/>
      <c r="F144" s="416"/>
    </row>
    <row r="145" spans="1:7" ht="12.5" x14ac:dyDescent="0.25">
      <c r="A145" s="413" t="s">
        <v>173</v>
      </c>
      <c r="B145" s="408" t="s">
        <v>875</v>
      </c>
      <c r="C145" s="404" t="s">
        <v>15</v>
      </c>
      <c r="D145" s="404">
        <v>1</v>
      </c>
      <c r="E145" s="409"/>
      <c r="F145" s="410">
        <f>D145*E145</f>
        <v>0</v>
      </c>
    </row>
    <row r="146" spans="1:7" ht="18" customHeight="1" x14ac:dyDescent="0.25">
      <c r="A146" s="413" t="s">
        <v>799</v>
      </c>
      <c r="B146" s="408" t="s">
        <v>281</v>
      </c>
      <c r="C146" s="404" t="s">
        <v>15</v>
      </c>
      <c r="D146" s="404">
        <v>2</v>
      </c>
      <c r="E146" s="409"/>
      <c r="F146" s="410">
        <f>D146*E146</f>
        <v>0</v>
      </c>
    </row>
    <row r="147" spans="1:7" ht="18" customHeight="1" x14ac:dyDescent="0.25">
      <c r="A147" s="413" t="s">
        <v>156</v>
      </c>
      <c r="B147" s="408" t="s">
        <v>860</v>
      </c>
      <c r="C147" s="404" t="s">
        <v>15</v>
      </c>
      <c r="D147" s="404">
        <v>0</v>
      </c>
      <c r="E147" s="409"/>
      <c r="F147" s="410">
        <f>D147*E147</f>
        <v>0</v>
      </c>
    </row>
    <row r="148" spans="1:7" ht="12.5" x14ac:dyDescent="0.25">
      <c r="A148" s="413"/>
      <c r="B148" s="408"/>
      <c r="C148" s="404"/>
      <c r="D148" s="404"/>
      <c r="E148" s="409"/>
      <c r="F148" s="410"/>
    </row>
    <row r="149" spans="1:7" ht="26" x14ac:dyDescent="0.25">
      <c r="A149" s="413"/>
      <c r="B149" s="405" t="s">
        <v>1251</v>
      </c>
      <c r="C149" s="404"/>
      <c r="D149" s="404"/>
      <c r="E149" s="409"/>
      <c r="F149" s="410"/>
    </row>
    <row r="150" spans="1:7" ht="12.5" x14ac:dyDescent="0.25">
      <c r="A150" s="413" t="s">
        <v>1252</v>
      </c>
      <c r="B150" s="408" t="s">
        <v>151</v>
      </c>
      <c r="C150" s="404" t="s">
        <v>15</v>
      </c>
      <c r="D150" s="404">
        <v>1</v>
      </c>
      <c r="E150" s="409"/>
      <c r="F150" s="410">
        <f>D150*E150</f>
        <v>0</v>
      </c>
    </row>
    <row r="151" spans="1:7" ht="12.5" x14ac:dyDescent="0.25">
      <c r="A151" s="176"/>
      <c r="B151" s="397"/>
      <c r="C151" s="176"/>
      <c r="D151" s="370"/>
      <c r="E151" s="371"/>
      <c r="F151" s="372"/>
    </row>
    <row r="152" spans="1:7" ht="26" x14ac:dyDescent="0.25">
      <c r="A152" s="404"/>
      <c r="B152" s="405" t="s">
        <v>876</v>
      </c>
      <c r="C152" s="404"/>
      <c r="D152" s="404"/>
      <c r="E152" s="409"/>
      <c r="F152" s="410"/>
    </row>
    <row r="153" spans="1:7" ht="12.5" x14ac:dyDescent="0.25">
      <c r="A153" s="404" t="s">
        <v>114</v>
      </c>
      <c r="B153" s="408" t="s">
        <v>1253</v>
      </c>
      <c r="C153" s="404" t="s">
        <v>15</v>
      </c>
      <c r="D153" s="404">
        <v>1</v>
      </c>
      <c r="E153" s="409"/>
      <c r="F153" s="410">
        <f t="shared" ref="F153:F155" si="3">D153*E153</f>
        <v>0</v>
      </c>
      <c r="G153" s="1102"/>
    </row>
    <row r="154" spans="1:7" ht="12.5" x14ac:dyDescent="0.25">
      <c r="A154" s="404" t="s">
        <v>166</v>
      </c>
      <c r="B154" s="408" t="s">
        <v>1254</v>
      </c>
      <c r="C154" s="404" t="s">
        <v>15</v>
      </c>
      <c r="D154" s="404">
        <v>1</v>
      </c>
      <c r="E154" s="409"/>
      <c r="F154" s="410">
        <f t="shared" si="3"/>
        <v>0</v>
      </c>
      <c r="G154" s="1102"/>
    </row>
    <row r="155" spans="1:7" ht="12.5" x14ac:dyDescent="0.25">
      <c r="A155" s="404" t="s">
        <v>174</v>
      </c>
      <c r="B155" s="408" t="s">
        <v>1255</v>
      </c>
      <c r="C155" s="404" t="s">
        <v>15</v>
      </c>
      <c r="D155" s="404">
        <v>2</v>
      </c>
      <c r="E155" s="409"/>
      <c r="F155" s="410">
        <f t="shared" si="3"/>
        <v>0</v>
      </c>
      <c r="G155" s="1102"/>
    </row>
    <row r="156" spans="1:7" ht="12.5" x14ac:dyDescent="0.25">
      <c r="A156" s="404" t="s">
        <v>175</v>
      </c>
      <c r="B156" s="408" t="s">
        <v>1243</v>
      </c>
      <c r="C156" s="404" t="s">
        <v>15</v>
      </c>
      <c r="D156" s="404">
        <v>1</v>
      </c>
      <c r="E156" s="409"/>
      <c r="F156" s="410">
        <f>D156*E156</f>
        <v>0</v>
      </c>
      <c r="G156" s="1102"/>
    </row>
    <row r="157" spans="1:7" ht="12.5" x14ac:dyDescent="0.25">
      <c r="A157" s="404" t="s">
        <v>167</v>
      </c>
      <c r="B157" s="408" t="s">
        <v>1244</v>
      </c>
      <c r="C157" s="404" t="s">
        <v>15</v>
      </c>
      <c r="D157" s="404">
        <v>1</v>
      </c>
      <c r="E157" s="409"/>
      <c r="F157" s="410">
        <f>D157*E157</f>
        <v>0</v>
      </c>
      <c r="G157" s="1102"/>
    </row>
    <row r="158" spans="1:7" ht="12.5" x14ac:dyDescent="0.25">
      <c r="A158" s="404" t="s">
        <v>176</v>
      </c>
      <c r="B158" s="408" t="s">
        <v>1245</v>
      </c>
      <c r="C158" s="404" t="s">
        <v>15</v>
      </c>
      <c r="D158" s="404">
        <v>2</v>
      </c>
      <c r="E158" s="409"/>
      <c r="F158" s="410">
        <f>D158*E158</f>
        <v>0</v>
      </c>
      <c r="G158" s="1102"/>
    </row>
    <row r="159" spans="1:7" ht="12.5" x14ac:dyDescent="0.25">
      <c r="A159" s="404" t="s">
        <v>1268</v>
      </c>
      <c r="B159" s="408" t="s">
        <v>1280</v>
      </c>
      <c r="C159" s="404" t="s">
        <v>15</v>
      </c>
      <c r="D159" s="404">
        <v>1</v>
      </c>
      <c r="E159" s="409"/>
      <c r="F159" s="410">
        <f t="shared" ref="F159:F161" si="4">D159*E159</f>
        <v>0</v>
      </c>
      <c r="G159" s="1102"/>
    </row>
    <row r="160" spans="1:7" ht="12.5" x14ac:dyDescent="0.25">
      <c r="A160" s="404" t="s">
        <v>1269</v>
      </c>
      <c r="B160" s="408" t="s">
        <v>1281</v>
      </c>
      <c r="C160" s="404" t="s">
        <v>15</v>
      </c>
      <c r="D160" s="404">
        <v>1</v>
      </c>
      <c r="E160" s="409"/>
      <c r="F160" s="410">
        <f t="shared" si="4"/>
        <v>0</v>
      </c>
      <c r="G160" s="1102"/>
    </row>
    <row r="161" spans="1:11" ht="12.5" x14ac:dyDescent="0.25">
      <c r="A161" s="404" t="s">
        <v>1270</v>
      </c>
      <c r="B161" s="408" t="s">
        <v>1282</v>
      </c>
      <c r="C161" s="404" t="s">
        <v>15</v>
      </c>
      <c r="D161" s="404">
        <v>1</v>
      </c>
      <c r="E161" s="409"/>
      <c r="F161" s="410">
        <f t="shared" si="4"/>
        <v>0</v>
      </c>
      <c r="G161" s="1102"/>
    </row>
    <row r="162" spans="1:11" ht="12.5" x14ac:dyDescent="0.25">
      <c r="A162" s="404"/>
      <c r="B162" s="408"/>
      <c r="C162" s="404"/>
      <c r="D162" s="404"/>
      <c r="E162" s="409"/>
      <c r="F162" s="410"/>
      <c r="G162" s="1102"/>
    </row>
    <row r="163" spans="1:11" ht="13" x14ac:dyDescent="0.25">
      <c r="A163" s="413"/>
      <c r="B163" s="971" t="s">
        <v>1246</v>
      </c>
      <c r="C163" s="404"/>
      <c r="D163" s="404"/>
      <c r="E163" s="409"/>
      <c r="F163" s="410"/>
      <c r="G163" s="970"/>
    </row>
    <row r="164" spans="1:11" ht="25" x14ac:dyDescent="0.25">
      <c r="A164" s="413"/>
      <c r="B164" s="768" t="s">
        <v>1247</v>
      </c>
      <c r="C164" s="404"/>
      <c r="D164" s="404"/>
      <c r="E164" s="409"/>
      <c r="F164" s="410"/>
      <c r="G164" s="970"/>
    </row>
    <row r="165" spans="1:11" ht="12.5" x14ac:dyDescent="0.25">
      <c r="A165" s="413" t="s">
        <v>1248</v>
      </c>
      <c r="B165" s="408" t="s">
        <v>147</v>
      </c>
      <c r="C165" s="404" t="s">
        <v>15</v>
      </c>
      <c r="D165" s="404">
        <v>1</v>
      </c>
      <c r="E165" s="409"/>
      <c r="F165" s="410">
        <f>D165*E165</f>
        <v>0</v>
      </c>
      <c r="G165" s="970"/>
    </row>
    <row r="166" spans="1:11" ht="12.5" x14ac:dyDescent="0.25">
      <c r="A166" s="404"/>
      <c r="B166" s="408"/>
      <c r="C166" s="404"/>
      <c r="D166" s="404"/>
      <c r="E166" s="409"/>
      <c r="F166" s="410"/>
      <c r="G166" s="970"/>
    </row>
    <row r="167" spans="1:11" ht="26" x14ac:dyDescent="0.25">
      <c r="A167" s="404"/>
      <c r="B167" s="172" t="s">
        <v>877</v>
      </c>
      <c r="C167" s="404"/>
      <c r="D167" s="404"/>
      <c r="E167" s="409"/>
      <c r="F167" s="410"/>
    </row>
    <row r="168" spans="1:11" ht="12.5" x14ac:dyDescent="0.25">
      <c r="A168" s="404" t="s">
        <v>168</v>
      </c>
      <c r="B168" s="408" t="s">
        <v>284</v>
      </c>
      <c r="C168" s="404" t="s">
        <v>15</v>
      </c>
      <c r="D168" s="404">
        <v>1</v>
      </c>
      <c r="E168" s="409"/>
      <c r="F168" s="410">
        <f>D168*E168</f>
        <v>0</v>
      </c>
      <c r="G168" s="266"/>
      <c r="H168" s="417"/>
      <c r="I168" s="393"/>
      <c r="J168" s="393"/>
      <c r="K168" s="393"/>
    </row>
    <row r="169" spans="1:11" ht="12.5" x14ac:dyDescent="0.25">
      <c r="A169" s="404" t="s">
        <v>169</v>
      </c>
      <c r="B169" s="408" t="s">
        <v>875</v>
      </c>
      <c r="C169" s="404" t="s">
        <v>15</v>
      </c>
      <c r="D169" s="404">
        <v>1</v>
      </c>
      <c r="E169" s="409"/>
      <c r="F169" s="410">
        <f>D169*E169</f>
        <v>0</v>
      </c>
      <c r="G169" s="266"/>
      <c r="H169" s="417"/>
      <c r="I169" s="393"/>
      <c r="J169" s="393"/>
      <c r="K169" s="393"/>
    </row>
    <row r="170" spans="1:11" ht="12.5" x14ac:dyDescent="0.25">
      <c r="A170" s="404" t="s">
        <v>177</v>
      </c>
      <c r="B170" s="408" t="s">
        <v>281</v>
      </c>
      <c r="C170" s="404" t="s">
        <v>15</v>
      </c>
      <c r="D170" s="404">
        <v>1</v>
      </c>
      <c r="E170" s="409"/>
      <c r="F170" s="410">
        <f>D170*E170</f>
        <v>0</v>
      </c>
      <c r="G170" s="266"/>
      <c r="H170" s="417"/>
      <c r="I170" s="393"/>
      <c r="J170" s="393"/>
      <c r="K170" s="393"/>
    </row>
    <row r="171" spans="1:11" ht="12.5" x14ac:dyDescent="0.25">
      <c r="A171" s="404"/>
      <c r="B171" s="408"/>
      <c r="C171" s="404"/>
      <c r="D171" s="404"/>
      <c r="E171" s="409"/>
      <c r="F171" s="410"/>
    </row>
    <row r="172" spans="1:11" ht="13" x14ac:dyDescent="0.25">
      <c r="A172" s="176"/>
      <c r="B172" s="376" t="s">
        <v>878</v>
      </c>
      <c r="C172" s="176"/>
      <c r="D172" s="287"/>
      <c r="E172" s="371"/>
      <c r="F172" s="372"/>
    </row>
    <row r="173" spans="1:11" ht="26" x14ac:dyDescent="0.25">
      <c r="A173" s="175"/>
      <c r="B173" s="383" t="s">
        <v>879</v>
      </c>
      <c r="C173" s="176"/>
      <c r="D173" s="287"/>
      <c r="E173" s="371"/>
      <c r="F173" s="372"/>
    </row>
    <row r="174" spans="1:11" s="393" customFormat="1" ht="12.5" x14ac:dyDescent="0.25">
      <c r="A174" s="175" t="s">
        <v>1095</v>
      </c>
      <c r="B174" s="388" t="s">
        <v>281</v>
      </c>
      <c r="C174" s="176" t="s">
        <v>15</v>
      </c>
      <c r="D174" s="370">
        <v>1</v>
      </c>
      <c r="E174" s="371"/>
      <c r="F174" s="384">
        <f>D174*E174</f>
        <v>0</v>
      </c>
    </row>
    <row r="175" spans="1:11" s="393" customFormat="1" ht="12.5" x14ac:dyDescent="0.25">
      <c r="A175" s="977"/>
      <c r="B175" s="556"/>
      <c r="C175" s="973"/>
      <c r="D175" s="980"/>
      <c r="E175" s="975"/>
      <c r="F175" s="981"/>
    </row>
    <row r="176" spans="1:11" s="393" customFormat="1" ht="13" x14ac:dyDescent="0.25">
      <c r="A176" s="977"/>
      <c r="B176" s="972" t="s">
        <v>1249</v>
      </c>
      <c r="C176" s="973"/>
      <c r="D176" s="974"/>
      <c r="E176" s="975"/>
      <c r="F176" s="976"/>
    </row>
    <row r="177" spans="1:11" s="393" customFormat="1" ht="13" x14ac:dyDescent="0.25">
      <c r="A177" s="411"/>
      <c r="B177" s="972" t="s">
        <v>1250</v>
      </c>
      <c r="C177" s="413"/>
      <c r="D177" s="414"/>
      <c r="E177" s="415"/>
      <c r="F177" s="416"/>
    </row>
    <row r="178" spans="1:11" s="393" customFormat="1" ht="12.5" x14ac:dyDescent="0.25">
      <c r="A178" s="404" t="s">
        <v>288</v>
      </c>
      <c r="B178" s="408" t="s">
        <v>162</v>
      </c>
      <c r="C178" s="404" t="s">
        <v>15</v>
      </c>
      <c r="D178" s="404">
        <v>1</v>
      </c>
      <c r="E178" s="409"/>
      <c r="F178" s="410">
        <f>D178*E178</f>
        <v>0</v>
      </c>
    </row>
    <row r="179" spans="1:11" ht="12.5" x14ac:dyDescent="0.25">
      <c r="A179" s="404"/>
      <c r="B179" s="408"/>
      <c r="C179" s="404"/>
      <c r="D179" s="404"/>
      <c r="E179" s="409"/>
      <c r="F179" s="410"/>
    </row>
    <row r="180" spans="1:11" ht="12.5" x14ac:dyDescent="0.25">
      <c r="A180" s="404"/>
      <c r="B180" s="418"/>
      <c r="C180" s="404"/>
      <c r="D180" s="404"/>
      <c r="E180" s="409"/>
      <c r="F180" s="410"/>
    </row>
    <row r="181" spans="1:11" ht="13" x14ac:dyDescent="0.25">
      <c r="A181" s="176"/>
      <c r="B181" s="392" t="s">
        <v>257</v>
      </c>
      <c r="C181" s="176"/>
      <c r="D181" s="370"/>
      <c r="E181" s="371"/>
      <c r="F181" s="372"/>
    </row>
    <row r="182" spans="1:11" ht="12.5" x14ac:dyDescent="0.25">
      <c r="A182" s="176"/>
      <c r="B182" s="397"/>
      <c r="C182" s="176"/>
      <c r="D182" s="370"/>
      <c r="E182" s="371"/>
      <c r="F182" s="372"/>
    </row>
    <row r="183" spans="1:11" ht="13" x14ac:dyDescent="0.25">
      <c r="A183" s="176"/>
      <c r="B183" s="369" t="s">
        <v>881</v>
      </c>
      <c r="C183" s="176"/>
      <c r="D183" s="370"/>
      <c r="E183" s="371"/>
      <c r="F183" s="372"/>
    </row>
    <row r="184" spans="1:11" ht="13" x14ac:dyDescent="0.25">
      <c r="A184" s="176"/>
      <c r="B184" s="382" t="s">
        <v>882</v>
      </c>
      <c r="C184" s="176"/>
      <c r="D184" s="370"/>
      <c r="E184" s="371"/>
      <c r="F184" s="372"/>
    </row>
    <row r="185" spans="1:11" ht="12.5" x14ac:dyDescent="0.25">
      <c r="A185" s="175" t="s">
        <v>158</v>
      </c>
      <c r="B185" s="286" t="s">
        <v>883</v>
      </c>
      <c r="C185" s="176" t="s">
        <v>15</v>
      </c>
      <c r="D185" s="287">
        <v>1</v>
      </c>
      <c r="E185" s="419"/>
      <c r="F185" s="410">
        <f>D185*E185</f>
        <v>0</v>
      </c>
      <c r="G185" s="266"/>
      <c r="H185" s="420"/>
      <c r="I185" s="266"/>
      <c r="J185" s="266"/>
      <c r="K185" s="266"/>
    </row>
    <row r="186" spans="1:11" ht="12.5" x14ac:dyDescent="0.25">
      <c r="A186" s="175"/>
      <c r="B186" s="286"/>
      <c r="C186" s="176"/>
      <c r="D186" s="287"/>
      <c r="E186" s="419"/>
      <c r="F186" s="372"/>
      <c r="G186" s="266"/>
      <c r="H186" s="420"/>
      <c r="I186" s="266"/>
      <c r="J186" s="266"/>
      <c r="K186" s="266"/>
    </row>
    <row r="187" spans="1:11" ht="12.5" x14ac:dyDescent="0.25">
      <c r="A187" s="175" t="s">
        <v>884</v>
      </c>
      <c r="B187" s="286" t="s">
        <v>885</v>
      </c>
      <c r="C187" s="176" t="s">
        <v>15</v>
      </c>
      <c r="D187" s="287">
        <v>1</v>
      </c>
      <c r="E187" s="419"/>
      <c r="F187" s="410">
        <f>D187*E187</f>
        <v>0</v>
      </c>
      <c r="G187" s="266"/>
      <c r="H187" s="420"/>
      <c r="I187" s="266"/>
      <c r="J187" s="266"/>
      <c r="K187" s="266"/>
    </row>
    <row r="188" spans="1:11" ht="12.5" x14ac:dyDescent="0.25">
      <c r="A188" s="175"/>
      <c r="B188" s="286"/>
      <c r="C188" s="176"/>
      <c r="D188" s="287"/>
      <c r="E188" s="419"/>
      <c r="F188" s="372"/>
      <c r="G188" s="266"/>
      <c r="H188" s="420"/>
      <c r="I188" s="266"/>
      <c r="J188" s="266"/>
      <c r="K188" s="266"/>
    </row>
    <row r="189" spans="1:11" ht="25" x14ac:dyDescent="0.25">
      <c r="A189" s="175" t="s">
        <v>791</v>
      </c>
      <c r="B189" s="421" t="s">
        <v>886</v>
      </c>
      <c r="C189" s="176" t="s">
        <v>15</v>
      </c>
      <c r="D189" s="287">
        <v>1</v>
      </c>
      <c r="E189" s="422"/>
      <c r="F189" s="410">
        <f>D189*E189</f>
        <v>0</v>
      </c>
    </row>
    <row r="190" spans="1:11" ht="12.5" x14ac:dyDescent="0.25">
      <c r="A190" s="175"/>
      <c r="B190" s="286"/>
      <c r="C190" s="176"/>
      <c r="D190" s="287"/>
      <c r="E190" s="419"/>
      <c r="F190" s="372"/>
      <c r="G190" s="266"/>
      <c r="H190" s="420"/>
      <c r="I190" s="266"/>
      <c r="J190" s="266"/>
      <c r="K190" s="266"/>
    </row>
    <row r="191" spans="1:11" ht="27" x14ac:dyDescent="0.25">
      <c r="A191" s="175" t="s">
        <v>887</v>
      </c>
      <c r="B191" s="286" t="s">
        <v>888</v>
      </c>
      <c r="C191" s="176" t="s">
        <v>106</v>
      </c>
      <c r="D191" s="287">
        <v>30</v>
      </c>
      <c r="E191" s="419"/>
      <c r="F191" s="410">
        <f>D191*E191</f>
        <v>0</v>
      </c>
      <c r="G191" s="266"/>
      <c r="H191" s="420"/>
      <c r="I191" s="266"/>
      <c r="J191" s="266"/>
      <c r="K191" s="266"/>
    </row>
    <row r="192" spans="1:11" ht="12.5" x14ac:dyDescent="0.25">
      <c r="A192" s="176"/>
      <c r="B192" s="148"/>
      <c r="C192" s="149"/>
      <c r="D192" s="150"/>
      <c r="E192" s="151"/>
      <c r="F192" s="174"/>
    </row>
    <row r="193" spans="1:6" ht="13" x14ac:dyDescent="0.25">
      <c r="A193" s="176"/>
      <c r="B193" s="376"/>
      <c r="C193" s="176"/>
      <c r="D193" s="287"/>
      <c r="E193" s="371"/>
      <c r="F193" s="423"/>
    </row>
    <row r="194" spans="1:6" ht="13" thickBot="1" x14ac:dyDescent="0.3">
      <c r="A194" s="143"/>
      <c r="B194" s="147"/>
      <c r="C194" s="143"/>
      <c r="D194" s="427"/>
      <c r="E194" s="144"/>
      <c r="F194" s="145"/>
    </row>
    <row r="195" spans="1:6" ht="17.25" customHeight="1" thickTop="1" x14ac:dyDescent="0.25">
      <c r="A195" s="1103" t="s">
        <v>93</v>
      </c>
      <c r="B195" s="1103"/>
      <c r="C195" s="1103"/>
      <c r="D195" s="1103"/>
      <c r="E195" s="1103"/>
      <c r="F195" s="905">
        <f>SUM(F132:F194)</f>
        <v>0</v>
      </c>
    </row>
    <row r="196" spans="1:6" ht="13" x14ac:dyDescent="0.25">
      <c r="A196" s="176"/>
      <c r="B196" s="386" t="s">
        <v>116</v>
      </c>
      <c r="C196" s="176"/>
      <c r="D196" s="287"/>
      <c r="E196" s="371"/>
      <c r="F196" s="372"/>
    </row>
    <row r="197" spans="1:6" ht="27" x14ac:dyDescent="0.25">
      <c r="A197" s="176" t="s">
        <v>1084</v>
      </c>
      <c r="B197" s="148" t="s">
        <v>1098</v>
      </c>
      <c r="C197" s="149" t="s">
        <v>241</v>
      </c>
      <c r="D197" s="150">
        <v>1</v>
      </c>
      <c r="E197" s="151"/>
      <c r="F197" s="174">
        <f>D197*E197</f>
        <v>0</v>
      </c>
    </row>
    <row r="198" spans="1:6" ht="13" x14ac:dyDescent="0.25">
      <c r="A198" s="176"/>
      <c r="B198" s="376"/>
      <c r="C198" s="176"/>
      <c r="D198" s="287"/>
      <c r="E198" s="371"/>
      <c r="F198" s="423"/>
    </row>
    <row r="199" spans="1:6" ht="52" x14ac:dyDescent="0.25">
      <c r="A199" s="176"/>
      <c r="B199" s="277" t="s">
        <v>890</v>
      </c>
      <c r="C199" s="176"/>
      <c r="D199" s="287"/>
      <c r="E199" s="371"/>
      <c r="F199" s="372"/>
    </row>
    <row r="200" spans="1:6" ht="13" x14ac:dyDescent="0.25">
      <c r="A200" s="176"/>
      <c r="B200" s="277"/>
      <c r="C200" s="176"/>
      <c r="D200" s="287"/>
      <c r="E200" s="371"/>
      <c r="F200" s="423"/>
    </row>
    <row r="201" spans="1:6" ht="27" x14ac:dyDescent="0.25">
      <c r="A201" s="176" t="s">
        <v>1085</v>
      </c>
      <c r="B201" s="148" t="s">
        <v>1099</v>
      </c>
      <c r="C201" s="176" t="s">
        <v>15</v>
      </c>
      <c r="D201" s="287">
        <v>1</v>
      </c>
      <c r="E201" s="371"/>
      <c r="F201" s="410">
        <f>D201*E201</f>
        <v>0</v>
      </c>
    </row>
    <row r="202" spans="1:6" ht="12.5" x14ac:dyDescent="0.25">
      <c r="A202" s="176"/>
      <c r="B202" s="300"/>
      <c r="C202" s="176"/>
      <c r="D202" s="287"/>
      <c r="E202" s="371"/>
      <c r="F202" s="424"/>
    </row>
    <row r="203" spans="1:6" ht="13" x14ac:dyDescent="0.25">
      <c r="A203" s="176"/>
      <c r="B203" s="369" t="s">
        <v>482</v>
      </c>
      <c r="C203" s="176"/>
      <c r="D203" s="370"/>
      <c r="E203" s="371"/>
      <c r="F203" s="372"/>
    </row>
    <row r="204" spans="1:6" ht="12.5" x14ac:dyDescent="0.25">
      <c r="A204" s="176"/>
      <c r="B204" s="397"/>
      <c r="C204" s="176"/>
      <c r="D204" s="370"/>
      <c r="E204" s="371"/>
      <c r="F204" s="372"/>
    </row>
    <row r="205" spans="1:6" ht="13" x14ac:dyDescent="0.25">
      <c r="A205" s="176"/>
      <c r="B205" s="369" t="s">
        <v>891</v>
      </c>
      <c r="C205" s="176"/>
      <c r="D205" s="370"/>
      <c r="E205" s="371"/>
      <c r="F205" s="372"/>
    </row>
    <row r="206" spans="1:6" ht="26" x14ac:dyDescent="0.25">
      <c r="A206" s="176"/>
      <c r="B206" s="383" t="s">
        <v>892</v>
      </c>
      <c r="C206" s="176"/>
      <c r="D206" s="425"/>
      <c r="E206" s="371"/>
      <c r="F206" s="372"/>
    </row>
    <row r="207" spans="1:6" ht="12.5" x14ac:dyDescent="0.25">
      <c r="A207" s="176" t="s">
        <v>485</v>
      </c>
      <c r="B207" s="300" t="s">
        <v>486</v>
      </c>
      <c r="C207" s="176" t="s">
        <v>44</v>
      </c>
      <c r="D207" s="287">
        <v>120</v>
      </c>
      <c r="E207" s="371"/>
      <c r="F207" s="410">
        <f>D207*E207</f>
        <v>0</v>
      </c>
    </row>
    <row r="208" spans="1:6" ht="12.5" x14ac:dyDescent="0.25">
      <c r="A208" s="176"/>
      <c r="B208" s="300"/>
      <c r="C208" s="176"/>
      <c r="D208" s="425"/>
      <c r="E208" s="371"/>
      <c r="F208" s="372"/>
    </row>
    <row r="209" spans="1:6" ht="37.5" x14ac:dyDescent="0.25">
      <c r="A209" s="176"/>
      <c r="B209" s="147" t="s">
        <v>487</v>
      </c>
      <c r="C209" s="176"/>
      <c r="D209" s="425"/>
      <c r="E209" s="371"/>
      <c r="F209" s="372"/>
    </row>
    <row r="210" spans="1:6" x14ac:dyDescent="0.25">
      <c r="A210" s="176" t="s">
        <v>488</v>
      </c>
      <c r="B210" s="300" t="s">
        <v>893</v>
      </c>
      <c r="C210" s="176" t="s">
        <v>322</v>
      </c>
      <c r="D210" s="287">
        <v>45</v>
      </c>
      <c r="E210" s="371"/>
      <c r="F210" s="410">
        <f>D210*E210</f>
        <v>0</v>
      </c>
    </row>
    <row r="211" spans="1:6" ht="12.5" x14ac:dyDescent="0.25">
      <c r="A211" s="145"/>
      <c r="B211" s="145"/>
      <c r="C211" s="145"/>
      <c r="D211" s="145"/>
      <c r="E211" s="145"/>
      <c r="F211" s="145"/>
    </row>
    <row r="212" spans="1:6" ht="13" x14ac:dyDescent="0.25">
      <c r="A212" s="143"/>
      <c r="B212" s="146" t="s">
        <v>497</v>
      </c>
      <c r="C212" s="143"/>
      <c r="D212" s="426"/>
      <c r="E212" s="144"/>
      <c r="F212" s="145"/>
    </row>
    <row r="213" spans="1:6" ht="12.5" x14ac:dyDescent="0.25">
      <c r="A213" s="143"/>
      <c r="B213" s="148"/>
      <c r="C213" s="143"/>
      <c r="D213" s="426"/>
      <c r="E213" s="144"/>
      <c r="F213" s="145"/>
    </row>
    <row r="214" spans="1:6" ht="25" x14ac:dyDescent="0.25">
      <c r="A214" s="143" t="s">
        <v>1086</v>
      </c>
      <c r="B214" s="147" t="s">
        <v>1087</v>
      </c>
      <c r="C214" s="143" t="s">
        <v>44</v>
      </c>
      <c r="D214" s="427">
        <v>20</v>
      </c>
      <c r="E214" s="144"/>
      <c r="F214" s="145">
        <f>D214*E214</f>
        <v>0</v>
      </c>
    </row>
    <row r="215" spans="1:6" ht="13" x14ac:dyDescent="0.25">
      <c r="A215" s="973"/>
      <c r="B215" s="982"/>
      <c r="C215" s="973"/>
      <c r="D215" s="974"/>
      <c r="E215" s="975"/>
      <c r="F215" s="976"/>
    </row>
    <row r="216" spans="1:6" ht="13" x14ac:dyDescent="0.25">
      <c r="A216" s="176"/>
      <c r="B216" s="376" t="s">
        <v>524</v>
      </c>
      <c r="C216" s="176"/>
      <c r="D216" s="287"/>
      <c r="E216" s="371"/>
      <c r="F216" s="372"/>
    </row>
    <row r="217" spans="1:6" ht="37.5" x14ac:dyDescent="0.25">
      <c r="A217" s="176" t="s">
        <v>525</v>
      </c>
      <c r="B217" s="286" t="s">
        <v>894</v>
      </c>
      <c r="C217" s="176" t="s">
        <v>106</v>
      </c>
      <c r="D217" s="287">
        <v>90</v>
      </c>
      <c r="E217" s="371"/>
      <c r="F217" s="410">
        <f>D217*E217</f>
        <v>0</v>
      </c>
    </row>
    <row r="218" spans="1:6" ht="12.5" x14ac:dyDescent="0.25">
      <c r="A218" s="176"/>
      <c r="B218" s="388"/>
      <c r="C218" s="176"/>
      <c r="D218" s="287"/>
      <c r="E218" s="371"/>
      <c r="F218" s="372"/>
    </row>
    <row r="219" spans="1:6" ht="13" x14ac:dyDescent="0.25">
      <c r="A219" s="176"/>
      <c r="B219" s="369" t="s">
        <v>159</v>
      </c>
      <c r="C219" s="176"/>
      <c r="D219" s="370"/>
      <c r="E219" s="371"/>
      <c r="F219" s="372"/>
    </row>
    <row r="220" spans="1:6" s="393" customFormat="1" ht="37.5" x14ac:dyDescent="0.25">
      <c r="A220" s="175" t="s">
        <v>527</v>
      </c>
      <c r="B220" s="390" t="s">
        <v>895</v>
      </c>
      <c r="C220" s="176" t="s">
        <v>15</v>
      </c>
      <c r="D220" s="287">
        <v>1</v>
      </c>
      <c r="E220" s="371"/>
      <c r="F220" s="410">
        <f>D220*E220</f>
        <v>0</v>
      </c>
    </row>
    <row r="221" spans="1:6" s="393" customFormat="1" ht="12.5" x14ac:dyDescent="0.25">
      <c r="A221" s="547"/>
      <c r="B221" s="558"/>
      <c r="C221" s="549"/>
      <c r="D221" s="550"/>
      <c r="E221" s="551"/>
      <c r="F221" s="424"/>
    </row>
    <row r="222" spans="1:6" s="393" customFormat="1" ht="12.5" x14ac:dyDescent="0.25">
      <c r="A222" s="547"/>
      <c r="B222" s="558"/>
      <c r="C222" s="549"/>
      <c r="D222" s="550"/>
      <c r="E222" s="551"/>
      <c r="F222" s="424"/>
    </row>
    <row r="223" spans="1:6" s="393" customFormat="1" ht="12.5" x14ac:dyDescent="0.25">
      <c r="A223" s="547"/>
      <c r="B223" s="558"/>
      <c r="C223" s="549"/>
      <c r="D223" s="550"/>
      <c r="E223" s="551"/>
      <c r="F223" s="424"/>
    </row>
    <row r="224" spans="1:6" s="393" customFormat="1" ht="12.5" x14ac:dyDescent="0.25">
      <c r="A224" s="547"/>
      <c r="B224" s="558"/>
      <c r="C224" s="549"/>
      <c r="D224" s="550"/>
      <c r="E224" s="551"/>
      <c r="F224" s="424"/>
    </row>
    <row r="225" spans="1:6" s="393" customFormat="1" ht="12.5" x14ac:dyDescent="0.25">
      <c r="A225" s="547"/>
      <c r="B225" s="558"/>
      <c r="C225" s="549"/>
      <c r="D225" s="550"/>
      <c r="E225" s="551"/>
      <c r="F225" s="424"/>
    </row>
    <row r="226" spans="1:6" s="393" customFormat="1" ht="12.5" x14ac:dyDescent="0.25">
      <c r="A226" s="547"/>
      <c r="B226" s="558"/>
      <c r="C226" s="549"/>
      <c r="D226" s="550"/>
      <c r="E226" s="551"/>
      <c r="F226" s="424"/>
    </row>
    <row r="227" spans="1:6" s="393" customFormat="1" ht="12.5" x14ac:dyDescent="0.25">
      <c r="A227" s="547"/>
      <c r="B227" s="558"/>
      <c r="C227" s="549"/>
      <c r="D227" s="550"/>
      <c r="E227" s="551"/>
      <c r="F227" s="424"/>
    </row>
    <row r="228" spans="1:6" s="393" customFormat="1" ht="12.5" x14ac:dyDescent="0.25">
      <c r="A228" s="547"/>
      <c r="B228" s="558"/>
      <c r="C228" s="549"/>
      <c r="D228" s="550"/>
      <c r="E228" s="551"/>
      <c r="F228" s="424"/>
    </row>
    <row r="229" spans="1:6" s="393" customFormat="1" ht="12.5" x14ac:dyDescent="0.25">
      <c r="A229" s="547"/>
      <c r="B229" s="558"/>
      <c r="C229" s="549"/>
      <c r="D229" s="550"/>
      <c r="E229" s="551"/>
      <c r="F229" s="424"/>
    </row>
    <row r="230" spans="1:6" s="393" customFormat="1" ht="12.5" x14ac:dyDescent="0.25">
      <c r="A230" s="547"/>
      <c r="B230" s="558"/>
      <c r="C230" s="549"/>
      <c r="D230" s="550"/>
      <c r="E230" s="551"/>
      <c r="F230" s="424"/>
    </row>
    <row r="231" spans="1:6" s="393" customFormat="1" ht="12.5" x14ac:dyDescent="0.25">
      <c r="A231" s="547"/>
      <c r="B231" s="558"/>
      <c r="C231" s="549"/>
      <c r="D231" s="550"/>
      <c r="E231" s="551"/>
      <c r="F231" s="424"/>
    </row>
    <row r="232" spans="1:6" s="393" customFormat="1" ht="12.5" x14ac:dyDescent="0.25">
      <c r="A232" s="547"/>
      <c r="B232" s="558"/>
      <c r="C232" s="549"/>
      <c r="D232" s="550"/>
      <c r="E232" s="551"/>
      <c r="F232" s="424"/>
    </row>
    <row r="233" spans="1:6" s="393" customFormat="1" ht="12.5" x14ac:dyDescent="0.25">
      <c r="A233" s="547"/>
      <c r="B233" s="558"/>
      <c r="C233" s="549"/>
      <c r="D233" s="550"/>
      <c r="E233" s="551"/>
      <c r="F233" s="424"/>
    </row>
    <row r="234" spans="1:6" s="393" customFormat="1" ht="12.5" x14ac:dyDescent="0.25">
      <c r="A234" s="547"/>
      <c r="B234" s="558"/>
      <c r="C234" s="549"/>
      <c r="D234" s="550"/>
      <c r="E234" s="551"/>
      <c r="F234" s="424"/>
    </row>
    <row r="235" spans="1:6" s="393" customFormat="1" ht="12.5" x14ac:dyDescent="0.25">
      <c r="A235" s="547"/>
      <c r="B235" s="558"/>
      <c r="C235" s="549"/>
      <c r="D235" s="550"/>
      <c r="E235" s="551"/>
      <c r="F235" s="424"/>
    </row>
    <row r="236" spans="1:6" s="393" customFormat="1" ht="12.5" x14ac:dyDescent="0.25">
      <c r="A236" s="547"/>
      <c r="B236" s="558"/>
      <c r="C236" s="549"/>
      <c r="D236" s="550"/>
      <c r="E236" s="551"/>
      <c r="F236" s="424"/>
    </row>
    <row r="237" spans="1:6" s="393" customFormat="1" ht="12.5" x14ac:dyDescent="0.25">
      <c r="A237" s="547"/>
      <c r="B237" s="558"/>
      <c r="C237" s="549"/>
      <c r="D237" s="550"/>
      <c r="E237" s="551"/>
      <c r="F237" s="424"/>
    </row>
    <row r="238" spans="1:6" s="393" customFormat="1" ht="12.5" x14ac:dyDescent="0.25">
      <c r="A238" s="547"/>
      <c r="B238" s="558"/>
      <c r="C238" s="549"/>
      <c r="D238" s="550"/>
      <c r="E238" s="551"/>
      <c r="F238" s="424"/>
    </row>
    <row r="239" spans="1:6" s="393" customFormat="1" ht="12.5" x14ac:dyDescent="0.25">
      <c r="A239" s="547"/>
      <c r="B239" s="558"/>
      <c r="C239" s="549"/>
      <c r="D239" s="550"/>
      <c r="E239" s="551"/>
      <c r="F239" s="424"/>
    </row>
    <row r="240" spans="1:6" s="393" customFormat="1" ht="12.5" x14ac:dyDescent="0.25">
      <c r="A240" s="547"/>
      <c r="B240" s="558"/>
      <c r="C240" s="549"/>
      <c r="D240" s="550"/>
      <c r="E240" s="551"/>
      <c r="F240" s="424"/>
    </row>
    <row r="241" spans="1:6" s="393" customFormat="1" ht="12.5" x14ac:dyDescent="0.25">
      <c r="A241" s="547"/>
      <c r="B241" s="558"/>
      <c r="C241" s="549"/>
      <c r="D241" s="550"/>
      <c r="E241" s="551"/>
      <c r="F241" s="424"/>
    </row>
    <row r="242" spans="1:6" s="393" customFormat="1" ht="12.5" x14ac:dyDescent="0.25">
      <c r="A242" s="547"/>
      <c r="B242" s="558"/>
      <c r="C242" s="549"/>
      <c r="D242" s="550"/>
      <c r="E242" s="551"/>
      <c r="F242" s="424"/>
    </row>
    <row r="243" spans="1:6" s="393" customFormat="1" ht="12.5" x14ac:dyDescent="0.25">
      <c r="A243" s="547"/>
      <c r="B243" s="558"/>
      <c r="C243" s="549"/>
      <c r="D243" s="550"/>
      <c r="E243" s="551"/>
      <c r="F243" s="424"/>
    </row>
    <row r="244" spans="1:6" s="393" customFormat="1" ht="12.5" x14ac:dyDescent="0.25">
      <c r="A244" s="547"/>
      <c r="B244" s="558"/>
      <c r="C244" s="549"/>
      <c r="D244" s="550"/>
      <c r="E244" s="551"/>
      <c r="F244" s="424"/>
    </row>
    <row r="245" spans="1:6" s="393" customFormat="1" ht="12.5" x14ac:dyDescent="0.25">
      <c r="A245" s="547"/>
      <c r="B245" s="558"/>
      <c r="C245" s="549"/>
      <c r="D245" s="550"/>
      <c r="E245" s="551"/>
      <c r="F245" s="424"/>
    </row>
    <row r="246" spans="1:6" s="393" customFormat="1" ht="12.5" x14ac:dyDescent="0.25">
      <c r="A246" s="547"/>
      <c r="B246" s="558"/>
      <c r="C246" s="549"/>
      <c r="D246" s="550"/>
      <c r="E246" s="551"/>
      <c r="F246" s="424"/>
    </row>
    <row r="247" spans="1:6" s="393" customFormat="1" ht="12.5" x14ac:dyDescent="0.25">
      <c r="A247" s="547"/>
      <c r="B247" s="558"/>
      <c r="C247" s="549"/>
      <c r="D247" s="550"/>
      <c r="E247" s="551"/>
      <c r="F247" s="424"/>
    </row>
    <row r="248" spans="1:6" s="393" customFormat="1" ht="12.5" x14ac:dyDescent="0.25">
      <c r="A248" s="547"/>
      <c r="B248" s="558"/>
      <c r="C248" s="549"/>
      <c r="D248" s="550"/>
      <c r="E248" s="551"/>
      <c r="F248" s="424"/>
    </row>
    <row r="249" spans="1:6" s="393" customFormat="1" ht="12.5" x14ac:dyDescent="0.25">
      <c r="A249" s="547"/>
      <c r="B249" s="558"/>
      <c r="C249" s="549"/>
      <c r="D249" s="550"/>
      <c r="E249" s="551"/>
      <c r="F249" s="424"/>
    </row>
    <row r="250" spans="1:6" s="393" customFormat="1" ht="12.5" x14ac:dyDescent="0.25">
      <c r="A250" s="547"/>
      <c r="B250" s="558"/>
      <c r="C250" s="549"/>
      <c r="D250" s="550"/>
      <c r="E250" s="551"/>
      <c r="F250" s="424"/>
    </row>
    <row r="251" spans="1:6" s="393" customFormat="1" ht="12.5" x14ac:dyDescent="0.25">
      <c r="A251" s="547"/>
      <c r="B251" s="558"/>
      <c r="C251" s="549"/>
      <c r="D251" s="550"/>
      <c r="E251" s="551"/>
      <c r="F251" s="424"/>
    </row>
    <row r="252" spans="1:6" s="393" customFormat="1" ht="12.5" x14ac:dyDescent="0.25">
      <c r="A252" s="547"/>
      <c r="B252" s="558"/>
      <c r="C252" s="549"/>
      <c r="D252" s="550"/>
      <c r="E252" s="551"/>
      <c r="F252" s="424"/>
    </row>
    <row r="253" spans="1:6" s="393" customFormat="1" ht="13" thickBot="1" x14ac:dyDescent="0.3">
      <c r="A253" s="176"/>
      <c r="B253" s="388"/>
      <c r="C253" s="176"/>
      <c r="D253" s="287"/>
      <c r="E253" s="371"/>
      <c r="F253" s="372"/>
    </row>
    <row r="254" spans="1:6" ht="19.149999999999999" customHeight="1" thickTop="1" x14ac:dyDescent="0.25">
      <c r="A254" s="1106" t="s">
        <v>93</v>
      </c>
      <c r="B254" s="1106"/>
      <c r="C254" s="1106"/>
      <c r="D254" s="1106"/>
      <c r="E254" s="1106"/>
      <c r="F254" s="905">
        <f>SUM(F196:F253)</f>
        <v>0</v>
      </c>
    </row>
    <row r="255" spans="1:6" ht="12.5" x14ac:dyDescent="0.25">
      <c r="A255" s="428"/>
      <c r="B255" s="429"/>
      <c r="C255" s="430"/>
      <c r="D255" s="431"/>
      <c r="E255" s="432"/>
      <c r="F255" s="433"/>
    </row>
    <row r="256" spans="1:6" ht="13" x14ac:dyDescent="0.25">
      <c r="A256" s="176"/>
      <c r="B256" s="434" t="s">
        <v>24</v>
      </c>
      <c r="C256" s="279"/>
      <c r="D256" s="380"/>
      <c r="E256" s="381"/>
      <c r="F256" s="384"/>
    </row>
    <row r="257" spans="1:252" ht="12.5" x14ac:dyDescent="0.25">
      <c r="A257" s="176"/>
      <c r="B257" s="286"/>
      <c r="C257" s="279"/>
      <c r="D257" s="380"/>
      <c r="E257" s="381"/>
      <c r="F257" s="384"/>
    </row>
    <row r="258" spans="1:252" s="156" customFormat="1" ht="13" x14ac:dyDescent="0.25">
      <c r="A258" s="154"/>
      <c r="B258" s="178"/>
      <c r="C258" s="154"/>
      <c r="D258" s="177"/>
      <c r="E258" s="155"/>
      <c r="F258" s="403"/>
      <c r="G258" s="266"/>
      <c r="H258" s="266"/>
      <c r="I258" s="266"/>
      <c r="J258" s="266"/>
      <c r="K258" s="266"/>
      <c r="L258" s="266"/>
      <c r="M258" s="266"/>
      <c r="N258" s="266"/>
      <c r="O258" s="266"/>
      <c r="P258" s="266"/>
      <c r="Q258" s="266"/>
      <c r="R258" s="266"/>
      <c r="S258" s="266"/>
      <c r="T258" s="266"/>
      <c r="U258" s="266"/>
      <c r="V258" s="266"/>
      <c r="W258" s="266"/>
      <c r="X258" s="266"/>
      <c r="Y258" s="266"/>
      <c r="Z258" s="266"/>
      <c r="AA258" s="266"/>
      <c r="AB258" s="266"/>
      <c r="AC258" s="266"/>
      <c r="AD258" s="266"/>
      <c r="AE258" s="266"/>
      <c r="AF258" s="266"/>
      <c r="AG258" s="266"/>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c r="CF258" s="266"/>
      <c r="CG258" s="266"/>
      <c r="CH258" s="266"/>
      <c r="CI258" s="266"/>
      <c r="CJ258" s="266"/>
      <c r="CK258" s="266"/>
      <c r="CL258" s="266"/>
      <c r="CM258" s="266"/>
      <c r="CN258" s="266"/>
      <c r="CO258" s="266"/>
      <c r="CP258" s="266"/>
      <c r="CQ258" s="266"/>
      <c r="CR258" s="266"/>
      <c r="CS258" s="266"/>
      <c r="CT258" s="266"/>
      <c r="CU258" s="266"/>
      <c r="CV258" s="266"/>
      <c r="CW258" s="266"/>
      <c r="CX258" s="266"/>
      <c r="CY258" s="266"/>
      <c r="CZ258" s="266"/>
      <c r="DA258" s="266"/>
      <c r="DB258" s="266"/>
      <c r="DC258" s="266"/>
      <c r="DD258" s="266"/>
      <c r="DE258" s="266"/>
      <c r="DF258" s="266"/>
      <c r="DG258" s="266"/>
      <c r="DH258" s="266"/>
      <c r="DI258" s="266"/>
      <c r="DJ258" s="266"/>
      <c r="DK258" s="266"/>
      <c r="DL258" s="266"/>
      <c r="DM258" s="266"/>
      <c r="DN258" s="266"/>
      <c r="DO258" s="266"/>
      <c r="DP258" s="266"/>
      <c r="DQ258" s="266"/>
      <c r="DR258" s="266"/>
      <c r="DS258" s="266"/>
      <c r="DT258" s="266"/>
      <c r="DU258" s="266"/>
      <c r="DV258" s="266"/>
      <c r="DW258" s="266"/>
      <c r="DX258" s="266"/>
      <c r="DY258" s="266"/>
      <c r="DZ258" s="266"/>
      <c r="EA258" s="266"/>
      <c r="EB258" s="266"/>
      <c r="EC258" s="266"/>
      <c r="ED258" s="266"/>
      <c r="EE258" s="266"/>
      <c r="EF258" s="266"/>
      <c r="EG258" s="266"/>
      <c r="EH258" s="266"/>
      <c r="EI258" s="266"/>
      <c r="EJ258" s="266"/>
      <c r="EK258" s="266"/>
      <c r="EL258" s="266"/>
      <c r="EM258" s="266"/>
      <c r="EN258" s="266"/>
      <c r="EO258" s="266"/>
      <c r="EP258" s="266"/>
      <c r="EQ258" s="266"/>
      <c r="ER258" s="266"/>
      <c r="ES258" s="266"/>
      <c r="ET258" s="266"/>
      <c r="EU258" s="266"/>
      <c r="EV258" s="266"/>
      <c r="EW258" s="266"/>
      <c r="EX258" s="266"/>
      <c r="EY258" s="266"/>
      <c r="EZ258" s="266"/>
      <c r="FA258" s="266"/>
      <c r="FB258" s="266"/>
      <c r="FC258" s="266"/>
      <c r="FD258" s="266"/>
      <c r="FE258" s="266"/>
      <c r="FF258" s="266"/>
      <c r="FG258" s="266"/>
      <c r="FH258" s="266"/>
      <c r="FI258" s="266"/>
      <c r="FJ258" s="266"/>
      <c r="FK258" s="266"/>
      <c r="FL258" s="266"/>
      <c r="FM258" s="266"/>
      <c r="FN258" s="266"/>
      <c r="FO258" s="266"/>
      <c r="FP258" s="266"/>
      <c r="FQ258" s="266"/>
      <c r="FR258" s="266"/>
      <c r="FS258" s="266"/>
      <c r="FT258" s="266"/>
      <c r="FU258" s="266"/>
      <c r="FV258" s="266"/>
      <c r="FW258" s="266"/>
      <c r="FX258" s="266"/>
      <c r="FY258" s="266"/>
      <c r="FZ258" s="266"/>
      <c r="GA258" s="266"/>
      <c r="GB258" s="266"/>
      <c r="GC258" s="266"/>
      <c r="GD258" s="266"/>
      <c r="GE258" s="266"/>
      <c r="GF258" s="266"/>
      <c r="GG258" s="266"/>
      <c r="GH258" s="266"/>
      <c r="GI258" s="266"/>
      <c r="GJ258" s="266"/>
      <c r="GK258" s="266"/>
      <c r="GL258" s="266"/>
      <c r="GM258" s="266"/>
      <c r="GN258" s="266"/>
      <c r="GO258" s="266"/>
      <c r="GP258" s="266"/>
      <c r="GQ258" s="266"/>
      <c r="GR258" s="266"/>
      <c r="GS258" s="266"/>
      <c r="GT258" s="266"/>
      <c r="GU258" s="266"/>
      <c r="GV258" s="266"/>
      <c r="GW258" s="266"/>
      <c r="GX258" s="266"/>
      <c r="GY258" s="266"/>
      <c r="GZ258" s="266"/>
      <c r="HA258" s="266"/>
      <c r="HB258" s="266"/>
      <c r="HC258" s="266"/>
      <c r="HD258" s="266"/>
      <c r="HE258" s="266"/>
      <c r="HF258" s="266"/>
      <c r="HG258" s="266"/>
      <c r="HH258" s="266"/>
      <c r="HI258" s="266"/>
      <c r="HJ258" s="266"/>
      <c r="HK258" s="266"/>
      <c r="HL258" s="266"/>
      <c r="HM258" s="266"/>
      <c r="HN258" s="266"/>
      <c r="HO258" s="266"/>
      <c r="HP258" s="266"/>
      <c r="HQ258" s="266"/>
      <c r="HR258" s="266"/>
      <c r="HS258" s="266"/>
      <c r="HT258" s="266"/>
      <c r="HU258" s="266"/>
      <c r="HV258" s="266"/>
      <c r="HW258" s="266"/>
      <c r="HX258" s="266"/>
      <c r="HY258" s="266"/>
      <c r="HZ258" s="266"/>
      <c r="IA258" s="266"/>
      <c r="IB258" s="266"/>
      <c r="IC258" s="266"/>
      <c r="ID258" s="266"/>
      <c r="IE258" s="266"/>
      <c r="IF258" s="266"/>
      <c r="IG258" s="266"/>
      <c r="IH258" s="266"/>
      <c r="II258" s="266"/>
      <c r="IJ258" s="266"/>
      <c r="IK258" s="266"/>
      <c r="IL258" s="266"/>
      <c r="IM258" s="266"/>
      <c r="IN258" s="266"/>
      <c r="IO258" s="266"/>
      <c r="IP258" s="266"/>
      <c r="IQ258" s="266"/>
      <c r="IR258" s="266"/>
    </row>
    <row r="259" spans="1:252" s="156" customFormat="1" ht="13" x14ac:dyDescent="0.25">
      <c r="A259" s="154"/>
      <c r="B259" s="178"/>
      <c r="C259" s="154"/>
      <c r="D259" s="177"/>
      <c r="E259" s="155"/>
      <c r="F259" s="403"/>
      <c r="G259" s="266"/>
      <c r="H259" s="266"/>
      <c r="I259" s="266"/>
      <c r="J259" s="266"/>
      <c r="K259" s="266"/>
      <c r="L259" s="266"/>
      <c r="M259" s="266"/>
      <c r="N259" s="266"/>
      <c r="O259" s="266"/>
      <c r="P259" s="266"/>
      <c r="Q259" s="266"/>
      <c r="R259" s="266"/>
      <c r="S259" s="266"/>
      <c r="T259" s="266"/>
      <c r="U259" s="266"/>
      <c r="V259" s="266"/>
      <c r="W259" s="266"/>
      <c r="X259" s="266"/>
      <c r="Y259" s="266"/>
      <c r="Z259" s="266"/>
      <c r="AA259" s="266"/>
      <c r="AB259" s="266"/>
      <c r="AC259" s="266"/>
      <c r="AD259" s="266"/>
      <c r="AE259" s="266"/>
      <c r="AF259" s="266"/>
      <c r="AG259" s="266"/>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c r="CF259" s="266"/>
      <c r="CG259" s="266"/>
      <c r="CH259" s="266"/>
      <c r="CI259" s="266"/>
      <c r="CJ259" s="266"/>
      <c r="CK259" s="266"/>
      <c r="CL259" s="266"/>
      <c r="CM259" s="266"/>
      <c r="CN259" s="266"/>
      <c r="CO259" s="266"/>
      <c r="CP259" s="266"/>
      <c r="CQ259" s="266"/>
      <c r="CR259" s="266"/>
      <c r="CS259" s="266"/>
      <c r="CT259" s="266"/>
      <c r="CU259" s="266"/>
      <c r="CV259" s="266"/>
      <c r="CW259" s="266"/>
      <c r="CX259" s="266"/>
      <c r="CY259" s="266"/>
      <c r="CZ259" s="266"/>
      <c r="DA259" s="266"/>
      <c r="DB259" s="266"/>
      <c r="DC259" s="266"/>
      <c r="DD259" s="266"/>
      <c r="DE259" s="266"/>
      <c r="DF259" s="266"/>
      <c r="DG259" s="266"/>
      <c r="DH259" s="266"/>
      <c r="DI259" s="266"/>
      <c r="DJ259" s="266"/>
      <c r="DK259" s="266"/>
      <c r="DL259" s="266"/>
      <c r="DM259" s="266"/>
      <c r="DN259" s="266"/>
      <c r="DO259" s="266"/>
      <c r="DP259" s="266"/>
      <c r="DQ259" s="266"/>
      <c r="DR259" s="266"/>
      <c r="DS259" s="266"/>
      <c r="DT259" s="266"/>
      <c r="DU259" s="266"/>
      <c r="DV259" s="266"/>
      <c r="DW259" s="266"/>
      <c r="DX259" s="266"/>
      <c r="DY259" s="266"/>
      <c r="DZ259" s="266"/>
      <c r="EA259" s="266"/>
      <c r="EB259" s="266"/>
      <c r="EC259" s="266"/>
      <c r="ED259" s="266"/>
      <c r="EE259" s="266"/>
      <c r="EF259" s="266"/>
      <c r="EG259" s="266"/>
      <c r="EH259" s="266"/>
      <c r="EI259" s="266"/>
      <c r="EJ259" s="266"/>
      <c r="EK259" s="266"/>
      <c r="EL259" s="266"/>
      <c r="EM259" s="266"/>
      <c r="EN259" s="266"/>
      <c r="EO259" s="266"/>
      <c r="EP259" s="266"/>
      <c r="EQ259" s="266"/>
      <c r="ER259" s="266"/>
      <c r="ES259" s="266"/>
      <c r="ET259" s="266"/>
      <c r="EU259" s="266"/>
      <c r="EV259" s="266"/>
      <c r="EW259" s="266"/>
      <c r="EX259" s="266"/>
      <c r="EY259" s="266"/>
      <c r="EZ259" s="266"/>
      <c r="FA259" s="266"/>
      <c r="FB259" s="266"/>
      <c r="FC259" s="266"/>
      <c r="FD259" s="266"/>
      <c r="FE259" s="266"/>
      <c r="FF259" s="266"/>
      <c r="FG259" s="266"/>
      <c r="FH259" s="266"/>
      <c r="FI259" s="266"/>
      <c r="FJ259" s="266"/>
      <c r="FK259" s="266"/>
      <c r="FL259" s="266"/>
      <c r="FM259" s="266"/>
      <c r="FN259" s="266"/>
      <c r="FO259" s="266"/>
      <c r="FP259" s="266"/>
      <c r="FQ259" s="266"/>
      <c r="FR259" s="266"/>
      <c r="FS259" s="266"/>
      <c r="FT259" s="266"/>
      <c r="FU259" s="266"/>
      <c r="FV259" s="266"/>
      <c r="FW259" s="266"/>
      <c r="FX259" s="266"/>
      <c r="FY259" s="266"/>
      <c r="FZ259" s="266"/>
      <c r="GA259" s="266"/>
      <c r="GB259" s="266"/>
      <c r="GC259" s="266"/>
      <c r="GD259" s="266"/>
      <c r="GE259" s="266"/>
      <c r="GF259" s="266"/>
      <c r="GG259" s="266"/>
      <c r="GH259" s="266"/>
      <c r="GI259" s="266"/>
      <c r="GJ259" s="266"/>
      <c r="GK259" s="266"/>
      <c r="GL259" s="266"/>
      <c r="GM259" s="266"/>
      <c r="GN259" s="266"/>
      <c r="GO259" s="266"/>
      <c r="GP259" s="266"/>
      <c r="GQ259" s="266"/>
      <c r="GR259" s="266"/>
      <c r="GS259" s="266"/>
      <c r="GT259" s="266"/>
      <c r="GU259" s="266"/>
      <c r="GV259" s="266"/>
      <c r="GW259" s="266"/>
      <c r="GX259" s="266"/>
      <c r="GY259" s="266"/>
      <c r="GZ259" s="266"/>
      <c r="HA259" s="266"/>
      <c r="HB259" s="266"/>
      <c r="HC259" s="266"/>
      <c r="HD259" s="266"/>
      <c r="HE259" s="266"/>
      <c r="HF259" s="266"/>
      <c r="HG259" s="266"/>
      <c r="HH259" s="266"/>
      <c r="HI259" s="266"/>
      <c r="HJ259" s="266"/>
      <c r="HK259" s="266"/>
      <c r="HL259" s="266"/>
      <c r="HM259" s="266"/>
      <c r="HN259" s="266"/>
      <c r="HO259" s="266"/>
      <c r="HP259" s="266"/>
      <c r="HQ259" s="266"/>
      <c r="HR259" s="266"/>
      <c r="HS259" s="266"/>
      <c r="HT259" s="266"/>
      <c r="HU259" s="266"/>
      <c r="HV259" s="266"/>
      <c r="HW259" s="266"/>
      <c r="HX259" s="266"/>
      <c r="HY259" s="266"/>
      <c r="HZ259" s="266"/>
      <c r="IA259" s="266"/>
      <c r="IB259" s="266"/>
      <c r="IC259" s="266"/>
      <c r="ID259" s="266"/>
      <c r="IE259" s="266"/>
      <c r="IF259" s="266"/>
      <c r="IG259" s="266"/>
      <c r="IH259" s="266"/>
      <c r="II259" s="266"/>
      <c r="IJ259" s="266"/>
      <c r="IK259" s="266"/>
      <c r="IL259" s="266"/>
      <c r="IM259" s="266"/>
      <c r="IN259" s="266"/>
      <c r="IO259" s="266"/>
      <c r="IP259" s="266"/>
      <c r="IQ259" s="266"/>
      <c r="IR259" s="266"/>
    </row>
    <row r="260" spans="1:252" s="156" customFormat="1" ht="13" x14ac:dyDescent="0.25">
      <c r="A260" s="154"/>
      <c r="B260" s="178"/>
      <c r="C260" s="154"/>
      <c r="D260" s="177"/>
      <c r="E260" s="155"/>
      <c r="F260" s="403"/>
      <c r="G260" s="266"/>
      <c r="H260" s="266"/>
      <c r="I260" s="266"/>
      <c r="J260" s="266"/>
      <c r="K260" s="266"/>
      <c r="L260" s="266"/>
      <c r="M260" s="266"/>
      <c r="N260" s="266"/>
      <c r="O260" s="266"/>
      <c r="P260" s="266"/>
      <c r="Q260" s="266"/>
      <c r="R260" s="266"/>
      <c r="S260" s="266"/>
      <c r="T260" s="266"/>
      <c r="U260" s="266"/>
      <c r="V260" s="266"/>
      <c r="W260" s="266"/>
      <c r="X260" s="266"/>
      <c r="Y260" s="266"/>
      <c r="Z260" s="266"/>
      <c r="AA260" s="266"/>
      <c r="AB260" s="266"/>
      <c r="AC260" s="266"/>
      <c r="AD260" s="266"/>
      <c r="AE260" s="266"/>
      <c r="AF260" s="266"/>
      <c r="AG260" s="266"/>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c r="CF260" s="266"/>
      <c r="CG260" s="266"/>
      <c r="CH260" s="266"/>
      <c r="CI260" s="266"/>
      <c r="CJ260" s="266"/>
      <c r="CK260" s="266"/>
      <c r="CL260" s="266"/>
      <c r="CM260" s="266"/>
      <c r="CN260" s="266"/>
      <c r="CO260" s="266"/>
      <c r="CP260" s="266"/>
      <c r="CQ260" s="266"/>
      <c r="CR260" s="266"/>
      <c r="CS260" s="266"/>
      <c r="CT260" s="266"/>
      <c r="CU260" s="266"/>
      <c r="CV260" s="266"/>
      <c r="CW260" s="266"/>
      <c r="CX260" s="266"/>
      <c r="CY260" s="266"/>
      <c r="CZ260" s="266"/>
      <c r="DA260" s="266"/>
      <c r="DB260" s="266"/>
      <c r="DC260" s="266"/>
      <c r="DD260" s="266"/>
      <c r="DE260" s="266"/>
      <c r="DF260" s="266"/>
      <c r="DG260" s="266"/>
      <c r="DH260" s="266"/>
      <c r="DI260" s="266"/>
      <c r="DJ260" s="266"/>
      <c r="DK260" s="266"/>
      <c r="DL260" s="266"/>
      <c r="DM260" s="266"/>
      <c r="DN260" s="266"/>
      <c r="DO260" s="266"/>
      <c r="DP260" s="266"/>
      <c r="DQ260" s="266"/>
      <c r="DR260" s="266"/>
      <c r="DS260" s="266"/>
      <c r="DT260" s="266"/>
      <c r="DU260" s="266"/>
      <c r="DV260" s="266"/>
      <c r="DW260" s="266"/>
      <c r="DX260" s="266"/>
      <c r="DY260" s="266"/>
      <c r="DZ260" s="266"/>
      <c r="EA260" s="266"/>
      <c r="EB260" s="266"/>
      <c r="EC260" s="266"/>
      <c r="ED260" s="266"/>
      <c r="EE260" s="266"/>
      <c r="EF260" s="266"/>
      <c r="EG260" s="266"/>
      <c r="EH260" s="266"/>
      <c r="EI260" s="266"/>
      <c r="EJ260" s="266"/>
      <c r="EK260" s="266"/>
      <c r="EL260" s="266"/>
      <c r="EM260" s="266"/>
      <c r="EN260" s="266"/>
      <c r="EO260" s="266"/>
      <c r="EP260" s="266"/>
      <c r="EQ260" s="266"/>
      <c r="ER260" s="266"/>
      <c r="ES260" s="266"/>
      <c r="ET260" s="266"/>
      <c r="EU260" s="266"/>
      <c r="EV260" s="266"/>
      <c r="EW260" s="266"/>
      <c r="EX260" s="266"/>
      <c r="EY260" s="266"/>
      <c r="EZ260" s="266"/>
      <c r="FA260" s="266"/>
      <c r="FB260" s="266"/>
      <c r="FC260" s="266"/>
      <c r="FD260" s="266"/>
      <c r="FE260" s="266"/>
      <c r="FF260" s="266"/>
      <c r="FG260" s="266"/>
      <c r="FH260" s="266"/>
      <c r="FI260" s="266"/>
      <c r="FJ260" s="266"/>
      <c r="FK260" s="266"/>
      <c r="FL260" s="266"/>
      <c r="FM260" s="266"/>
      <c r="FN260" s="266"/>
      <c r="FO260" s="266"/>
      <c r="FP260" s="266"/>
      <c r="FQ260" s="266"/>
      <c r="FR260" s="266"/>
      <c r="FS260" s="266"/>
      <c r="FT260" s="266"/>
      <c r="FU260" s="266"/>
      <c r="FV260" s="266"/>
      <c r="FW260" s="266"/>
      <c r="FX260" s="266"/>
      <c r="FY260" s="266"/>
      <c r="FZ260" s="266"/>
      <c r="GA260" s="266"/>
      <c r="GB260" s="266"/>
      <c r="GC260" s="266"/>
      <c r="GD260" s="266"/>
      <c r="GE260" s="266"/>
      <c r="GF260" s="266"/>
      <c r="GG260" s="266"/>
      <c r="GH260" s="266"/>
      <c r="GI260" s="266"/>
      <c r="GJ260" s="266"/>
      <c r="GK260" s="266"/>
      <c r="GL260" s="266"/>
      <c r="GM260" s="266"/>
      <c r="GN260" s="266"/>
      <c r="GO260" s="266"/>
      <c r="GP260" s="266"/>
      <c r="GQ260" s="266"/>
      <c r="GR260" s="266"/>
      <c r="GS260" s="266"/>
      <c r="GT260" s="266"/>
      <c r="GU260" s="266"/>
      <c r="GV260" s="266"/>
      <c r="GW260" s="266"/>
      <c r="GX260" s="266"/>
      <c r="GY260" s="266"/>
      <c r="GZ260" s="266"/>
      <c r="HA260" s="266"/>
      <c r="HB260" s="266"/>
      <c r="HC260" s="266"/>
      <c r="HD260" s="266"/>
      <c r="HE260" s="266"/>
      <c r="HF260" s="266"/>
      <c r="HG260" s="266"/>
      <c r="HH260" s="266"/>
      <c r="HI260" s="266"/>
      <c r="HJ260" s="266"/>
      <c r="HK260" s="266"/>
      <c r="HL260" s="266"/>
      <c r="HM260" s="266"/>
      <c r="HN260" s="266"/>
      <c r="HO260" s="266"/>
      <c r="HP260" s="266"/>
      <c r="HQ260" s="266"/>
      <c r="HR260" s="266"/>
      <c r="HS260" s="266"/>
      <c r="HT260" s="266"/>
      <c r="HU260" s="266"/>
      <c r="HV260" s="266"/>
      <c r="HW260" s="266"/>
      <c r="HX260" s="266"/>
      <c r="HY260" s="266"/>
      <c r="HZ260" s="266"/>
      <c r="IA260" s="266"/>
      <c r="IB260" s="266"/>
      <c r="IC260" s="266"/>
      <c r="ID260" s="266"/>
      <c r="IE260" s="266"/>
      <c r="IF260" s="266"/>
      <c r="IG260" s="266"/>
      <c r="IH260" s="266"/>
      <c r="II260" s="266"/>
      <c r="IJ260" s="266"/>
      <c r="IK260" s="266"/>
      <c r="IL260" s="266"/>
      <c r="IM260" s="266"/>
      <c r="IN260" s="266"/>
      <c r="IO260" s="266"/>
      <c r="IP260" s="266"/>
      <c r="IQ260" s="266"/>
      <c r="IR260" s="266"/>
    </row>
    <row r="261" spans="1:252" s="156" customFormat="1" ht="13" x14ac:dyDescent="0.25">
      <c r="A261" s="154"/>
      <c r="B261" s="178" t="s">
        <v>261</v>
      </c>
      <c r="C261" s="154"/>
      <c r="D261" s="177"/>
      <c r="E261" s="155"/>
      <c r="F261" s="403"/>
    </row>
    <row r="262" spans="1:252" s="156" customFormat="1" ht="13" x14ac:dyDescent="0.25">
      <c r="A262" s="154"/>
      <c r="B262" s="178"/>
      <c r="C262" s="154"/>
      <c r="D262" s="177"/>
      <c r="E262" s="155"/>
      <c r="F262" s="435"/>
    </row>
    <row r="263" spans="1:252" s="156" customFormat="1" ht="13" x14ac:dyDescent="0.25">
      <c r="A263" s="154"/>
      <c r="B263" s="178"/>
      <c r="C263" s="154"/>
      <c r="D263" s="177"/>
      <c r="E263" s="155"/>
      <c r="F263" s="403"/>
    </row>
    <row r="264" spans="1:252" ht="12.5" x14ac:dyDescent="0.25">
      <c r="A264" s="176"/>
      <c r="B264" s="436" t="s">
        <v>1088</v>
      </c>
      <c r="C264" s="279"/>
      <c r="D264" s="380"/>
      <c r="E264" s="381"/>
      <c r="F264" s="403">
        <f>+F69</f>
        <v>0</v>
      </c>
    </row>
    <row r="265" spans="1:252" ht="12.5" x14ac:dyDescent="0.25">
      <c r="A265" s="176"/>
      <c r="B265" s="436"/>
      <c r="C265" s="279"/>
      <c r="D265" s="380"/>
      <c r="E265" s="381"/>
      <c r="F265" s="384"/>
    </row>
    <row r="266" spans="1:252" ht="12.5" x14ac:dyDescent="0.25">
      <c r="A266" s="176"/>
      <c r="B266" s="436" t="s">
        <v>1089</v>
      </c>
      <c r="C266" s="279"/>
      <c r="D266" s="380"/>
      <c r="E266" s="381"/>
      <c r="F266" s="384">
        <f>+F131</f>
        <v>0</v>
      </c>
    </row>
    <row r="267" spans="1:252" ht="12.5" x14ac:dyDescent="0.25">
      <c r="A267" s="176"/>
      <c r="B267" s="436"/>
      <c r="C267" s="279"/>
      <c r="D267" s="380"/>
      <c r="E267" s="381"/>
      <c r="F267" s="437"/>
    </row>
    <row r="268" spans="1:252" ht="12.5" x14ac:dyDescent="0.25">
      <c r="A268" s="176"/>
      <c r="B268" s="436" t="s">
        <v>1090</v>
      </c>
      <c r="C268" s="279"/>
      <c r="D268" s="380"/>
      <c r="E268" s="381"/>
      <c r="F268" s="437">
        <f>+F195</f>
        <v>0</v>
      </c>
    </row>
    <row r="269" spans="1:252" ht="12.5" x14ac:dyDescent="0.25">
      <c r="A269" s="176"/>
      <c r="B269" s="436"/>
      <c r="C269" s="279"/>
      <c r="D269" s="380"/>
      <c r="E269" s="381"/>
      <c r="F269" s="384"/>
    </row>
    <row r="270" spans="1:252" ht="12.5" x14ac:dyDescent="0.25">
      <c r="A270" s="176"/>
      <c r="B270" s="436" t="s">
        <v>1091</v>
      </c>
      <c r="C270" s="279"/>
      <c r="D270" s="380"/>
      <c r="E270" s="381"/>
      <c r="F270" s="384">
        <f>+F254</f>
        <v>0</v>
      </c>
    </row>
    <row r="271" spans="1:252" ht="12.5" x14ac:dyDescent="0.25">
      <c r="A271" s="176"/>
      <c r="B271" s="421"/>
      <c r="C271" s="279"/>
      <c r="D271" s="380"/>
      <c r="E271" s="381"/>
      <c r="F271" s="384"/>
    </row>
    <row r="272" spans="1:252" ht="12.5" x14ac:dyDescent="0.25">
      <c r="A272" s="176"/>
      <c r="B272" s="436"/>
      <c r="C272" s="279"/>
      <c r="D272" s="380"/>
      <c r="E272" s="381"/>
      <c r="F272" s="384"/>
    </row>
    <row r="273" spans="1:6" ht="12.5" x14ac:dyDescent="0.25">
      <c r="A273" s="176"/>
      <c r="B273" s="421"/>
      <c r="C273" s="279"/>
      <c r="D273" s="380"/>
      <c r="E273" s="381"/>
      <c r="F273" s="375"/>
    </row>
    <row r="274" spans="1:6" ht="12.5" x14ac:dyDescent="0.25">
      <c r="A274" s="176"/>
      <c r="B274" s="436"/>
      <c r="C274" s="279"/>
      <c r="D274" s="380"/>
      <c r="E274" s="381"/>
      <c r="F274" s="375"/>
    </row>
    <row r="275" spans="1:6" ht="12.5" x14ac:dyDescent="0.25">
      <c r="A275" s="176"/>
      <c r="B275" s="421"/>
      <c r="C275" s="279"/>
      <c r="D275" s="380"/>
      <c r="E275" s="381"/>
      <c r="F275" s="375"/>
    </row>
    <row r="276" spans="1:6" ht="12.5" x14ac:dyDescent="0.25">
      <c r="A276" s="176"/>
      <c r="B276" s="421"/>
      <c r="C276" s="279"/>
      <c r="D276" s="380"/>
      <c r="E276" s="381"/>
      <c r="F276" s="375"/>
    </row>
    <row r="277" spans="1:6" ht="12.5" x14ac:dyDescent="0.25">
      <c r="A277" s="176"/>
      <c r="B277" s="421"/>
      <c r="C277" s="279"/>
      <c r="D277" s="380"/>
      <c r="E277" s="381"/>
      <c r="F277" s="375"/>
    </row>
    <row r="278" spans="1:6" ht="12.5" x14ac:dyDescent="0.25">
      <c r="A278" s="176"/>
      <c r="B278" s="421"/>
      <c r="C278" s="279"/>
      <c r="D278" s="380"/>
      <c r="E278" s="381"/>
      <c r="F278" s="375"/>
    </row>
    <row r="279" spans="1:6" ht="12.5" x14ac:dyDescent="0.25">
      <c r="A279" s="176"/>
      <c r="B279" s="421"/>
      <c r="C279" s="279"/>
      <c r="D279" s="380"/>
      <c r="E279" s="381"/>
      <c r="F279" s="375"/>
    </row>
    <row r="280" spans="1:6" ht="12.5" x14ac:dyDescent="0.25">
      <c r="A280" s="176"/>
      <c r="B280" s="421"/>
      <c r="C280" s="279"/>
      <c r="D280" s="380"/>
      <c r="E280" s="381"/>
      <c r="F280" s="375"/>
    </row>
    <row r="281" spans="1:6" ht="12.5" x14ac:dyDescent="0.25">
      <c r="A281" s="176"/>
      <c r="B281" s="421"/>
      <c r="C281" s="279"/>
      <c r="D281" s="380"/>
      <c r="E281" s="381"/>
      <c r="F281" s="375"/>
    </row>
    <row r="282" spans="1:6" ht="12.5" x14ac:dyDescent="0.25">
      <c r="A282" s="176"/>
      <c r="B282" s="421"/>
      <c r="C282" s="279"/>
      <c r="D282" s="380"/>
      <c r="E282" s="381"/>
      <c r="F282" s="375"/>
    </row>
    <row r="283" spans="1:6" ht="12.5" x14ac:dyDescent="0.25">
      <c r="A283" s="176"/>
      <c r="B283" s="421"/>
      <c r="C283" s="279"/>
      <c r="D283" s="380"/>
      <c r="E283" s="381"/>
      <c r="F283" s="375"/>
    </row>
    <row r="284" spans="1:6" ht="12.5" x14ac:dyDescent="0.25">
      <c r="A284" s="176"/>
      <c r="B284" s="421"/>
      <c r="C284" s="279"/>
      <c r="D284" s="380"/>
      <c r="E284" s="381"/>
      <c r="F284" s="375"/>
    </row>
    <row r="285" spans="1:6" ht="12.5" x14ac:dyDescent="0.25">
      <c r="A285" s="176"/>
      <c r="B285" s="421"/>
      <c r="C285" s="279"/>
      <c r="D285" s="380"/>
      <c r="E285" s="381"/>
      <c r="F285" s="375"/>
    </row>
    <row r="286" spans="1:6" ht="12.5" x14ac:dyDescent="0.25">
      <c r="A286" s="176"/>
      <c r="B286" s="421"/>
      <c r="C286" s="279"/>
      <c r="D286" s="380"/>
      <c r="E286" s="381"/>
      <c r="F286" s="375"/>
    </row>
    <row r="287" spans="1:6" ht="12.5" x14ac:dyDescent="0.25">
      <c r="A287" s="176"/>
      <c r="B287" s="421"/>
      <c r="C287" s="279"/>
      <c r="D287" s="380"/>
      <c r="E287" s="381"/>
      <c r="F287" s="375"/>
    </row>
    <row r="288" spans="1:6" ht="12.5" x14ac:dyDescent="0.25">
      <c r="A288" s="176"/>
      <c r="B288" s="421"/>
      <c r="C288" s="279"/>
      <c r="D288" s="380"/>
      <c r="E288" s="381"/>
      <c r="F288" s="375"/>
    </row>
    <row r="289" spans="1:6" ht="12.5" x14ac:dyDescent="0.25">
      <c r="A289" s="176"/>
      <c r="B289" s="421"/>
      <c r="C289" s="279"/>
      <c r="D289" s="380"/>
      <c r="E289" s="381"/>
      <c r="F289" s="375"/>
    </row>
    <row r="290" spans="1:6" ht="12.5" x14ac:dyDescent="0.25">
      <c r="A290" s="176"/>
      <c r="B290" s="421"/>
      <c r="C290" s="279"/>
      <c r="D290" s="380"/>
      <c r="E290" s="381"/>
      <c r="F290" s="375"/>
    </row>
    <row r="291" spans="1:6" ht="12.5" x14ac:dyDescent="0.25">
      <c r="A291" s="176"/>
      <c r="B291" s="421"/>
      <c r="C291" s="279"/>
      <c r="D291" s="380"/>
      <c r="E291" s="381"/>
      <c r="F291" s="375"/>
    </row>
    <row r="292" spans="1:6" ht="12.5" x14ac:dyDescent="0.25">
      <c r="A292" s="176"/>
      <c r="B292" s="421"/>
      <c r="C292" s="279"/>
      <c r="D292" s="380"/>
      <c r="E292" s="381"/>
      <c r="F292" s="375"/>
    </row>
    <row r="293" spans="1:6" ht="12.5" x14ac:dyDescent="0.25">
      <c r="A293" s="176"/>
      <c r="B293" s="421"/>
      <c r="C293" s="279"/>
      <c r="D293" s="380"/>
      <c r="E293" s="381"/>
      <c r="F293" s="375"/>
    </row>
    <row r="294" spans="1:6" ht="12.5" x14ac:dyDescent="0.25">
      <c r="A294" s="176"/>
      <c r="B294" s="421"/>
      <c r="C294" s="279"/>
      <c r="D294" s="380"/>
      <c r="E294" s="381"/>
      <c r="F294" s="375"/>
    </row>
    <row r="295" spans="1:6" ht="12.5" x14ac:dyDescent="0.25">
      <c r="A295" s="176"/>
      <c r="B295" s="421"/>
      <c r="C295" s="279"/>
      <c r="D295" s="380"/>
      <c r="E295" s="381"/>
      <c r="F295" s="375"/>
    </row>
    <row r="296" spans="1:6" ht="12.5" x14ac:dyDescent="0.25">
      <c r="A296" s="176"/>
      <c r="B296" s="421"/>
      <c r="C296" s="279"/>
      <c r="D296" s="380"/>
      <c r="E296" s="381"/>
      <c r="F296" s="375"/>
    </row>
    <row r="297" spans="1:6" ht="12.5" x14ac:dyDescent="0.25">
      <c r="A297" s="176"/>
      <c r="B297" s="421"/>
      <c r="C297" s="279"/>
      <c r="D297" s="380"/>
      <c r="E297" s="381"/>
      <c r="F297" s="375"/>
    </row>
    <row r="298" spans="1:6" ht="12.5" x14ac:dyDescent="0.25">
      <c r="A298" s="176"/>
      <c r="B298" s="421"/>
      <c r="C298" s="279"/>
      <c r="D298" s="380"/>
      <c r="E298" s="381"/>
      <c r="F298" s="375"/>
    </row>
    <row r="299" spans="1:6" ht="12.5" x14ac:dyDescent="0.25">
      <c r="A299" s="176"/>
      <c r="B299" s="421"/>
      <c r="C299" s="279"/>
      <c r="D299" s="380"/>
      <c r="E299" s="381"/>
      <c r="F299" s="375"/>
    </row>
    <row r="300" spans="1:6" ht="12.5" x14ac:dyDescent="0.25">
      <c r="A300" s="176"/>
      <c r="B300" s="421"/>
      <c r="C300" s="279"/>
      <c r="D300" s="380"/>
      <c r="E300" s="381"/>
      <c r="F300" s="375"/>
    </row>
    <row r="301" spans="1:6" ht="12.5" x14ac:dyDescent="0.25">
      <c r="A301" s="176"/>
      <c r="B301" s="421"/>
      <c r="C301" s="279"/>
      <c r="D301" s="380"/>
      <c r="E301" s="381"/>
      <c r="F301" s="375"/>
    </row>
    <row r="302" spans="1:6" ht="12.5" x14ac:dyDescent="0.25">
      <c r="A302" s="176"/>
      <c r="B302" s="421"/>
      <c r="C302" s="279"/>
      <c r="D302" s="380"/>
      <c r="E302" s="381"/>
      <c r="F302" s="375"/>
    </row>
    <row r="303" spans="1:6" ht="12.5" x14ac:dyDescent="0.25">
      <c r="A303" s="176"/>
      <c r="B303" s="421"/>
      <c r="C303" s="279"/>
      <c r="D303" s="380"/>
      <c r="E303" s="381"/>
      <c r="F303" s="375"/>
    </row>
    <row r="304" spans="1:6" ht="12.5" x14ac:dyDescent="0.25">
      <c r="A304" s="176"/>
      <c r="B304" s="421"/>
      <c r="C304" s="279"/>
      <c r="D304" s="380"/>
      <c r="E304" s="381"/>
      <c r="F304" s="375"/>
    </row>
    <row r="305" spans="1:6" ht="12.5" x14ac:dyDescent="0.25">
      <c r="A305" s="176"/>
      <c r="B305" s="421"/>
      <c r="C305" s="279"/>
      <c r="D305" s="380"/>
      <c r="E305" s="381"/>
      <c r="F305" s="375"/>
    </row>
    <row r="306" spans="1:6" ht="12.5" x14ac:dyDescent="0.25">
      <c r="A306" s="176"/>
      <c r="B306" s="421"/>
      <c r="C306" s="279"/>
      <c r="D306" s="380"/>
      <c r="E306" s="381"/>
      <c r="F306" s="375"/>
    </row>
    <row r="307" spans="1:6" ht="12.5" x14ac:dyDescent="0.25">
      <c r="A307" s="176"/>
      <c r="B307" s="421"/>
      <c r="C307" s="279"/>
      <c r="D307" s="380"/>
      <c r="E307" s="381"/>
      <c r="F307" s="375"/>
    </row>
    <row r="308" spans="1:6" ht="12.5" x14ac:dyDescent="0.25">
      <c r="A308" s="549"/>
      <c r="B308" s="548"/>
      <c r="C308" s="552"/>
      <c r="D308" s="553"/>
      <c r="E308" s="554"/>
      <c r="F308" s="555"/>
    </row>
    <row r="309" spans="1:6" ht="12.5" x14ac:dyDescent="0.25">
      <c r="A309" s="549"/>
      <c r="B309" s="548"/>
      <c r="C309" s="552"/>
      <c r="D309" s="553"/>
      <c r="E309" s="554"/>
      <c r="F309" s="555"/>
    </row>
    <row r="310" spans="1:6" ht="12.5" x14ac:dyDescent="0.25">
      <c r="A310" s="549"/>
      <c r="B310" s="548"/>
      <c r="C310" s="552"/>
      <c r="D310" s="553"/>
      <c r="E310" s="554"/>
      <c r="F310" s="555"/>
    </row>
    <row r="311" spans="1:6" ht="12.5" x14ac:dyDescent="0.25">
      <c r="A311" s="549"/>
      <c r="B311" s="548"/>
      <c r="C311" s="552"/>
      <c r="D311" s="553"/>
      <c r="E311" s="554"/>
      <c r="F311" s="555"/>
    </row>
    <row r="312" spans="1:6" ht="12.5" x14ac:dyDescent="0.25">
      <c r="A312" s="549"/>
      <c r="B312" s="548"/>
      <c r="C312" s="552"/>
      <c r="D312" s="553"/>
      <c r="E312" s="554"/>
      <c r="F312" s="555"/>
    </row>
    <row r="313" spans="1:6" ht="12.5" x14ac:dyDescent="0.25">
      <c r="A313" s="549"/>
      <c r="B313" s="548"/>
      <c r="C313" s="552"/>
      <c r="D313" s="553"/>
      <c r="E313" s="554"/>
      <c r="F313" s="555"/>
    </row>
    <row r="314" spans="1:6" ht="12.5" x14ac:dyDescent="0.25">
      <c r="A314" s="549"/>
      <c r="B314" s="548"/>
      <c r="C314" s="552"/>
      <c r="D314" s="553"/>
      <c r="E314" s="554"/>
      <c r="F314" s="555"/>
    </row>
    <row r="315" spans="1:6" ht="12.5" x14ac:dyDescent="0.25">
      <c r="A315" s="549"/>
      <c r="B315" s="548"/>
      <c r="C315" s="552"/>
      <c r="D315" s="553"/>
      <c r="E315" s="554"/>
      <c r="F315" s="555"/>
    </row>
    <row r="316" spans="1:6" ht="12.5" x14ac:dyDescent="0.25">
      <c r="A316" s="549"/>
      <c r="B316" s="548"/>
      <c r="C316" s="552"/>
      <c r="D316" s="553"/>
      <c r="E316" s="554"/>
      <c r="F316" s="555"/>
    </row>
    <row r="317" spans="1:6" ht="12.5" x14ac:dyDescent="0.25">
      <c r="A317" s="549"/>
      <c r="B317" s="548"/>
      <c r="C317" s="552"/>
      <c r="D317" s="553"/>
      <c r="E317" s="554"/>
      <c r="F317" s="555"/>
    </row>
    <row r="318" spans="1:6" ht="12.5" x14ac:dyDescent="0.25">
      <c r="A318" s="176"/>
      <c r="B318" s="421"/>
      <c r="C318" s="279"/>
      <c r="D318" s="380"/>
      <c r="E318" s="381"/>
      <c r="F318" s="375"/>
    </row>
    <row r="319" spans="1:6" ht="12.5" x14ac:dyDescent="0.25">
      <c r="A319" s="549"/>
      <c r="B319" s="548"/>
      <c r="C319" s="552"/>
      <c r="D319" s="553"/>
      <c r="E319" s="554"/>
      <c r="F319" s="555"/>
    </row>
    <row r="320" spans="1:6" ht="12.5" x14ac:dyDescent="0.25">
      <c r="A320" s="549"/>
      <c r="B320" s="548"/>
      <c r="C320" s="552"/>
      <c r="D320" s="553"/>
      <c r="E320" s="554"/>
      <c r="F320" s="555"/>
    </row>
    <row r="321" spans="1:6" ht="12.5" x14ac:dyDescent="0.25">
      <c r="A321" s="549"/>
      <c r="B321" s="548"/>
      <c r="C321" s="552"/>
      <c r="D321" s="553"/>
      <c r="E321" s="554"/>
      <c r="F321" s="555"/>
    </row>
    <row r="322" spans="1:6" ht="12.5" x14ac:dyDescent="0.25">
      <c r="A322" s="549"/>
      <c r="B322" s="548"/>
      <c r="C322" s="552"/>
      <c r="D322" s="553"/>
      <c r="E322" s="554"/>
      <c r="F322" s="555"/>
    </row>
    <row r="323" spans="1:6" ht="12.5" x14ac:dyDescent="0.25">
      <c r="A323" s="549"/>
      <c r="B323" s="548"/>
      <c r="C323" s="552"/>
      <c r="D323" s="553"/>
      <c r="E323" s="554"/>
      <c r="F323" s="555"/>
    </row>
    <row r="324" spans="1:6" ht="12.5" x14ac:dyDescent="0.25">
      <c r="A324" s="549"/>
      <c r="B324" s="548"/>
      <c r="C324" s="552"/>
      <c r="D324" s="553"/>
      <c r="E324" s="554"/>
      <c r="F324" s="555"/>
    </row>
    <row r="325" spans="1:6" ht="12.5" x14ac:dyDescent="0.25">
      <c r="A325" s="176"/>
      <c r="B325" s="421"/>
      <c r="C325" s="279"/>
      <c r="D325" s="380"/>
      <c r="E325" s="381"/>
      <c r="F325" s="375"/>
    </row>
    <row r="326" spans="1:6" ht="13" thickBot="1" x14ac:dyDescent="0.3">
      <c r="A326" s="176"/>
      <c r="B326" s="421"/>
      <c r="C326" s="279"/>
      <c r="D326" s="380"/>
      <c r="E326" s="381"/>
      <c r="F326" s="375"/>
    </row>
    <row r="327" spans="1:6" ht="19.899999999999999" customHeight="1" thickTop="1" x14ac:dyDescent="0.25">
      <c r="A327" s="1111" t="s">
        <v>204</v>
      </c>
      <c r="B327" s="1111"/>
      <c r="C327" s="1111"/>
      <c r="D327" s="1111"/>
      <c r="E327" s="1111"/>
      <c r="F327" s="904">
        <f>SUM(F263:F274)</f>
        <v>0</v>
      </c>
    </row>
    <row r="328" spans="1:6" x14ac:dyDescent="0.25">
      <c r="C328" s="440"/>
      <c r="E328" s="442"/>
      <c r="F328" s="443"/>
    </row>
    <row r="329" spans="1:6" x14ac:dyDescent="0.25">
      <c r="C329" s="440"/>
      <c r="E329" s="442"/>
      <c r="F329" s="443"/>
    </row>
    <row r="330" spans="1:6" x14ac:dyDescent="0.25">
      <c r="C330" s="440"/>
      <c r="E330" s="442"/>
      <c r="F330" s="443"/>
    </row>
    <row r="331" spans="1:6" x14ac:dyDescent="0.25">
      <c r="E331" s="442"/>
      <c r="F331" s="443"/>
    </row>
    <row r="332" spans="1:6" x14ac:dyDescent="0.25">
      <c r="E332" s="442"/>
      <c r="F332" s="443"/>
    </row>
    <row r="333" spans="1:6" x14ac:dyDescent="0.25">
      <c r="E333" s="442"/>
      <c r="F333" s="443"/>
    </row>
    <row r="334" spans="1:6" x14ac:dyDescent="0.25">
      <c r="E334" s="442"/>
      <c r="F334" s="443"/>
    </row>
    <row r="335" spans="1:6" x14ac:dyDescent="0.25">
      <c r="E335" s="442"/>
      <c r="F335" s="443"/>
    </row>
    <row r="336" spans="1:6" x14ac:dyDescent="0.25">
      <c r="E336" s="442"/>
      <c r="F336" s="443"/>
    </row>
    <row r="337" spans="5:6" x14ac:dyDescent="0.25">
      <c r="E337" s="442"/>
      <c r="F337" s="443"/>
    </row>
    <row r="338" spans="5:6" x14ac:dyDescent="0.25">
      <c r="E338" s="442"/>
      <c r="F338" s="443"/>
    </row>
    <row r="339" spans="5:6" x14ac:dyDescent="0.25">
      <c r="E339" s="442"/>
      <c r="F339" s="443"/>
    </row>
    <row r="340" spans="5:6" x14ac:dyDescent="0.25">
      <c r="E340" s="442"/>
      <c r="F340" s="443"/>
    </row>
    <row r="341" spans="5:6" x14ac:dyDescent="0.25">
      <c r="E341" s="442"/>
      <c r="F341" s="443"/>
    </row>
    <row r="342" spans="5:6" x14ac:dyDescent="0.25">
      <c r="E342" s="442"/>
      <c r="F342" s="443"/>
    </row>
    <row r="343" spans="5:6" x14ac:dyDescent="0.25">
      <c r="E343" s="442"/>
      <c r="F343" s="443"/>
    </row>
    <row r="344" spans="5:6" x14ac:dyDescent="0.25">
      <c r="E344" s="442"/>
      <c r="F344" s="443"/>
    </row>
    <row r="345" spans="5:6" x14ac:dyDescent="0.25">
      <c r="E345" s="442"/>
      <c r="F345" s="443"/>
    </row>
    <row r="346" spans="5:6" x14ac:dyDescent="0.25">
      <c r="E346" s="442"/>
      <c r="F346" s="443"/>
    </row>
    <row r="347" spans="5:6" x14ac:dyDescent="0.25">
      <c r="E347" s="442"/>
      <c r="F347" s="443"/>
    </row>
    <row r="348" spans="5:6" x14ac:dyDescent="0.25">
      <c r="E348" s="442"/>
      <c r="F348" s="443"/>
    </row>
    <row r="349" spans="5:6" x14ac:dyDescent="0.25">
      <c r="E349" s="442"/>
      <c r="F349" s="443"/>
    </row>
    <row r="350" spans="5:6" x14ac:dyDescent="0.25">
      <c r="E350" s="442"/>
      <c r="F350" s="443"/>
    </row>
    <row r="351" spans="5:6" x14ac:dyDescent="0.25">
      <c r="E351" s="442"/>
      <c r="F351" s="443"/>
    </row>
    <row r="352" spans="5:6" x14ac:dyDescent="0.25">
      <c r="E352" s="442"/>
      <c r="F352" s="443"/>
    </row>
    <row r="353" spans="5:6" x14ac:dyDescent="0.25">
      <c r="E353" s="442"/>
      <c r="F353" s="443"/>
    </row>
    <row r="354" spans="5:6" x14ac:dyDescent="0.25">
      <c r="E354" s="442"/>
      <c r="F354" s="443"/>
    </row>
    <row r="355" spans="5:6" x14ac:dyDescent="0.25">
      <c r="E355" s="442"/>
      <c r="F355" s="443"/>
    </row>
    <row r="356" spans="5:6" x14ac:dyDescent="0.25">
      <c r="E356" s="442"/>
      <c r="F356" s="443"/>
    </row>
    <row r="357" spans="5:6" x14ac:dyDescent="0.25">
      <c r="E357" s="442"/>
      <c r="F357" s="443"/>
    </row>
    <row r="358" spans="5:6" x14ac:dyDescent="0.25">
      <c r="E358" s="442"/>
      <c r="F358" s="443"/>
    </row>
    <row r="359" spans="5:6" x14ac:dyDescent="0.25">
      <c r="E359" s="442"/>
      <c r="F359" s="443"/>
    </row>
    <row r="360" spans="5:6" x14ac:dyDescent="0.25">
      <c r="E360" s="442"/>
      <c r="F360" s="443"/>
    </row>
    <row r="361" spans="5:6" x14ac:dyDescent="0.25">
      <c r="E361" s="442"/>
      <c r="F361" s="443"/>
    </row>
    <row r="362" spans="5:6" x14ac:dyDescent="0.25">
      <c r="E362" s="442"/>
      <c r="F362" s="443"/>
    </row>
    <row r="363" spans="5:6" x14ac:dyDescent="0.25">
      <c r="E363" s="442"/>
      <c r="F363" s="443"/>
    </row>
    <row r="364" spans="5:6" x14ac:dyDescent="0.25">
      <c r="E364" s="442"/>
      <c r="F364" s="443"/>
    </row>
    <row r="365" spans="5:6" x14ac:dyDescent="0.25">
      <c r="E365" s="442"/>
      <c r="F365" s="443"/>
    </row>
    <row r="366" spans="5:6" x14ac:dyDescent="0.25">
      <c r="E366" s="442"/>
      <c r="F366" s="443"/>
    </row>
    <row r="367" spans="5:6" x14ac:dyDescent="0.25">
      <c r="E367" s="442"/>
      <c r="F367" s="443"/>
    </row>
    <row r="368" spans="5:6" x14ac:dyDescent="0.25">
      <c r="E368" s="442"/>
      <c r="F368" s="443"/>
    </row>
    <row r="369" spans="5:6" x14ac:dyDescent="0.25">
      <c r="E369" s="442"/>
      <c r="F369" s="443"/>
    </row>
    <row r="370" spans="5:6" x14ac:dyDescent="0.25">
      <c r="E370" s="442"/>
      <c r="F370" s="443"/>
    </row>
    <row r="371" spans="5:6" x14ac:dyDescent="0.25">
      <c r="E371" s="442"/>
      <c r="F371" s="443"/>
    </row>
    <row r="372" spans="5:6" x14ac:dyDescent="0.25">
      <c r="E372" s="442"/>
      <c r="F372" s="443"/>
    </row>
    <row r="373" spans="5:6" x14ac:dyDescent="0.25">
      <c r="E373" s="442"/>
      <c r="F373" s="443"/>
    </row>
    <row r="374" spans="5:6" x14ac:dyDescent="0.25">
      <c r="E374" s="442"/>
      <c r="F374" s="443"/>
    </row>
    <row r="375" spans="5:6" x14ac:dyDescent="0.25">
      <c r="E375" s="442"/>
      <c r="F375" s="443"/>
    </row>
    <row r="376" spans="5:6" x14ac:dyDescent="0.25">
      <c r="E376" s="442"/>
      <c r="F376" s="443"/>
    </row>
    <row r="377" spans="5:6" x14ac:dyDescent="0.25">
      <c r="E377" s="442"/>
      <c r="F377" s="443"/>
    </row>
    <row r="378" spans="5:6" x14ac:dyDescent="0.25">
      <c r="E378" s="442"/>
      <c r="F378" s="443"/>
    </row>
    <row r="379" spans="5:6" x14ac:dyDescent="0.25">
      <c r="E379" s="442"/>
      <c r="F379" s="443"/>
    </row>
    <row r="380" spans="5:6" x14ac:dyDescent="0.25">
      <c r="E380" s="442"/>
      <c r="F380" s="443"/>
    </row>
    <row r="381" spans="5:6" x14ac:dyDescent="0.25">
      <c r="E381" s="442"/>
      <c r="F381" s="443"/>
    </row>
    <row r="382" spans="5:6" x14ac:dyDescent="0.25">
      <c r="E382" s="442"/>
      <c r="F382" s="443"/>
    </row>
    <row r="383" spans="5:6" x14ac:dyDescent="0.25">
      <c r="E383" s="442"/>
      <c r="F383" s="443"/>
    </row>
    <row r="384" spans="5:6" x14ac:dyDescent="0.25">
      <c r="E384" s="442"/>
      <c r="F384" s="443"/>
    </row>
    <row r="385" spans="5:6" x14ac:dyDescent="0.25">
      <c r="E385" s="442"/>
      <c r="F385" s="443"/>
    </row>
    <row r="386" spans="5:6" x14ac:dyDescent="0.25">
      <c r="E386" s="442"/>
      <c r="F386" s="443"/>
    </row>
    <row r="387" spans="5:6" x14ac:dyDescent="0.25">
      <c r="E387" s="442"/>
      <c r="F387" s="443"/>
    </row>
    <row r="388" spans="5:6" x14ac:dyDescent="0.25">
      <c r="E388" s="442"/>
      <c r="F388" s="443"/>
    </row>
    <row r="389" spans="5:6" x14ac:dyDescent="0.25">
      <c r="E389" s="442"/>
      <c r="F389" s="443"/>
    </row>
    <row r="390" spans="5:6" x14ac:dyDescent="0.25">
      <c r="E390" s="442"/>
      <c r="F390" s="443"/>
    </row>
    <row r="391" spans="5:6" x14ac:dyDescent="0.25">
      <c r="E391" s="442"/>
      <c r="F391" s="443"/>
    </row>
    <row r="392" spans="5:6" x14ac:dyDescent="0.25">
      <c r="E392" s="442"/>
      <c r="F392" s="443"/>
    </row>
    <row r="393" spans="5:6" x14ac:dyDescent="0.25">
      <c r="E393" s="442"/>
      <c r="F393" s="443"/>
    </row>
    <row r="394" spans="5:6" x14ac:dyDescent="0.25">
      <c r="E394" s="442"/>
      <c r="F394" s="443"/>
    </row>
    <row r="395" spans="5:6" x14ac:dyDescent="0.25">
      <c r="E395" s="442"/>
      <c r="F395" s="443"/>
    </row>
    <row r="396" spans="5:6" x14ac:dyDescent="0.25">
      <c r="E396" s="442"/>
      <c r="F396" s="443"/>
    </row>
    <row r="397" spans="5:6" x14ac:dyDescent="0.25">
      <c r="E397" s="442"/>
      <c r="F397" s="443"/>
    </row>
    <row r="398" spans="5:6" x14ac:dyDescent="0.25">
      <c r="E398" s="442"/>
      <c r="F398" s="443"/>
    </row>
    <row r="399" spans="5:6" x14ac:dyDescent="0.25">
      <c r="E399" s="442"/>
      <c r="F399" s="443"/>
    </row>
    <row r="400" spans="5:6" x14ac:dyDescent="0.25">
      <c r="E400" s="442"/>
      <c r="F400" s="443"/>
    </row>
    <row r="401" spans="5:6" x14ac:dyDescent="0.25">
      <c r="E401" s="442"/>
      <c r="F401" s="443"/>
    </row>
    <row r="402" spans="5:6" x14ac:dyDescent="0.25">
      <c r="E402" s="442"/>
      <c r="F402" s="443"/>
    </row>
    <row r="403" spans="5:6" x14ac:dyDescent="0.25">
      <c r="E403" s="442"/>
      <c r="F403" s="443"/>
    </row>
    <row r="404" spans="5:6" x14ac:dyDescent="0.25">
      <c r="E404" s="442"/>
      <c r="F404" s="443"/>
    </row>
    <row r="405" spans="5:6" x14ac:dyDescent="0.25">
      <c r="E405" s="442"/>
      <c r="F405" s="443"/>
    </row>
    <row r="406" spans="5:6" x14ac:dyDescent="0.25">
      <c r="E406" s="442"/>
      <c r="F406" s="443"/>
    </row>
    <row r="407" spans="5:6" x14ac:dyDescent="0.25">
      <c r="E407" s="442"/>
      <c r="F407" s="443"/>
    </row>
    <row r="408" spans="5:6" x14ac:dyDescent="0.25">
      <c r="E408" s="442"/>
      <c r="F408" s="443"/>
    </row>
    <row r="409" spans="5:6" x14ac:dyDescent="0.25">
      <c r="E409" s="442"/>
      <c r="F409" s="443"/>
    </row>
    <row r="410" spans="5:6" x14ac:dyDescent="0.25">
      <c r="E410" s="442"/>
      <c r="F410" s="443"/>
    </row>
    <row r="411" spans="5:6" x14ac:dyDescent="0.25">
      <c r="E411" s="442"/>
      <c r="F411" s="443"/>
    </row>
    <row r="412" spans="5:6" x14ac:dyDescent="0.25">
      <c r="E412" s="442"/>
      <c r="F412" s="443"/>
    </row>
    <row r="413" spans="5:6" x14ac:dyDescent="0.25">
      <c r="E413" s="442"/>
      <c r="F413" s="443"/>
    </row>
    <row r="414" spans="5:6" x14ac:dyDescent="0.25">
      <c r="E414" s="442"/>
      <c r="F414" s="443"/>
    </row>
    <row r="415" spans="5:6" x14ac:dyDescent="0.25">
      <c r="E415" s="442"/>
      <c r="F415" s="443"/>
    </row>
    <row r="416" spans="5:6" x14ac:dyDescent="0.25">
      <c r="E416" s="442"/>
      <c r="F416" s="443"/>
    </row>
    <row r="417" spans="5:6" x14ac:dyDescent="0.25">
      <c r="E417" s="442"/>
      <c r="F417" s="443"/>
    </row>
    <row r="418" spans="5:6" x14ac:dyDescent="0.25">
      <c r="E418" s="442"/>
      <c r="F418" s="443"/>
    </row>
    <row r="419" spans="5:6" x14ac:dyDescent="0.25">
      <c r="E419" s="442"/>
      <c r="F419" s="443"/>
    </row>
    <row r="420" spans="5:6" x14ac:dyDescent="0.25">
      <c r="E420" s="442"/>
      <c r="F420" s="443"/>
    </row>
    <row r="421" spans="5:6" x14ac:dyDescent="0.25">
      <c r="E421" s="442"/>
      <c r="F421" s="443"/>
    </row>
    <row r="422" spans="5:6" x14ac:dyDescent="0.25">
      <c r="E422" s="442"/>
      <c r="F422" s="444"/>
    </row>
    <row r="423" spans="5:6" x14ac:dyDescent="0.25">
      <c r="E423" s="442"/>
      <c r="F423" s="444"/>
    </row>
    <row r="424" spans="5:6" x14ac:dyDescent="0.25">
      <c r="E424" s="442"/>
      <c r="F424" s="444"/>
    </row>
    <row r="425" spans="5:6" x14ac:dyDescent="0.25">
      <c r="E425" s="442"/>
      <c r="F425" s="444"/>
    </row>
    <row r="426" spans="5:6" x14ac:dyDescent="0.25">
      <c r="E426" s="442"/>
      <c r="F426" s="444"/>
    </row>
    <row r="427" spans="5:6" x14ac:dyDescent="0.25">
      <c r="E427" s="442"/>
      <c r="F427" s="444"/>
    </row>
    <row r="428" spans="5:6" x14ac:dyDescent="0.25">
      <c r="E428" s="442"/>
      <c r="F428" s="444"/>
    </row>
    <row r="429" spans="5:6" x14ac:dyDescent="0.25">
      <c r="E429" s="442"/>
      <c r="F429" s="444"/>
    </row>
    <row r="430" spans="5:6" x14ac:dyDescent="0.25">
      <c r="E430" s="442"/>
      <c r="F430" s="444"/>
    </row>
    <row r="431" spans="5:6" x14ac:dyDescent="0.25">
      <c r="E431" s="442"/>
      <c r="F431" s="444"/>
    </row>
    <row r="432" spans="5:6" x14ac:dyDescent="0.25">
      <c r="E432" s="442"/>
      <c r="F432" s="444"/>
    </row>
    <row r="433" spans="5:6" x14ac:dyDescent="0.25">
      <c r="E433" s="442"/>
      <c r="F433" s="444"/>
    </row>
    <row r="434" spans="5:6" x14ac:dyDescent="0.25">
      <c r="E434" s="442"/>
      <c r="F434" s="444"/>
    </row>
    <row r="435" spans="5:6" x14ac:dyDescent="0.25">
      <c r="E435" s="442"/>
      <c r="F435" s="444"/>
    </row>
    <row r="436" spans="5:6" x14ac:dyDescent="0.25">
      <c r="E436" s="442"/>
      <c r="F436" s="444"/>
    </row>
    <row r="437" spans="5:6" x14ac:dyDescent="0.25">
      <c r="E437" s="442"/>
      <c r="F437" s="444"/>
    </row>
    <row r="438" spans="5:6" x14ac:dyDescent="0.25">
      <c r="E438" s="442"/>
      <c r="F438" s="444"/>
    </row>
    <row r="439" spans="5:6" x14ac:dyDescent="0.25">
      <c r="E439" s="442"/>
      <c r="F439" s="444"/>
    </row>
    <row r="440" spans="5:6" x14ac:dyDescent="0.25">
      <c r="E440" s="442"/>
      <c r="F440" s="444"/>
    </row>
    <row r="441" spans="5:6" x14ac:dyDescent="0.25">
      <c r="E441" s="442"/>
      <c r="F441" s="444"/>
    </row>
    <row r="442" spans="5:6" x14ac:dyDescent="0.25">
      <c r="E442" s="442"/>
      <c r="F442" s="444"/>
    </row>
    <row r="443" spans="5:6" x14ac:dyDescent="0.25">
      <c r="E443" s="442"/>
      <c r="F443" s="444"/>
    </row>
    <row r="444" spans="5:6" x14ac:dyDescent="0.25">
      <c r="E444" s="442"/>
      <c r="F444" s="444"/>
    </row>
    <row r="445" spans="5:6" x14ac:dyDescent="0.25">
      <c r="E445" s="442"/>
      <c r="F445" s="444"/>
    </row>
    <row r="446" spans="5:6" x14ac:dyDescent="0.25">
      <c r="E446" s="442"/>
      <c r="F446" s="444"/>
    </row>
    <row r="447" spans="5:6" x14ac:dyDescent="0.25">
      <c r="E447" s="442"/>
      <c r="F447" s="444"/>
    </row>
    <row r="448" spans="5:6" x14ac:dyDescent="0.25">
      <c r="E448" s="442"/>
      <c r="F448" s="444"/>
    </row>
    <row r="449" spans="5:6" x14ac:dyDescent="0.25">
      <c r="E449" s="442"/>
      <c r="F449" s="444"/>
    </row>
    <row r="450" spans="5:6" x14ac:dyDescent="0.25">
      <c r="E450" s="442"/>
      <c r="F450" s="444"/>
    </row>
    <row r="451" spans="5:6" x14ac:dyDescent="0.25">
      <c r="E451" s="442"/>
      <c r="F451" s="444"/>
    </row>
    <row r="452" spans="5:6" x14ac:dyDescent="0.25">
      <c r="E452" s="442"/>
      <c r="F452" s="444"/>
    </row>
    <row r="453" spans="5:6" x14ac:dyDescent="0.25">
      <c r="E453" s="442"/>
      <c r="F453" s="444"/>
    </row>
    <row r="454" spans="5:6" x14ac:dyDescent="0.25">
      <c r="E454" s="442"/>
      <c r="F454" s="444"/>
    </row>
    <row r="455" spans="5:6" x14ac:dyDescent="0.25">
      <c r="E455" s="442"/>
      <c r="F455" s="444"/>
    </row>
    <row r="456" spans="5:6" x14ac:dyDescent="0.25">
      <c r="E456" s="442"/>
      <c r="F456" s="444"/>
    </row>
    <row r="457" spans="5:6" x14ac:dyDescent="0.25">
      <c r="E457" s="442"/>
      <c r="F457" s="444"/>
    </row>
    <row r="458" spans="5:6" x14ac:dyDescent="0.25">
      <c r="E458" s="442"/>
      <c r="F458" s="444"/>
    </row>
    <row r="459" spans="5:6" x14ac:dyDescent="0.25">
      <c r="E459" s="442"/>
      <c r="F459" s="444"/>
    </row>
    <row r="460" spans="5:6" x14ac:dyDescent="0.25">
      <c r="E460" s="442"/>
      <c r="F460" s="444"/>
    </row>
    <row r="461" spans="5:6" x14ac:dyDescent="0.25">
      <c r="E461" s="442"/>
      <c r="F461" s="444"/>
    </row>
    <row r="462" spans="5:6" x14ac:dyDescent="0.25">
      <c r="E462" s="442"/>
      <c r="F462" s="444"/>
    </row>
    <row r="463" spans="5:6" x14ac:dyDescent="0.25">
      <c r="E463" s="442"/>
      <c r="F463" s="444"/>
    </row>
    <row r="464" spans="5:6" x14ac:dyDescent="0.25">
      <c r="E464" s="442"/>
      <c r="F464" s="444"/>
    </row>
    <row r="465" spans="5:6" x14ac:dyDescent="0.25">
      <c r="E465" s="442"/>
      <c r="F465" s="444"/>
    </row>
    <row r="466" spans="5:6" x14ac:dyDescent="0.25">
      <c r="E466" s="442"/>
      <c r="F466" s="444"/>
    </row>
    <row r="467" spans="5:6" x14ac:dyDescent="0.25">
      <c r="E467" s="442"/>
      <c r="F467" s="444"/>
    </row>
    <row r="468" spans="5:6" x14ac:dyDescent="0.25">
      <c r="E468" s="442"/>
      <c r="F468" s="444"/>
    </row>
    <row r="469" spans="5:6" x14ac:dyDescent="0.25">
      <c r="E469" s="442"/>
      <c r="F469" s="444"/>
    </row>
    <row r="470" spans="5:6" x14ac:dyDescent="0.25">
      <c r="E470" s="442"/>
      <c r="F470" s="444"/>
    </row>
    <row r="471" spans="5:6" x14ac:dyDescent="0.25">
      <c r="E471" s="442"/>
      <c r="F471" s="444"/>
    </row>
    <row r="472" spans="5:6" x14ac:dyDescent="0.25">
      <c r="E472" s="442"/>
      <c r="F472" s="444"/>
    </row>
    <row r="473" spans="5:6" x14ac:dyDescent="0.25">
      <c r="E473" s="442"/>
      <c r="F473" s="444"/>
    </row>
    <row r="474" spans="5:6" x14ac:dyDescent="0.25">
      <c r="E474" s="442"/>
      <c r="F474" s="444"/>
    </row>
    <row r="475" spans="5:6" x14ac:dyDescent="0.25">
      <c r="E475" s="442"/>
      <c r="F475" s="444"/>
    </row>
    <row r="476" spans="5:6" x14ac:dyDescent="0.25">
      <c r="E476" s="442"/>
      <c r="F476" s="444"/>
    </row>
    <row r="477" spans="5:6" x14ac:dyDescent="0.25">
      <c r="E477" s="442"/>
      <c r="F477" s="444"/>
    </row>
    <row r="478" spans="5:6" x14ac:dyDescent="0.25">
      <c r="E478" s="442"/>
      <c r="F478" s="444"/>
    </row>
    <row r="479" spans="5:6" x14ac:dyDescent="0.25">
      <c r="E479" s="442"/>
      <c r="F479" s="444"/>
    </row>
    <row r="480" spans="5:6" x14ac:dyDescent="0.25">
      <c r="E480" s="442"/>
      <c r="F480" s="444"/>
    </row>
    <row r="481" spans="5:6" x14ac:dyDescent="0.25">
      <c r="E481" s="442"/>
      <c r="F481" s="444"/>
    </row>
    <row r="482" spans="5:6" x14ac:dyDescent="0.25">
      <c r="E482" s="442"/>
      <c r="F482" s="444"/>
    </row>
    <row r="483" spans="5:6" x14ac:dyDescent="0.25">
      <c r="E483" s="442"/>
      <c r="F483" s="444"/>
    </row>
    <row r="484" spans="5:6" x14ac:dyDescent="0.25">
      <c r="E484" s="442"/>
      <c r="F484" s="444"/>
    </row>
    <row r="485" spans="5:6" x14ac:dyDescent="0.25">
      <c r="E485" s="442"/>
      <c r="F485" s="444"/>
    </row>
    <row r="486" spans="5:6" x14ac:dyDescent="0.25">
      <c r="E486" s="442"/>
      <c r="F486" s="444"/>
    </row>
    <row r="487" spans="5:6" x14ac:dyDescent="0.25">
      <c r="E487" s="442"/>
      <c r="F487" s="444"/>
    </row>
    <row r="488" spans="5:6" x14ac:dyDescent="0.25">
      <c r="E488" s="442"/>
      <c r="F488" s="444"/>
    </row>
    <row r="489" spans="5:6" x14ac:dyDescent="0.25">
      <c r="E489" s="442"/>
      <c r="F489" s="444"/>
    </row>
    <row r="490" spans="5:6" x14ac:dyDescent="0.25">
      <c r="E490" s="442"/>
      <c r="F490" s="444"/>
    </row>
    <row r="491" spans="5:6" x14ac:dyDescent="0.25">
      <c r="E491" s="442"/>
      <c r="F491" s="444"/>
    </row>
    <row r="492" spans="5:6" x14ac:dyDescent="0.25">
      <c r="E492" s="442"/>
      <c r="F492" s="444"/>
    </row>
    <row r="493" spans="5:6" x14ac:dyDescent="0.25">
      <c r="E493" s="442"/>
      <c r="F493" s="444"/>
    </row>
    <row r="494" spans="5:6" x14ac:dyDescent="0.25">
      <c r="E494" s="442"/>
      <c r="F494" s="444"/>
    </row>
    <row r="495" spans="5:6" x14ac:dyDescent="0.25">
      <c r="E495" s="442"/>
      <c r="F495" s="444"/>
    </row>
    <row r="496" spans="5:6" x14ac:dyDescent="0.25">
      <c r="E496" s="442"/>
      <c r="F496" s="444"/>
    </row>
    <row r="497" spans="5:6" x14ac:dyDescent="0.25">
      <c r="E497" s="442"/>
      <c r="F497" s="444"/>
    </row>
    <row r="498" spans="5:6" x14ac:dyDescent="0.25">
      <c r="E498" s="442"/>
      <c r="F498" s="444"/>
    </row>
    <row r="499" spans="5:6" x14ac:dyDescent="0.25">
      <c r="E499" s="442"/>
      <c r="F499" s="444"/>
    </row>
    <row r="500" spans="5:6" x14ac:dyDescent="0.25">
      <c r="E500" s="442"/>
      <c r="F500" s="444"/>
    </row>
    <row r="501" spans="5:6" x14ac:dyDescent="0.25">
      <c r="E501" s="442"/>
      <c r="F501" s="444"/>
    </row>
    <row r="502" spans="5:6" x14ac:dyDescent="0.25">
      <c r="E502" s="442"/>
      <c r="F502" s="444"/>
    </row>
    <row r="503" spans="5:6" x14ac:dyDescent="0.25">
      <c r="E503" s="442"/>
      <c r="F503" s="444"/>
    </row>
    <row r="504" spans="5:6" x14ac:dyDescent="0.25">
      <c r="E504" s="442"/>
      <c r="F504" s="444"/>
    </row>
    <row r="505" spans="5:6" x14ac:dyDescent="0.25">
      <c r="E505" s="442"/>
      <c r="F505" s="444"/>
    </row>
    <row r="506" spans="5:6" x14ac:dyDescent="0.25">
      <c r="E506" s="442"/>
      <c r="F506" s="444"/>
    </row>
    <row r="507" spans="5:6" x14ac:dyDescent="0.25">
      <c r="E507" s="442"/>
      <c r="F507" s="444"/>
    </row>
    <row r="508" spans="5:6" x14ac:dyDescent="0.25">
      <c r="E508" s="442"/>
      <c r="F508" s="444"/>
    </row>
    <row r="509" spans="5:6" x14ac:dyDescent="0.25">
      <c r="E509" s="442"/>
      <c r="F509" s="444"/>
    </row>
    <row r="510" spans="5:6" x14ac:dyDescent="0.25">
      <c r="E510" s="442"/>
      <c r="F510" s="444"/>
    </row>
    <row r="511" spans="5:6" x14ac:dyDescent="0.25">
      <c r="E511" s="442"/>
      <c r="F511" s="444"/>
    </row>
    <row r="512" spans="5:6" x14ac:dyDescent="0.25">
      <c r="E512" s="442"/>
      <c r="F512" s="444"/>
    </row>
    <row r="513" spans="5:6" x14ac:dyDescent="0.25">
      <c r="E513" s="442"/>
      <c r="F513" s="444"/>
    </row>
    <row r="514" spans="5:6" x14ac:dyDescent="0.25">
      <c r="E514" s="442"/>
      <c r="F514" s="444"/>
    </row>
    <row r="515" spans="5:6" x14ac:dyDescent="0.25">
      <c r="E515" s="442"/>
      <c r="F515" s="444"/>
    </row>
    <row r="516" spans="5:6" x14ac:dyDescent="0.25">
      <c r="E516" s="442"/>
      <c r="F516" s="444"/>
    </row>
    <row r="517" spans="5:6" x14ac:dyDescent="0.25">
      <c r="E517" s="442"/>
      <c r="F517" s="444"/>
    </row>
    <row r="518" spans="5:6" x14ac:dyDescent="0.25">
      <c r="E518" s="442"/>
      <c r="F518" s="444"/>
    </row>
    <row r="519" spans="5:6" x14ac:dyDescent="0.25">
      <c r="E519" s="442"/>
      <c r="F519" s="444"/>
    </row>
    <row r="520" spans="5:6" x14ac:dyDescent="0.25">
      <c r="E520" s="442"/>
      <c r="F520" s="444"/>
    </row>
    <row r="521" spans="5:6" x14ac:dyDescent="0.25">
      <c r="E521" s="442"/>
      <c r="F521" s="444"/>
    </row>
    <row r="522" spans="5:6" x14ac:dyDescent="0.25">
      <c r="E522" s="442"/>
      <c r="F522" s="444"/>
    </row>
    <row r="523" spans="5:6" x14ac:dyDescent="0.25">
      <c r="E523" s="442"/>
      <c r="F523" s="444"/>
    </row>
    <row r="524" spans="5:6" x14ac:dyDescent="0.25">
      <c r="E524" s="442"/>
      <c r="F524" s="444"/>
    </row>
    <row r="525" spans="5:6" x14ac:dyDescent="0.25">
      <c r="E525" s="442"/>
      <c r="F525" s="444"/>
    </row>
    <row r="526" spans="5:6" x14ac:dyDescent="0.25">
      <c r="E526" s="442"/>
      <c r="F526" s="444"/>
    </row>
    <row r="527" spans="5:6" x14ac:dyDescent="0.25">
      <c r="E527" s="442"/>
      <c r="F527" s="444"/>
    </row>
    <row r="528" spans="5:6" x14ac:dyDescent="0.25">
      <c r="E528" s="442"/>
      <c r="F528" s="444"/>
    </row>
    <row r="529" spans="5:6" x14ac:dyDescent="0.25">
      <c r="E529" s="442"/>
      <c r="F529" s="444"/>
    </row>
    <row r="530" spans="5:6" x14ac:dyDescent="0.25">
      <c r="E530" s="442"/>
      <c r="F530" s="444"/>
    </row>
    <row r="531" spans="5:6" x14ac:dyDescent="0.25">
      <c r="E531" s="442"/>
      <c r="F531" s="444"/>
    </row>
    <row r="532" spans="5:6" x14ac:dyDescent="0.25">
      <c r="E532" s="442"/>
      <c r="F532" s="444"/>
    </row>
    <row r="533" spans="5:6" x14ac:dyDescent="0.25">
      <c r="E533" s="442"/>
      <c r="F533" s="444"/>
    </row>
    <row r="534" spans="5:6" x14ac:dyDescent="0.25">
      <c r="E534" s="442"/>
      <c r="F534" s="444"/>
    </row>
    <row r="535" spans="5:6" x14ac:dyDescent="0.25">
      <c r="E535" s="442"/>
      <c r="F535" s="444"/>
    </row>
    <row r="536" spans="5:6" x14ac:dyDescent="0.25">
      <c r="E536" s="442"/>
      <c r="F536" s="444"/>
    </row>
    <row r="537" spans="5:6" x14ac:dyDescent="0.25">
      <c r="E537" s="442"/>
      <c r="F537" s="444"/>
    </row>
    <row r="538" spans="5:6" x14ac:dyDescent="0.25">
      <c r="E538" s="442"/>
      <c r="F538" s="444"/>
    </row>
    <row r="539" spans="5:6" x14ac:dyDescent="0.25">
      <c r="E539" s="442"/>
      <c r="F539" s="444"/>
    </row>
    <row r="540" spans="5:6" x14ac:dyDescent="0.25">
      <c r="E540" s="442"/>
      <c r="F540" s="444"/>
    </row>
    <row r="541" spans="5:6" x14ac:dyDescent="0.25">
      <c r="E541" s="442"/>
      <c r="F541" s="444"/>
    </row>
    <row r="542" spans="5:6" x14ac:dyDescent="0.25">
      <c r="E542" s="442"/>
      <c r="F542" s="444"/>
    </row>
    <row r="543" spans="5:6" x14ac:dyDescent="0.25">
      <c r="E543" s="442"/>
      <c r="F543" s="444"/>
    </row>
    <row r="544" spans="5:6" x14ac:dyDescent="0.25">
      <c r="E544" s="442"/>
      <c r="F544" s="444"/>
    </row>
    <row r="545" spans="5:6" x14ac:dyDescent="0.25">
      <c r="E545" s="442"/>
      <c r="F545" s="444"/>
    </row>
    <row r="546" spans="5:6" x14ac:dyDescent="0.25">
      <c r="E546" s="442"/>
      <c r="F546" s="444"/>
    </row>
    <row r="547" spans="5:6" x14ac:dyDescent="0.25">
      <c r="E547" s="442"/>
      <c r="F547" s="444"/>
    </row>
    <row r="548" spans="5:6" x14ac:dyDescent="0.25">
      <c r="E548" s="442"/>
      <c r="F548" s="444"/>
    </row>
    <row r="549" spans="5:6" x14ac:dyDescent="0.25">
      <c r="E549" s="442"/>
      <c r="F549" s="444"/>
    </row>
    <row r="550" spans="5:6" x14ac:dyDescent="0.25">
      <c r="E550" s="442"/>
      <c r="F550" s="444"/>
    </row>
    <row r="551" spans="5:6" x14ac:dyDescent="0.25">
      <c r="E551" s="442"/>
      <c r="F551" s="444"/>
    </row>
    <row r="552" spans="5:6" x14ac:dyDescent="0.25">
      <c r="E552" s="442"/>
      <c r="F552" s="444"/>
    </row>
    <row r="553" spans="5:6" x14ac:dyDescent="0.25">
      <c r="E553" s="442"/>
      <c r="F553" s="444"/>
    </row>
    <row r="554" spans="5:6" x14ac:dyDescent="0.25">
      <c r="E554" s="442"/>
      <c r="F554" s="444"/>
    </row>
    <row r="555" spans="5:6" x14ac:dyDescent="0.25">
      <c r="E555" s="442"/>
      <c r="F555" s="444"/>
    </row>
    <row r="556" spans="5:6" x14ac:dyDescent="0.25">
      <c r="E556" s="442"/>
      <c r="F556" s="444"/>
    </row>
    <row r="557" spans="5:6" x14ac:dyDescent="0.25">
      <c r="E557" s="442"/>
      <c r="F557" s="444"/>
    </row>
    <row r="558" spans="5:6" x14ac:dyDescent="0.25">
      <c r="E558" s="442"/>
      <c r="F558" s="444"/>
    </row>
    <row r="559" spans="5:6" x14ac:dyDescent="0.25">
      <c r="E559" s="442"/>
      <c r="F559" s="444"/>
    </row>
    <row r="560" spans="5:6" x14ac:dyDescent="0.25">
      <c r="E560" s="442"/>
      <c r="F560" s="444"/>
    </row>
    <row r="561" spans="5:6" x14ac:dyDescent="0.25">
      <c r="E561" s="442"/>
      <c r="F561" s="444"/>
    </row>
    <row r="562" spans="5:6" x14ac:dyDescent="0.25">
      <c r="E562" s="442"/>
      <c r="F562" s="444"/>
    </row>
    <row r="563" spans="5:6" x14ac:dyDescent="0.25">
      <c r="E563" s="442"/>
      <c r="F563" s="444"/>
    </row>
    <row r="564" spans="5:6" x14ac:dyDescent="0.25">
      <c r="E564" s="442"/>
      <c r="F564" s="444"/>
    </row>
    <row r="565" spans="5:6" x14ac:dyDescent="0.25">
      <c r="E565" s="442"/>
      <c r="F565" s="444"/>
    </row>
    <row r="566" spans="5:6" x14ac:dyDescent="0.25">
      <c r="E566" s="442"/>
      <c r="F566" s="444"/>
    </row>
    <row r="567" spans="5:6" x14ac:dyDescent="0.25">
      <c r="E567" s="442"/>
      <c r="F567" s="444"/>
    </row>
    <row r="568" spans="5:6" x14ac:dyDescent="0.25">
      <c r="E568" s="442"/>
      <c r="F568" s="444"/>
    </row>
    <row r="569" spans="5:6" x14ac:dyDescent="0.25">
      <c r="E569" s="442"/>
      <c r="F569" s="444"/>
    </row>
    <row r="570" spans="5:6" x14ac:dyDescent="0.25">
      <c r="E570" s="442"/>
      <c r="F570" s="444"/>
    </row>
    <row r="571" spans="5:6" x14ac:dyDescent="0.25">
      <c r="E571" s="442"/>
      <c r="F571" s="444"/>
    </row>
    <row r="572" spans="5:6" x14ac:dyDescent="0.25">
      <c r="E572" s="442"/>
      <c r="F572" s="444"/>
    </row>
    <row r="573" spans="5:6" x14ac:dyDescent="0.25">
      <c r="E573" s="442"/>
      <c r="F573" s="444"/>
    </row>
    <row r="574" spans="5:6" x14ac:dyDescent="0.25">
      <c r="E574" s="442"/>
      <c r="F574" s="444"/>
    </row>
    <row r="575" spans="5:6" x14ac:dyDescent="0.25">
      <c r="E575" s="442"/>
      <c r="F575" s="444"/>
    </row>
    <row r="576" spans="5:6" x14ac:dyDescent="0.25">
      <c r="E576" s="442"/>
      <c r="F576" s="444"/>
    </row>
    <row r="577" spans="5:6" x14ac:dyDescent="0.25">
      <c r="E577" s="442"/>
      <c r="F577" s="444"/>
    </row>
    <row r="578" spans="5:6" x14ac:dyDescent="0.25">
      <c r="E578" s="442"/>
      <c r="F578" s="444"/>
    </row>
    <row r="579" spans="5:6" x14ac:dyDescent="0.25">
      <c r="E579" s="442"/>
      <c r="F579" s="444"/>
    </row>
    <row r="580" spans="5:6" x14ac:dyDescent="0.25">
      <c r="E580" s="442"/>
      <c r="F580" s="444"/>
    </row>
    <row r="581" spans="5:6" x14ac:dyDescent="0.25">
      <c r="E581" s="442"/>
      <c r="F581" s="444"/>
    </row>
    <row r="582" spans="5:6" x14ac:dyDescent="0.25">
      <c r="E582" s="442"/>
      <c r="F582" s="444"/>
    </row>
    <row r="583" spans="5:6" x14ac:dyDescent="0.25">
      <c r="E583" s="442"/>
      <c r="F583" s="444"/>
    </row>
    <row r="584" spans="5:6" x14ac:dyDescent="0.25">
      <c r="E584" s="442"/>
      <c r="F584" s="444"/>
    </row>
    <row r="585" spans="5:6" x14ac:dyDescent="0.25">
      <c r="E585" s="442"/>
      <c r="F585" s="444"/>
    </row>
    <row r="586" spans="5:6" x14ac:dyDescent="0.25">
      <c r="E586" s="442"/>
      <c r="F586" s="444"/>
    </row>
    <row r="587" spans="5:6" x14ac:dyDescent="0.25">
      <c r="E587" s="442"/>
      <c r="F587" s="444"/>
    </row>
    <row r="588" spans="5:6" x14ac:dyDescent="0.25">
      <c r="E588" s="442"/>
      <c r="F588" s="444"/>
    </row>
    <row r="589" spans="5:6" x14ac:dyDescent="0.25">
      <c r="E589" s="442"/>
      <c r="F589" s="444"/>
    </row>
    <row r="590" spans="5:6" x14ac:dyDescent="0.25">
      <c r="E590" s="442"/>
      <c r="F590" s="444"/>
    </row>
    <row r="591" spans="5:6" x14ac:dyDescent="0.25">
      <c r="E591" s="442"/>
      <c r="F591" s="444"/>
    </row>
    <row r="592" spans="5:6" x14ac:dyDescent="0.25">
      <c r="E592" s="442"/>
      <c r="F592" s="444"/>
    </row>
    <row r="593" spans="5:6" x14ac:dyDescent="0.25">
      <c r="E593" s="442"/>
      <c r="F593" s="444"/>
    </row>
    <row r="594" spans="5:6" x14ac:dyDescent="0.25">
      <c r="E594" s="442"/>
      <c r="F594" s="444"/>
    </row>
    <row r="595" spans="5:6" x14ac:dyDescent="0.25">
      <c r="E595" s="442"/>
      <c r="F595" s="444"/>
    </row>
    <row r="596" spans="5:6" x14ac:dyDescent="0.25">
      <c r="E596" s="442"/>
      <c r="F596" s="444"/>
    </row>
    <row r="597" spans="5:6" x14ac:dyDescent="0.25">
      <c r="E597" s="442"/>
      <c r="F597" s="444"/>
    </row>
    <row r="598" spans="5:6" x14ac:dyDescent="0.25">
      <c r="E598" s="442"/>
      <c r="F598" s="444"/>
    </row>
    <row r="599" spans="5:6" x14ac:dyDescent="0.25">
      <c r="E599" s="442"/>
      <c r="F599" s="444"/>
    </row>
    <row r="600" spans="5:6" x14ac:dyDescent="0.25">
      <c r="E600" s="442"/>
      <c r="F600" s="444"/>
    </row>
    <row r="601" spans="5:6" x14ac:dyDescent="0.25">
      <c r="E601" s="442"/>
      <c r="F601" s="444"/>
    </row>
    <row r="602" spans="5:6" x14ac:dyDescent="0.25">
      <c r="E602" s="442"/>
      <c r="F602" s="444"/>
    </row>
    <row r="603" spans="5:6" x14ac:dyDescent="0.25">
      <c r="E603" s="442"/>
      <c r="F603" s="444"/>
    </row>
    <row r="604" spans="5:6" x14ac:dyDescent="0.25">
      <c r="E604" s="442"/>
      <c r="F604" s="444"/>
    </row>
    <row r="605" spans="5:6" x14ac:dyDescent="0.25">
      <c r="E605" s="442"/>
      <c r="F605" s="444"/>
    </row>
    <row r="606" spans="5:6" x14ac:dyDescent="0.25">
      <c r="E606" s="442"/>
      <c r="F606" s="444"/>
    </row>
    <row r="607" spans="5:6" x14ac:dyDescent="0.25">
      <c r="E607" s="442"/>
      <c r="F607" s="444"/>
    </row>
    <row r="608" spans="5:6" x14ac:dyDescent="0.25">
      <c r="E608" s="442"/>
      <c r="F608" s="444"/>
    </row>
    <row r="609" spans="5:6" x14ac:dyDescent="0.25">
      <c r="E609" s="442"/>
      <c r="F609" s="444"/>
    </row>
    <row r="610" spans="5:6" x14ac:dyDescent="0.25">
      <c r="E610" s="442"/>
      <c r="F610" s="444"/>
    </row>
    <row r="611" spans="5:6" x14ac:dyDescent="0.25">
      <c r="E611" s="442"/>
      <c r="F611" s="444"/>
    </row>
    <row r="612" spans="5:6" x14ac:dyDescent="0.25">
      <c r="E612" s="442"/>
      <c r="F612" s="444"/>
    </row>
    <row r="613" spans="5:6" x14ac:dyDescent="0.25">
      <c r="E613" s="442"/>
      <c r="F613" s="444"/>
    </row>
    <row r="614" spans="5:6" x14ac:dyDescent="0.25">
      <c r="E614" s="442"/>
      <c r="F614" s="444"/>
    </row>
    <row r="615" spans="5:6" x14ac:dyDescent="0.25">
      <c r="E615" s="442"/>
      <c r="F615" s="444"/>
    </row>
    <row r="616" spans="5:6" x14ac:dyDescent="0.25">
      <c r="E616" s="442"/>
      <c r="F616" s="444"/>
    </row>
    <row r="617" spans="5:6" x14ac:dyDescent="0.25">
      <c r="E617" s="442"/>
      <c r="F617" s="444"/>
    </row>
    <row r="618" spans="5:6" x14ac:dyDescent="0.25">
      <c r="E618" s="442"/>
      <c r="F618" s="444"/>
    </row>
    <row r="619" spans="5:6" x14ac:dyDescent="0.25">
      <c r="E619" s="442"/>
      <c r="F619" s="444"/>
    </row>
    <row r="620" spans="5:6" x14ac:dyDescent="0.25">
      <c r="E620" s="442"/>
      <c r="F620" s="444"/>
    </row>
    <row r="621" spans="5:6" x14ac:dyDescent="0.25">
      <c r="E621" s="442"/>
      <c r="F621" s="444"/>
    </row>
    <row r="622" spans="5:6" x14ac:dyDescent="0.25">
      <c r="E622" s="442"/>
      <c r="F622" s="444"/>
    </row>
    <row r="623" spans="5:6" x14ac:dyDescent="0.25">
      <c r="E623" s="442"/>
      <c r="F623" s="444"/>
    </row>
    <row r="624" spans="5:6" x14ac:dyDescent="0.25">
      <c r="E624" s="442"/>
      <c r="F624" s="444"/>
    </row>
    <row r="625" spans="5:6" x14ac:dyDescent="0.25">
      <c r="E625" s="442"/>
      <c r="F625" s="444"/>
    </row>
    <row r="626" spans="5:6" x14ac:dyDescent="0.25">
      <c r="E626" s="442"/>
      <c r="F626" s="444"/>
    </row>
    <row r="627" spans="5:6" x14ac:dyDescent="0.25">
      <c r="E627" s="442"/>
      <c r="F627" s="444"/>
    </row>
    <row r="628" spans="5:6" x14ac:dyDescent="0.25">
      <c r="E628" s="442"/>
      <c r="F628" s="444"/>
    </row>
    <row r="629" spans="5:6" x14ac:dyDescent="0.25">
      <c r="E629" s="442"/>
      <c r="F629" s="444"/>
    </row>
    <row r="630" spans="5:6" x14ac:dyDescent="0.25">
      <c r="E630" s="442"/>
      <c r="F630" s="444"/>
    </row>
    <row r="631" spans="5:6" x14ac:dyDescent="0.25">
      <c r="E631" s="442"/>
      <c r="F631" s="444"/>
    </row>
    <row r="632" spans="5:6" x14ac:dyDescent="0.25">
      <c r="E632" s="442"/>
      <c r="F632" s="444"/>
    </row>
    <row r="633" spans="5:6" x14ac:dyDescent="0.25">
      <c r="E633" s="442"/>
      <c r="F633" s="444"/>
    </row>
    <row r="634" spans="5:6" x14ac:dyDescent="0.25">
      <c r="E634" s="442"/>
      <c r="F634" s="444"/>
    </row>
    <row r="635" spans="5:6" x14ac:dyDescent="0.25">
      <c r="E635" s="442"/>
      <c r="F635" s="444"/>
    </row>
    <row r="636" spans="5:6" x14ac:dyDescent="0.25">
      <c r="E636" s="442"/>
      <c r="F636" s="444"/>
    </row>
    <row r="637" spans="5:6" x14ac:dyDescent="0.25">
      <c r="E637" s="442"/>
      <c r="F637" s="444"/>
    </row>
    <row r="638" spans="5:6" x14ac:dyDescent="0.25">
      <c r="E638" s="442"/>
      <c r="F638" s="444"/>
    </row>
    <row r="639" spans="5:6" x14ac:dyDescent="0.25">
      <c r="E639" s="442"/>
      <c r="F639" s="444"/>
    </row>
    <row r="640" spans="5:6" x14ac:dyDescent="0.25">
      <c r="E640" s="442"/>
      <c r="F640" s="444"/>
    </row>
    <row r="641" spans="5:6" x14ac:dyDescent="0.25">
      <c r="E641" s="442"/>
      <c r="F641" s="444"/>
    </row>
    <row r="642" spans="5:6" x14ac:dyDescent="0.25">
      <c r="E642" s="442"/>
      <c r="F642" s="444"/>
    </row>
    <row r="643" spans="5:6" x14ac:dyDescent="0.25">
      <c r="E643" s="442"/>
      <c r="F643" s="444"/>
    </row>
    <row r="644" spans="5:6" x14ac:dyDescent="0.25">
      <c r="E644" s="442"/>
      <c r="F644" s="444"/>
    </row>
    <row r="645" spans="5:6" x14ac:dyDescent="0.25">
      <c r="E645" s="442"/>
      <c r="F645" s="444"/>
    </row>
    <row r="646" spans="5:6" x14ac:dyDescent="0.25">
      <c r="E646" s="442"/>
      <c r="F646" s="444"/>
    </row>
    <row r="647" spans="5:6" x14ac:dyDescent="0.25">
      <c r="E647" s="442"/>
      <c r="F647" s="444"/>
    </row>
    <row r="648" spans="5:6" x14ac:dyDescent="0.25">
      <c r="E648" s="442"/>
      <c r="F648" s="444"/>
    </row>
    <row r="649" spans="5:6" x14ac:dyDescent="0.25">
      <c r="E649" s="442"/>
      <c r="F649" s="444"/>
    </row>
    <row r="650" spans="5:6" x14ac:dyDescent="0.25">
      <c r="E650" s="442"/>
      <c r="F650" s="444"/>
    </row>
    <row r="651" spans="5:6" x14ac:dyDescent="0.25">
      <c r="E651" s="442"/>
      <c r="F651" s="444"/>
    </row>
    <row r="652" spans="5:6" x14ac:dyDescent="0.25">
      <c r="E652" s="442"/>
      <c r="F652" s="444"/>
    </row>
    <row r="653" spans="5:6" x14ac:dyDescent="0.25">
      <c r="E653" s="442"/>
      <c r="F653" s="444"/>
    </row>
    <row r="654" spans="5:6" x14ac:dyDescent="0.25">
      <c r="E654" s="442"/>
      <c r="F654" s="444"/>
    </row>
    <row r="655" spans="5:6" x14ac:dyDescent="0.25">
      <c r="E655" s="442"/>
      <c r="F655" s="444"/>
    </row>
    <row r="656" spans="5:6" x14ac:dyDescent="0.25">
      <c r="E656" s="442"/>
      <c r="F656" s="444"/>
    </row>
    <row r="657" spans="5:6" x14ac:dyDescent="0.25">
      <c r="E657" s="442"/>
      <c r="F657" s="444"/>
    </row>
    <row r="658" spans="5:6" x14ac:dyDescent="0.25">
      <c r="E658" s="442"/>
      <c r="F658" s="444"/>
    </row>
    <row r="659" spans="5:6" x14ac:dyDescent="0.25">
      <c r="E659" s="442"/>
      <c r="F659" s="444"/>
    </row>
    <row r="660" spans="5:6" x14ac:dyDescent="0.25">
      <c r="E660" s="442"/>
      <c r="F660" s="444"/>
    </row>
    <row r="661" spans="5:6" x14ac:dyDescent="0.25">
      <c r="E661" s="442"/>
      <c r="F661" s="444"/>
    </row>
    <row r="662" spans="5:6" x14ac:dyDescent="0.25">
      <c r="E662" s="442"/>
      <c r="F662" s="444"/>
    </row>
    <row r="663" spans="5:6" x14ac:dyDescent="0.25">
      <c r="E663" s="442"/>
      <c r="F663" s="444"/>
    </row>
    <row r="664" spans="5:6" x14ac:dyDescent="0.25">
      <c r="E664" s="442"/>
      <c r="F664" s="444"/>
    </row>
    <row r="665" spans="5:6" x14ac:dyDescent="0.25">
      <c r="E665" s="442"/>
      <c r="F665" s="444"/>
    </row>
    <row r="666" spans="5:6" x14ac:dyDescent="0.25">
      <c r="E666" s="442"/>
      <c r="F666" s="444"/>
    </row>
    <row r="667" spans="5:6" x14ac:dyDescent="0.25">
      <c r="E667" s="442"/>
      <c r="F667" s="444"/>
    </row>
    <row r="668" spans="5:6" x14ac:dyDescent="0.25">
      <c r="E668" s="442"/>
      <c r="F668" s="444"/>
    </row>
    <row r="669" spans="5:6" x14ac:dyDescent="0.25">
      <c r="E669" s="442"/>
      <c r="F669" s="444"/>
    </row>
    <row r="670" spans="5:6" x14ac:dyDescent="0.25">
      <c r="E670" s="442"/>
      <c r="F670" s="444"/>
    </row>
    <row r="671" spans="5:6" x14ac:dyDescent="0.25">
      <c r="E671" s="442"/>
      <c r="F671" s="444"/>
    </row>
    <row r="672" spans="5:6" x14ac:dyDescent="0.25">
      <c r="E672" s="442"/>
      <c r="F672" s="444"/>
    </row>
    <row r="673" spans="5:6" x14ac:dyDescent="0.25">
      <c r="E673" s="442"/>
      <c r="F673" s="444"/>
    </row>
    <row r="674" spans="5:6" x14ac:dyDescent="0.25">
      <c r="E674" s="442"/>
      <c r="F674" s="444"/>
    </row>
    <row r="675" spans="5:6" x14ac:dyDescent="0.25">
      <c r="E675" s="442"/>
      <c r="F675" s="444"/>
    </row>
    <row r="676" spans="5:6" x14ac:dyDescent="0.25">
      <c r="E676" s="442"/>
      <c r="F676" s="444"/>
    </row>
    <row r="677" spans="5:6" x14ac:dyDescent="0.25">
      <c r="E677" s="442"/>
      <c r="F677" s="444"/>
    </row>
    <row r="678" spans="5:6" x14ac:dyDescent="0.25">
      <c r="E678" s="442"/>
      <c r="F678" s="444"/>
    </row>
    <row r="679" spans="5:6" x14ac:dyDescent="0.25">
      <c r="E679" s="442"/>
      <c r="F679" s="444"/>
    </row>
    <row r="680" spans="5:6" x14ac:dyDescent="0.25">
      <c r="E680" s="442"/>
      <c r="F680" s="444"/>
    </row>
    <row r="681" spans="5:6" x14ac:dyDescent="0.25">
      <c r="E681" s="442"/>
      <c r="F681" s="444"/>
    </row>
    <row r="682" spans="5:6" x14ac:dyDescent="0.25">
      <c r="E682" s="442"/>
      <c r="F682" s="444"/>
    </row>
    <row r="683" spans="5:6" x14ac:dyDescent="0.25">
      <c r="E683" s="442"/>
      <c r="F683" s="444"/>
    </row>
    <row r="684" spans="5:6" x14ac:dyDescent="0.25">
      <c r="E684" s="442"/>
      <c r="F684" s="444"/>
    </row>
    <row r="685" spans="5:6" x14ac:dyDescent="0.25">
      <c r="E685" s="442"/>
      <c r="F685" s="444"/>
    </row>
    <row r="686" spans="5:6" x14ac:dyDescent="0.25">
      <c r="E686" s="442"/>
      <c r="F686" s="444"/>
    </row>
    <row r="687" spans="5:6" x14ac:dyDescent="0.25">
      <c r="E687" s="442"/>
      <c r="F687" s="444"/>
    </row>
    <row r="688" spans="5:6" x14ac:dyDescent="0.25">
      <c r="E688" s="442"/>
      <c r="F688" s="444"/>
    </row>
    <row r="689" spans="5:6" x14ac:dyDescent="0.25">
      <c r="E689" s="442"/>
      <c r="F689" s="444"/>
    </row>
    <row r="690" spans="5:6" x14ac:dyDescent="0.25">
      <c r="E690" s="442"/>
      <c r="F690" s="444"/>
    </row>
    <row r="691" spans="5:6" x14ac:dyDescent="0.25">
      <c r="E691" s="442"/>
      <c r="F691" s="444"/>
    </row>
    <row r="692" spans="5:6" x14ac:dyDescent="0.25">
      <c r="E692" s="442"/>
      <c r="F692" s="444"/>
    </row>
    <row r="693" spans="5:6" x14ac:dyDescent="0.25">
      <c r="E693" s="442"/>
      <c r="F693" s="444"/>
    </row>
    <row r="694" spans="5:6" x14ac:dyDescent="0.25">
      <c r="E694" s="442"/>
      <c r="F694" s="444"/>
    </row>
    <row r="695" spans="5:6" x14ac:dyDescent="0.25">
      <c r="E695" s="442"/>
      <c r="F695" s="444"/>
    </row>
    <row r="696" spans="5:6" x14ac:dyDescent="0.25">
      <c r="E696" s="442"/>
      <c r="F696" s="444"/>
    </row>
    <row r="697" spans="5:6" x14ac:dyDescent="0.25">
      <c r="E697" s="442"/>
      <c r="F697" s="444"/>
    </row>
    <row r="698" spans="5:6" x14ac:dyDescent="0.25">
      <c r="E698" s="442"/>
      <c r="F698" s="444"/>
    </row>
    <row r="699" spans="5:6" x14ac:dyDescent="0.25">
      <c r="E699" s="442"/>
      <c r="F699" s="444"/>
    </row>
    <row r="700" spans="5:6" x14ac:dyDescent="0.25">
      <c r="E700" s="442"/>
      <c r="F700" s="444"/>
    </row>
    <row r="701" spans="5:6" x14ac:dyDescent="0.25">
      <c r="E701" s="442"/>
      <c r="F701" s="444"/>
    </row>
    <row r="702" spans="5:6" x14ac:dyDescent="0.25">
      <c r="E702" s="442"/>
      <c r="F702" s="444"/>
    </row>
    <row r="703" spans="5:6" x14ac:dyDescent="0.25">
      <c r="E703" s="442"/>
      <c r="F703" s="444"/>
    </row>
    <row r="704" spans="5:6" x14ac:dyDescent="0.25">
      <c r="E704" s="442"/>
      <c r="F704" s="444"/>
    </row>
    <row r="705" spans="5:6" x14ac:dyDescent="0.25">
      <c r="E705" s="442"/>
      <c r="F705" s="444"/>
    </row>
    <row r="706" spans="5:6" x14ac:dyDescent="0.25">
      <c r="E706" s="442"/>
      <c r="F706" s="444"/>
    </row>
    <row r="707" spans="5:6" x14ac:dyDescent="0.25">
      <c r="E707" s="442"/>
      <c r="F707" s="444"/>
    </row>
    <row r="708" spans="5:6" x14ac:dyDescent="0.25">
      <c r="E708" s="442"/>
      <c r="F708" s="444"/>
    </row>
    <row r="709" spans="5:6" x14ac:dyDescent="0.25">
      <c r="E709" s="442"/>
      <c r="F709" s="444"/>
    </row>
    <row r="710" spans="5:6" x14ac:dyDescent="0.25">
      <c r="E710" s="442"/>
      <c r="F710" s="444"/>
    </row>
    <row r="711" spans="5:6" x14ac:dyDescent="0.25">
      <c r="E711" s="442"/>
      <c r="F711" s="444"/>
    </row>
    <row r="712" spans="5:6" x14ac:dyDescent="0.25">
      <c r="E712" s="442"/>
      <c r="F712" s="444"/>
    </row>
    <row r="713" spans="5:6" x14ac:dyDescent="0.25">
      <c r="E713" s="442"/>
      <c r="F713" s="444"/>
    </row>
    <row r="714" spans="5:6" x14ac:dyDescent="0.25">
      <c r="E714" s="442"/>
      <c r="F714" s="444"/>
    </row>
    <row r="715" spans="5:6" x14ac:dyDescent="0.25">
      <c r="E715" s="442"/>
      <c r="F715" s="444"/>
    </row>
    <row r="716" spans="5:6" x14ac:dyDescent="0.25">
      <c r="E716" s="442"/>
      <c r="F716" s="444"/>
    </row>
    <row r="717" spans="5:6" x14ac:dyDescent="0.25">
      <c r="E717" s="442"/>
      <c r="F717" s="444"/>
    </row>
    <row r="718" spans="5:6" x14ac:dyDescent="0.25">
      <c r="E718" s="442"/>
      <c r="F718" s="444"/>
    </row>
    <row r="719" spans="5:6" x14ac:dyDescent="0.25">
      <c r="E719" s="442"/>
      <c r="F719" s="444"/>
    </row>
    <row r="720" spans="5:6" x14ac:dyDescent="0.25">
      <c r="E720" s="442"/>
      <c r="F720" s="444"/>
    </row>
    <row r="721" spans="5:6" x14ac:dyDescent="0.25">
      <c r="E721" s="442"/>
      <c r="F721" s="444"/>
    </row>
    <row r="722" spans="5:6" x14ac:dyDescent="0.25">
      <c r="E722" s="442"/>
      <c r="F722" s="444"/>
    </row>
    <row r="723" spans="5:6" x14ac:dyDescent="0.25">
      <c r="E723" s="442"/>
      <c r="F723" s="444"/>
    </row>
    <row r="724" spans="5:6" x14ac:dyDescent="0.25">
      <c r="E724" s="442"/>
      <c r="F724" s="444"/>
    </row>
    <row r="725" spans="5:6" x14ac:dyDescent="0.25">
      <c r="E725" s="442"/>
      <c r="F725" s="444"/>
    </row>
    <row r="726" spans="5:6" x14ac:dyDescent="0.25">
      <c r="E726" s="442"/>
      <c r="F726" s="444"/>
    </row>
    <row r="727" spans="5:6" x14ac:dyDescent="0.25">
      <c r="E727" s="442"/>
      <c r="F727" s="444"/>
    </row>
    <row r="728" spans="5:6" x14ac:dyDescent="0.25">
      <c r="E728" s="442"/>
      <c r="F728" s="444"/>
    </row>
    <row r="729" spans="5:6" x14ac:dyDescent="0.25">
      <c r="E729" s="442"/>
      <c r="F729" s="444"/>
    </row>
    <row r="730" spans="5:6" x14ac:dyDescent="0.25">
      <c r="E730" s="442"/>
      <c r="F730" s="444"/>
    </row>
    <row r="731" spans="5:6" x14ac:dyDescent="0.25">
      <c r="E731" s="442"/>
      <c r="F731" s="444"/>
    </row>
    <row r="732" spans="5:6" x14ac:dyDescent="0.25">
      <c r="E732" s="442"/>
      <c r="F732" s="444"/>
    </row>
    <row r="733" spans="5:6" x14ac:dyDescent="0.25">
      <c r="E733" s="442"/>
      <c r="F733" s="444"/>
    </row>
    <row r="734" spans="5:6" x14ac:dyDescent="0.25">
      <c r="E734" s="442"/>
      <c r="F734" s="444"/>
    </row>
    <row r="735" spans="5:6" x14ac:dyDescent="0.25">
      <c r="E735" s="442"/>
      <c r="F735" s="444"/>
    </row>
    <row r="736" spans="5:6" x14ac:dyDescent="0.25">
      <c r="E736" s="442"/>
      <c r="F736" s="444"/>
    </row>
    <row r="737" spans="5:6" x14ac:dyDescent="0.25">
      <c r="E737" s="442"/>
      <c r="F737" s="444"/>
    </row>
    <row r="738" spans="5:6" x14ac:dyDescent="0.25">
      <c r="E738" s="442"/>
      <c r="F738" s="444"/>
    </row>
    <row r="739" spans="5:6" x14ac:dyDescent="0.25">
      <c r="E739" s="442"/>
      <c r="F739" s="444"/>
    </row>
    <row r="740" spans="5:6" x14ac:dyDescent="0.25">
      <c r="E740" s="442"/>
      <c r="F740" s="444"/>
    </row>
    <row r="741" spans="5:6" x14ac:dyDescent="0.25">
      <c r="E741" s="442"/>
      <c r="F741" s="444"/>
    </row>
    <row r="742" spans="5:6" x14ac:dyDescent="0.25">
      <c r="E742" s="442"/>
      <c r="F742" s="444"/>
    </row>
    <row r="743" spans="5:6" x14ac:dyDescent="0.25">
      <c r="E743" s="442"/>
      <c r="F743" s="444"/>
    </row>
    <row r="744" spans="5:6" x14ac:dyDescent="0.25">
      <c r="E744" s="442"/>
      <c r="F744" s="444"/>
    </row>
    <row r="745" spans="5:6" x14ac:dyDescent="0.25">
      <c r="E745" s="442"/>
      <c r="F745" s="444"/>
    </row>
    <row r="746" spans="5:6" x14ac:dyDescent="0.25">
      <c r="E746" s="442"/>
      <c r="F746" s="444"/>
    </row>
    <row r="747" spans="5:6" x14ac:dyDescent="0.25">
      <c r="E747" s="442"/>
      <c r="F747" s="444"/>
    </row>
    <row r="748" spans="5:6" x14ac:dyDescent="0.25">
      <c r="E748" s="442"/>
      <c r="F748" s="444"/>
    </row>
    <row r="749" spans="5:6" x14ac:dyDescent="0.25">
      <c r="E749" s="442"/>
      <c r="F749" s="444"/>
    </row>
    <row r="750" spans="5:6" x14ac:dyDescent="0.25">
      <c r="E750" s="442"/>
      <c r="F750" s="444"/>
    </row>
    <row r="751" spans="5:6" x14ac:dyDescent="0.25">
      <c r="E751" s="442"/>
      <c r="F751" s="444"/>
    </row>
    <row r="752" spans="5:6" x14ac:dyDescent="0.25">
      <c r="E752" s="442"/>
      <c r="F752" s="444"/>
    </row>
    <row r="753" spans="5:6" x14ac:dyDescent="0.25">
      <c r="E753" s="442"/>
      <c r="F753" s="444"/>
    </row>
    <row r="754" spans="5:6" x14ac:dyDescent="0.25">
      <c r="E754" s="442"/>
      <c r="F754" s="444"/>
    </row>
    <row r="755" spans="5:6" x14ac:dyDescent="0.25">
      <c r="E755" s="442"/>
      <c r="F755" s="444"/>
    </row>
    <row r="756" spans="5:6" x14ac:dyDescent="0.25">
      <c r="E756" s="442"/>
      <c r="F756" s="444"/>
    </row>
    <row r="757" spans="5:6" x14ac:dyDescent="0.25">
      <c r="E757" s="442"/>
      <c r="F757" s="444"/>
    </row>
    <row r="758" spans="5:6" x14ac:dyDescent="0.25">
      <c r="E758" s="442"/>
      <c r="F758" s="444"/>
    </row>
    <row r="759" spans="5:6" x14ac:dyDescent="0.25">
      <c r="E759" s="442"/>
      <c r="F759" s="444"/>
    </row>
    <row r="760" spans="5:6" x14ac:dyDescent="0.25">
      <c r="E760" s="442"/>
      <c r="F760" s="444"/>
    </row>
    <row r="761" spans="5:6" x14ac:dyDescent="0.25">
      <c r="E761" s="442"/>
      <c r="F761" s="444"/>
    </row>
    <row r="762" spans="5:6" x14ac:dyDescent="0.25">
      <c r="E762" s="442"/>
      <c r="F762" s="444"/>
    </row>
    <row r="763" spans="5:6" x14ac:dyDescent="0.25">
      <c r="E763" s="442"/>
      <c r="F763" s="444"/>
    </row>
    <row r="764" spans="5:6" x14ac:dyDescent="0.25">
      <c r="E764" s="442"/>
      <c r="F764" s="444"/>
    </row>
    <row r="765" spans="5:6" x14ac:dyDescent="0.25">
      <c r="E765" s="442"/>
      <c r="F765" s="444"/>
    </row>
    <row r="766" spans="5:6" x14ac:dyDescent="0.25">
      <c r="E766" s="442"/>
      <c r="F766" s="444"/>
    </row>
    <row r="767" spans="5:6" x14ac:dyDescent="0.25">
      <c r="E767" s="442"/>
      <c r="F767" s="444"/>
    </row>
    <row r="768" spans="5:6" x14ac:dyDescent="0.25">
      <c r="E768" s="442"/>
      <c r="F768" s="444"/>
    </row>
    <row r="769" spans="5:6" x14ac:dyDescent="0.25">
      <c r="E769" s="442"/>
      <c r="F769" s="444"/>
    </row>
    <row r="770" spans="5:6" x14ac:dyDescent="0.25">
      <c r="E770" s="442"/>
      <c r="F770" s="444"/>
    </row>
    <row r="771" spans="5:6" x14ac:dyDescent="0.25">
      <c r="E771" s="442"/>
      <c r="F771" s="444"/>
    </row>
    <row r="772" spans="5:6" x14ac:dyDescent="0.25">
      <c r="E772" s="442"/>
      <c r="F772" s="444"/>
    </row>
    <row r="773" spans="5:6" x14ac:dyDescent="0.25">
      <c r="E773" s="442"/>
      <c r="F773" s="444"/>
    </row>
    <row r="774" spans="5:6" x14ac:dyDescent="0.25">
      <c r="E774" s="442"/>
      <c r="F774" s="444"/>
    </row>
    <row r="775" spans="5:6" x14ac:dyDescent="0.25">
      <c r="E775" s="442"/>
      <c r="F775" s="444"/>
    </row>
    <row r="776" spans="5:6" x14ac:dyDescent="0.25">
      <c r="E776" s="442"/>
      <c r="F776" s="444"/>
    </row>
    <row r="777" spans="5:6" x14ac:dyDescent="0.25">
      <c r="E777" s="442"/>
      <c r="F777" s="444"/>
    </row>
    <row r="778" spans="5:6" x14ac:dyDescent="0.25">
      <c r="E778" s="442"/>
      <c r="F778" s="444"/>
    </row>
    <row r="779" spans="5:6" x14ac:dyDescent="0.25">
      <c r="E779" s="442"/>
      <c r="F779" s="444"/>
    </row>
    <row r="780" spans="5:6" x14ac:dyDescent="0.25">
      <c r="E780" s="442"/>
      <c r="F780" s="444"/>
    </row>
    <row r="781" spans="5:6" x14ac:dyDescent="0.25">
      <c r="E781" s="442"/>
      <c r="F781" s="444"/>
    </row>
    <row r="782" spans="5:6" x14ac:dyDescent="0.25">
      <c r="E782" s="442"/>
      <c r="F782" s="444"/>
    </row>
    <row r="783" spans="5:6" x14ac:dyDescent="0.25">
      <c r="E783" s="442"/>
      <c r="F783" s="444"/>
    </row>
    <row r="784" spans="5:6" x14ac:dyDescent="0.25">
      <c r="E784" s="442"/>
      <c r="F784" s="444"/>
    </row>
    <row r="785" spans="5:6" x14ac:dyDescent="0.25">
      <c r="E785" s="442"/>
      <c r="F785" s="444"/>
    </row>
    <row r="786" spans="5:6" x14ac:dyDescent="0.25">
      <c r="E786" s="442"/>
      <c r="F786" s="444"/>
    </row>
    <row r="787" spans="5:6" x14ac:dyDescent="0.25">
      <c r="E787" s="442"/>
      <c r="F787" s="444"/>
    </row>
    <row r="788" spans="5:6" x14ac:dyDescent="0.25">
      <c r="E788" s="442"/>
      <c r="F788" s="444"/>
    </row>
    <row r="789" spans="5:6" x14ac:dyDescent="0.25">
      <c r="E789" s="442"/>
      <c r="F789" s="444"/>
    </row>
    <row r="790" spans="5:6" x14ac:dyDescent="0.25">
      <c r="E790" s="442"/>
      <c r="F790" s="444"/>
    </row>
    <row r="791" spans="5:6" x14ac:dyDescent="0.25">
      <c r="E791" s="442"/>
      <c r="F791" s="444"/>
    </row>
    <row r="792" spans="5:6" x14ac:dyDescent="0.25">
      <c r="E792" s="442"/>
      <c r="F792" s="444"/>
    </row>
    <row r="793" spans="5:6" x14ac:dyDescent="0.25">
      <c r="E793" s="442"/>
      <c r="F793" s="444"/>
    </row>
    <row r="794" spans="5:6" x14ac:dyDescent="0.25">
      <c r="E794" s="442"/>
      <c r="F794" s="444"/>
    </row>
    <row r="795" spans="5:6" x14ac:dyDescent="0.25">
      <c r="E795" s="442"/>
      <c r="F795" s="444"/>
    </row>
    <row r="796" spans="5:6" x14ac:dyDescent="0.25">
      <c r="E796" s="442"/>
      <c r="F796" s="444"/>
    </row>
    <row r="797" spans="5:6" x14ac:dyDescent="0.25">
      <c r="E797" s="442"/>
      <c r="F797" s="444"/>
    </row>
    <row r="798" spans="5:6" x14ac:dyDescent="0.25">
      <c r="E798" s="442"/>
      <c r="F798" s="444"/>
    </row>
    <row r="799" spans="5:6" x14ac:dyDescent="0.25">
      <c r="E799" s="442"/>
      <c r="F799" s="444"/>
    </row>
    <row r="800" spans="5:6" x14ac:dyDescent="0.25">
      <c r="E800" s="442"/>
      <c r="F800" s="444"/>
    </row>
    <row r="801" spans="5:6" x14ac:dyDescent="0.25">
      <c r="E801" s="442"/>
      <c r="F801" s="444"/>
    </row>
    <row r="802" spans="5:6" x14ac:dyDescent="0.25">
      <c r="E802" s="442"/>
      <c r="F802" s="444"/>
    </row>
    <row r="803" spans="5:6" x14ac:dyDescent="0.25">
      <c r="E803" s="442"/>
      <c r="F803" s="444"/>
    </row>
    <row r="804" spans="5:6" x14ac:dyDescent="0.25">
      <c r="E804" s="442"/>
      <c r="F804" s="444"/>
    </row>
    <row r="805" spans="5:6" x14ac:dyDescent="0.25">
      <c r="E805" s="442"/>
      <c r="F805" s="444"/>
    </row>
    <row r="806" spans="5:6" x14ac:dyDescent="0.25">
      <c r="E806" s="442"/>
      <c r="F806" s="444"/>
    </row>
    <row r="807" spans="5:6" x14ac:dyDescent="0.25">
      <c r="E807" s="442"/>
      <c r="F807" s="444"/>
    </row>
    <row r="808" spans="5:6" x14ac:dyDescent="0.25">
      <c r="E808" s="442"/>
      <c r="F808" s="444"/>
    </row>
    <row r="809" spans="5:6" x14ac:dyDescent="0.25">
      <c r="E809" s="442"/>
      <c r="F809" s="444"/>
    </row>
    <row r="810" spans="5:6" x14ac:dyDescent="0.25">
      <c r="E810" s="442"/>
      <c r="F810" s="444"/>
    </row>
    <row r="811" spans="5:6" x14ac:dyDescent="0.25">
      <c r="E811" s="442"/>
      <c r="F811" s="444"/>
    </row>
    <row r="812" spans="5:6" x14ac:dyDescent="0.25">
      <c r="E812" s="442"/>
      <c r="F812" s="444"/>
    </row>
    <row r="813" spans="5:6" x14ac:dyDescent="0.25">
      <c r="E813" s="442"/>
      <c r="F813" s="444"/>
    </row>
    <row r="814" spans="5:6" x14ac:dyDescent="0.25">
      <c r="E814" s="442"/>
      <c r="F814" s="444"/>
    </row>
    <row r="815" spans="5:6" x14ac:dyDescent="0.25">
      <c r="E815" s="442"/>
      <c r="F815" s="444"/>
    </row>
    <row r="816" spans="5:6" x14ac:dyDescent="0.25">
      <c r="E816" s="442"/>
      <c r="F816" s="444"/>
    </row>
    <row r="817" spans="5:6" x14ac:dyDescent="0.25">
      <c r="E817" s="442"/>
      <c r="F817" s="444"/>
    </row>
    <row r="818" spans="5:6" x14ac:dyDescent="0.25">
      <c r="E818" s="442"/>
      <c r="F818" s="444"/>
    </row>
    <row r="819" spans="5:6" x14ac:dyDescent="0.25">
      <c r="E819" s="442"/>
      <c r="F819" s="444"/>
    </row>
    <row r="820" spans="5:6" x14ac:dyDescent="0.25">
      <c r="E820" s="442"/>
      <c r="F820" s="444"/>
    </row>
    <row r="821" spans="5:6" x14ac:dyDescent="0.25">
      <c r="E821" s="442"/>
      <c r="F821" s="444"/>
    </row>
    <row r="822" spans="5:6" x14ac:dyDescent="0.25">
      <c r="E822" s="442"/>
      <c r="F822" s="444"/>
    </row>
    <row r="823" spans="5:6" x14ac:dyDescent="0.25">
      <c r="E823" s="442"/>
      <c r="F823" s="444"/>
    </row>
    <row r="824" spans="5:6" x14ac:dyDescent="0.25">
      <c r="E824" s="442"/>
      <c r="F824" s="444"/>
    </row>
    <row r="825" spans="5:6" x14ac:dyDescent="0.25">
      <c r="E825" s="442"/>
      <c r="F825" s="444"/>
    </row>
    <row r="826" spans="5:6" x14ac:dyDescent="0.25">
      <c r="E826" s="442"/>
      <c r="F826" s="444"/>
    </row>
    <row r="827" spans="5:6" x14ac:dyDescent="0.25">
      <c r="E827" s="442"/>
      <c r="F827" s="444"/>
    </row>
    <row r="828" spans="5:6" x14ac:dyDescent="0.25">
      <c r="E828" s="442"/>
      <c r="F828" s="444"/>
    </row>
    <row r="829" spans="5:6" x14ac:dyDescent="0.25">
      <c r="E829" s="442"/>
      <c r="F829" s="444"/>
    </row>
    <row r="830" spans="5:6" x14ac:dyDescent="0.25">
      <c r="E830" s="442"/>
      <c r="F830" s="444"/>
    </row>
    <row r="831" spans="5:6" x14ac:dyDescent="0.25">
      <c r="E831" s="442"/>
      <c r="F831" s="444"/>
    </row>
    <row r="832" spans="5:6" x14ac:dyDescent="0.25">
      <c r="E832" s="442"/>
      <c r="F832" s="444"/>
    </row>
    <row r="833" spans="5:6" x14ac:dyDescent="0.25">
      <c r="E833" s="442"/>
      <c r="F833" s="444"/>
    </row>
    <row r="834" spans="5:6" x14ac:dyDescent="0.25">
      <c r="E834" s="442"/>
      <c r="F834" s="444"/>
    </row>
    <row r="835" spans="5:6" x14ac:dyDescent="0.25">
      <c r="E835" s="442"/>
      <c r="F835" s="444"/>
    </row>
    <row r="836" spans="5:6" x14ac:dyDescent="0.25">
      <c r="E836" s="442"/>
      <c r="F836" s="444"/>
    </row>
    <row r="837" spans="5:6" x14ac:dyDescent="0.25">
      <c r="E837" s="442"/>
      <c r="F837" s="444"/>
    </row>
    <row r="838" spans="5:6" x14ac:dyDescent="0.25">
      <c r="E838" s="442"/>
      <c r="F838" s="444"/>
    </row>
    <row r="839" spans="5:6" x14ac:dyDescent="0.25">
      <c r="E839" s="442"/>
      <c r="F839" s="444"/>
    </row>
    <row r="840" spans="5:6" x14ac:dyDescent="0.25">
      <c r="E840" s="442"/>
      <c r="F840" s="444"/>
    </row>
    <row r="841" spans="5:6" x14ac:dyDescent="0.25">
      <c r="E841" s="442"/>
      <c r="F841" s="444"/>
    </row>
    <row r="842" spans="5:6" x14ac:dyDescent="0.25">
      <c r="E842" s="442"/>
      <c r="F842" s="444"/>
    </row>
    <row r="843" spans="5:6" x14ac:dyDescent="0.25">
      <c r="E843" s="442"/>
      <c r="F843" s="444"/>
    </row>
    <row r="844" spans="5:6" x14ac:dyDescent="0.25">
      <c r="E844" s="442"/>
      <c r="F844" s="444"/>
    </row>
    <row r="845" spans="5:6" x14ac:dyDescent="0.25">
      <c r="E845" s="442"/>
      <c r="F845" s="444"/>
    </row>
    <row r="846" spans="5:6" x14ac:dyDescent="0.25">
      <c r="E846" s="442"/>
      <c r="F846" s="444"/>
    </row>
    <row r="847" spans="5:6" x14ac:dyDescent="0.25">
      <c r="E847" s="442"/>
      <c r="F847" s="444"/>
    </row>
    <row r="848" spans="5:6" x14ac:dyDescent="0.25">
      <c r="E848" s="442"/>
      <c r="F848" s="444"/>
    </row>
    <row r="849" spans="5:6" x14ac:dyDescent="0.25">
      <c r="E849" s="442"/>
      <c r="F849" s="444"/>
    </row>
    <row r="850" spans="5:6" x14ac:dyDescent="0.25">
      <c r="E850" s="442"/>
      <c r="F850" s="444"/>
    </row>
    <row r="851" spans="5:6" x14ac:dyDescent="0.25">
      <c r="E851" s="442"/>
      <c r="F851" s="444"/>
    </row>
    <row r="852" spans="5:6" x14ac:dyDescent="0.25">
      <c r="E852" s="442"/>
      <c r="F852" s="444"/>
    </row>
    <row r="853" spans="5:6" x14ac:dyDescent="0.25">
      <c r="E853" s="442"/>
      <c r="F853" s="444"/>
    </row>
    <row r="854" spans="5:6" x14ac:dyDescent="0.25">
      <c r="E854" s="442"/>
      <c r="F854" s="444"/>
    </row>
    <row r="855" spans="5:6" x14ac:dyDescent="0.25">
      <c r="E855" s="442"/>
      <c r="F855" s="444"/>
    </row>
    <row r="856" spans="5:6" x14ac:dyDescent="0.25">
      <c r="E856" s="442"/>
      <c r="F856" s="444"/>
    </row>
    <row r="857" spans="5:6" x14ac:dyDescent="0.25">
      <c r="E857" s="442"/>
      <c r="F857" s="444"/>
    </row>
    <row r="858" spans="5:6" x14ac:dyDescent="0.25">
      <c r="E858" s="442"/>
      <c r="F858" s="444"/>
    </row>
    <row r="859" spans="5:6" x14ac:dyDescent="0.25">
      <c r="E859" s="442"/>
      <c r="F859" s="444"/>
    </row>
    <row r="860" spans="5:6" x14ac:dyDescent="0.25">
      <c r="E860" s="442"/>
      <c r="F860" s="444"/>
    </row>
    <row r="861" spans="5:6" x14ac:dyDescent="0.25">
      <c r="E861" s="442"/>
      <c r="F861" s="444"/>
    </row>
    <row r="862" spans="5:6" x14ac:dyDescent="0.25">
      <c r="E862" s="442"/>
      <c r="F862" s="444"/>
    </row>
    <row r="863" spans="5:6" x14ac:dyDescent="0.25">
      <c r="E863" s="442"/>
      <c r="F863" s="444"/>
    </row>
    <row r="864" spans="5:6" x14ac:dyDescent="0.25">
      <c r="E864" s="442"/>
      <c r="F864" s="444"/>
    </row>
    <row r="865" spans="5:6" x14ac:dyDescent="0.25">
      <c r="E865" s="442"/>
      <c r="F865" s="444"/>
    </row>
    <row r="866" spans="5:6" x14ac:dyDescent="0.25">
      <c r="E866" s="442"/>
      <c r="F866" s="444"/>
    </row>
    <row r="867" spans="5:6" x14ac:dyDescent="0.25">
      <c r="E867" s="442"/>
      <c r="F867" s="444"/>
    </row>
    <row r="868" spans="5:6" x14ac:dyDescent="0.25">
      <c r="E868" s="442"/>
      <c r="F868" s="444"/>
    </row>
    <row r="869" spans="5:6" x14ac:dyDescent="0.25">
      <c r="E869" s="442"/>
      <c r="F869" s="444"/>
    </row>
    <row r="870" spans="5:6" x14ac:dyDescent="0.25">
      <c r="E870" s="442"/>
      <c r="F870" s="444"/>
    </row>
    <row r="871" spans="5:6" x14ac:dyDescent="0.25">
      <c r="E871" s="442"/>
      <c r="F871" s="444"/>
    </row>
    <row r="872" spans="5:6" x14ac:dyDescent="0.25">
      <c r="E872" s="442"/>
      <c r="F872" s="444"/>
    </row>
    <row r="873" spans="5:6" x14ac:dyDescent="0.25">
      <c r="E873" s="442"/>
      <c r="F873" s="444"/>
    </row>
    <row r="874" spans="5:6" x14ac:dyDescent="0.25">
      <c r="E874" s="442"/>
      <c r="F874" s="444"/>
    </row>
    <row r="875" spans="5:6" x14ac:dyDescent="0.25">
      <c r="E875" s="442"/>
      <c r="F875" s="444"/>
    </row>
    <row r="876" spans="5:6" x14ac:dyDescent="0.25">
      <c r="E876" s="442"/>
      <c r="F876" s="444"/>
    </row>
    <row r="877" spans="5:6" x14ac:dyDescent="0.25">
      <c r="E877" s="442"/>
      <c r="F877" s="444"/>
    </row>
    <row r="878" spans="5:6" x14ac:dyDescent="0.25">
      <c r="E878" s="442"/>
      <c r="F878" s="444"/>
    </row>
    <row r="879" spans="5:6" x14ac:dyDescent="0.25">
      <c r="E879" s="442"/>
      <c r="F879" s="444"/>
    </row>
    <row r="880" spans="5:6" x14ac:dyDescent="0.25">
      <c r="E880" s="442"/>
      <c r="F880" s="444"/>
    </row>
    <row r="881" spans="5:6" x14ac:dyDescent="0.25">
      <c r="E881" s="442"/>
      <c r="F881" s="444"/>
    </row>
    <row r="882" spans="5:6" x14ac:dyDescent="0.25">
      <c r="E882" s="442"/>
      <c r="F882" s="444"/>
    </row>
    <row r="883" spans="5:6" x14ac:dyDescent="0.25">
      <c r="E883" s="442"/>
      <c r="F883" s="444"/>
    </row>
    <row r="884" spans="5:6" x14ac:dyDescent="0.25">
      <c r="E884" s="442"/>
      <c r="F884" s="444"/>
    </row>
    <row r="885" spans="5:6" x14ac:dyDescent="0.25">
      <c r="E885" s="442"/>
      <c r="F885" s="444"/>
    </row>
    <row r="886" spans="5:6" x14ac:dyDescent="0.25">
      <c r="E886" s="442"/>
      <c r="F886" s="444"/>
    </row>
    <row r="887" spans="5:6" x14ac:dyDescent="0.25">
      <c r="E887" s="442"/>
      <c r="F887" s="444"/>
    </row>
    <row r="888" spans="5:6" x14ac:dyDescent="0.25">
      <c r="E888" s="442"/>
      <c r="F888" s="444"/>
    </row>
    <row r="889" spans="5:6" x14ac:dyDescent="0.25">
      <c r="E889" s="442"/>
      <c r="F889" s="444"/>
    </row>
    <row r="890" spans="5:6" x14ac:dyDescent="0.25">
      <c r="E890" s="442"/>
      <c r="F890" s="444"/>
    </row>
    <row r="891" spans="5:6" x14ac:dyDescent="0.25">
      <c r="E891" s="442"/>
      <c r="F891" s="444"/>
    </row>
    <row r="892" spans="5:6" x14ac:dyDescent="0.25">
      <c r="E892" s="442"/>
      <c r="F892" s="444"/>
    </row>
    <row r="893" spans="5:6" x14ac:dyDescent="0.25">
      <c r="E893" s="442"/>
      <c r="F893" s="444"/>
    </row>
    <row r="894" spans="5:6" x14ac:dyDescent="0.25">
      <c r="E894" s="442"/>
      <c r="F894" s="444"/>
    </row>
    <row r="895" spans="5:6" x14ac:dyDescent="0.25">
      <c r="E895" s="442"/>
      <c r="F895" s="444"/>
    </row>
    <row r="896" spans="5:6" x14ac:dyDescent="0.25">
      <c r="E896" s="442"/>
      <c r="F896" s="444"/>
    </row>
    <row r="897" spans="5:6" x14ac:dyDescent="0.25">
      <c r="E897" s="442"/>
      <c r="F897" s="444"/>
    </row>
    <row r="898" spans="5:6" x14ac:dyDescent="0.25">
      <c r="E898" s="442"/>
      <c r="F898" s="444"/>
    </row>
    <row r="899" spans="5:6" x14ac:dyDescent="0.25">
      <c r="E899" s="442"/>
      <c r="F899" s="444"/>
    </row>
    <row r="900" spans="5:6" x14ac:dyDescent="0.25">
      <c r="E900" s="442"/>
      <c r="F900" s="444"/>
    </row>
    <row r="901" spans="5:6" x14ac:dyDescent="0.25">
      <c r="E901" s="442"/>
      <c r="F901" s="444"/>
    </row>
    <row r="902" spans="5:6" x14ac:dyDescent="0.25">
      <c r="E902" s="442"/>
      <c r="F902" s="444"/>
    </row>
    <row r="903" spans="5:6" x14ac:dyDescent="0.25">
      <c r="E903" s="442"/>
      <c r="F903" s="444"/>
    </row>
    <row r="904" spans="5:6" x14ac:dyDescent="0.25">
      <c r="E904" s="442"/>
      <c r="F904" s="444"/>
    </row>
    <row r="905" spans="5:6" x14ac:dyDescent="0.25">
      <c r="E905" s="442"/>
      <c r="F905" s="444"/>
    </row>
    <row r="906" spans="5:6" x14ac:dyDescent="0.25">
      <c r="E906" s="442"/>
      <c r="F906" s="444"/>
    </row>
    <row r="907" spans="5:6" x14ac:dyDescent="0.25">
      <c r="E907" s="442"/>
      <c r="F907" s="444"/>
    </row>
    <row r="908" spans="5:6" x14ac:dyDescent="0.25">
      <c r="E908" s="442"/>
      <c r="F908" s="444"/>
    </row>
    <row r="909" spans="5:6" x14ac:dyDescent="0.25">
      <c r="E909" s="442"/>
      <c r="F909" s="444"/>
    </row>
    <row r="910" spans="5:6" x14ac:dyDescent="0.25">
      <c r="E910" s="442"/>
      <c r="F910" s="444"/>
    </row>
    <row r="911" spans="5:6" x14ac:dyDescent="0.25">
      <c r="E911" s="442"/>
      <c r="F911" s="444"/>
    </row>
    <row r="912" spans="5:6" x14ac:dyDescent="0.25">
      <c r="E912" s="442"/>
      <c r="F912" s="444"/>
    </row>
    <row r="913" spans="5:6" x14ac:dyDescent="0.25">
      <c r="E913" s="442"/>
      <c r="F913" s="444"/>
    </row>
    <row r="914" spans="5:6" x14ac:dyDescent="0.25">
      <c r="E914" s="442"/>
      <c r="F914" s="444"/>
    </row>
    <row r="915" spans="5:6" x14ac:dyDescent="0.25">
      <c r="E915" s="442"/>
      <c r="F915" s="444"/>
    </row>
    <row r="916" spans="5:6" x14ac:dyDescent="0.25">
      <c r="E916" s="442"/>
      <c r="F916" s="444"/>
    </row>
    <row r="917" spans="5:6" x14ac:dyDescent="0.25">
      <c r="E917" s="442"/>
      <c r="F917" s="444"/>
    </row>
    <row r="918" spans="5:6" x14ac:dyDescent="0.25">
      <c r="E918" s="442"/>
      <c r="F918" s="444"/>
    </row>
    <row r="919" spans="5:6" x14ac:dyDescent="0.25">
      <c r="E919" s="442"/>
      <c r="F919" s="444"/>
    </row>
    <row r="920" spans="5:6" x14ac:dyDescent="0.25">
      <c r="E920" s="442"/>
      <c r="F920" s="444"/>
    </row>
    <row r="921" spans="5:6" x14ac:dyDescent="0.25">
      <c r="E921" s="442"/>
      <c r="F921" s="444"/>
    </row>
    <row r="922" spans="5:6" x14ac:dyDescent="0.25">
      <c r="E922" s="442"/>
      <c r="F922" s="444"/>
    </row>
    <row r="923" spans="5:6" x14ac:dyDescent="0.25">
      <c r="E923" s="442"/>
      <c r="F923" s="444"/>
    </row>
    <row r="924" spans="5:6" x14ac:dyDescent="0.25">
      <c r="E924" s="442"/>
      <c r="F924" s="444"/>
    </row>
    <row r="925" spans="5:6" x14ac:dyDescent="0.25">
      <c r="E925" s="442"/>
      <c r="F925" s="444"/>
    </row>
    <row r="926" spans="5:6" x14ac:dyDescent="0.25">
      <c r="E926" s="442"/>
      <c r="F926" s="444"/>
    </row>
    <row r="927" spans="5:6" x14ac:dyDescent="0.25">
      <c r="E927" s="442"/>
      <c r="F927" s="444"/>
    </row>
    <row r="928" spans="5:6" x14ac:dyDescent="0.25">
      <c r="E928" s="442"/>
      <c r="F928" s="444"/>
    </row>
    <row r="929" spans="5:6" x14ac:dyDescent="0.25">
      <c r="E929" s="442"/>
      <c r="F929" s="444"/>
    </row>
    <row r="930" spans="5:6" x14ac:dyDescent="0.25">
      <c r="E930" s="442"/>
      <c r="F930" s="444"/>
    </row>
    <row r="931" spans="5:6" x14ac:dyDescent="0.25">
      <c r="E931" s="442"/>
      <c r="F931" s="444"/>
    </row>
    <row r="932" spans="5:6" x14ac:dyDescent="0.25">
      <c r="E932" s="442"/>
      <c r="F932" s="444"/>
    </row>
    <row r="933" spans="5:6" x14ac:dyDescent="0.25">
      <c r="E933" s="442"/>
      <c r="F933" s="444"/>
    </row>
    <row r="934" spans="5:6" x14ac:dyDescent="0.25">
      <c r="E934" s="442"/>
      <c r="F934" s="444"/>
    </row>
    <row r="935" spans="5:6" x14ac:dyDescent="0.25">
      <c r="E935" s="442"/>
      <c r="F935" s="444"/>
    </row>
    <row r="936" spans="5:6" x14ac:dyDescent="0.25">
      <c r="E936" s="442"/>
      <c r="F936" s="444"/>
    </row>
    <row r="937" spans="5:6" x14ac:dyDescent="0.25">
      <c r="E937" s="442"/>
      <c r="F937" s="444"/>
    </row>
    <row r="938" spans="5:6" x14ac:dyDescent="0.25">
      <c r="E938" s="442"/>
      <c r="F938" s="444"/>
    </row>
    <row r="939" spans="5:6" x14ac:dyDescent="0.25">
      <c r="E939" s="442"/>
      <c r="F939" s="444"/>
    </row>
    <row r="940" spans="5:6" x14ac:dyDescent="0.25">
      <c r="E940" s="442"/>
      <c r="F940" s="444"/>
    </row>
    <row r="941" spans="5:6" x14ac:dyDescent="0.25">
      <c r="E941" s="442"/>
      <c r="F941" s="444"/>
    </row>
    <row r="942" spans="5:6" x14ac:dyDescent="0.25">
      <c r="E942" s="442"/>
      <c r="F942" s="444"/>
    </row>
    <row r="943" spans="5:6" x14ac:dyDescent="0.25">
      <c r="E943" s="442"/>
      <c r="F943" s="444"/>
    </row>
    <row r="944" spans="5:6" x14ac:dyDescent="0.25">
      <c r="E944" s="442"/>
      <c r="F944" s="444"/>
    </row>
    <row r="945" spans="5:6" x14ac:dyDescent="0.25">
      <c r="E945" s="442"/>
      <c r="F945" s="444"/>
    </row>
    <row r="946" spans="5:6" x14ac:dyDescent="0.25">
      <c r="E946" s="442"/>
      <c r="F946" s="444"/>
    </row>
    <row r="947" spans="5:6" x14ac:dyDescent="0.25">
      <c r="E947" s="442"/>
      <c r="F947" s="444"/>
    </row>
    <row r="948" spans="5:6" x14ac:dyDescent="0.25">
      <c r="E948" s="442"/>
      <c r="F948" s="444"/>
    </row>
    <row r="949" spans="5:6" x14ac:dyDescent="0.25">
      <c r="E949" s="442"/>
      <c r="F949" s="444"/>
    </row>
    <row r="950" spans="5:6" x14ac:dyDescent="0.25">
      <c r="E950" s="442"/>
      <c r="F950" s="444"/>
    </row>
    <row r="951" spans="5:6" x14ac:dyDescent="0.25">
      <c r="E951" s="442"/>
      <c r="F951" s="444"/>
    </row>
    <row r="952" spans="5:6" x14ac:dyDescent="0.25">
      <c r="E952" s="442"/>
      <c r="F952" s="444"/>
    </row>
    <row r="953" spans="5:6" x14ac:dyDescent="0.25">
      <c r="E953" s="442"/>
      <c r="F953" s="444"/>
    </row>
    <row r="954" spans="5:6" x14ac:dyDescent="0.25">
      <c r="E954" s="442"/>
      <c r="F954" s="444"/>
    </row>
    <row r="955" spans="5:6" x14ac:dyDescent="0.25">
      <c r="E955" s="442"/>
      <c r="F955" s="444"/>
    </row>
    <row r="956" spans="5:6" x14ac:dyDescent="0.25">
      <c r="E956" s="442"/>
      <c r="F956" s="444"/>
    </row>
    <row r="957" spans="5:6" x14ac:dyDescent="0.25">
      <c r="E957" s="442"/>
      <c r="F957" s="444"/>
    </row>
    <row r="958" spans="5:6" x14ac:dyDescent="0.25">
      <c r="E958" s="442"/>
      <c r="F958" s="444"/>
    </row>
    <row r="959" spans="5:6" x14ac:dyDescent="0.25">
      <c r="E959" s="442"/>
      <c r="F959" s="444"/>
    </row>
    <row r="960" spans="5:6" x14ac:dyDescent="0.25">
      <c r="E960" s="442"/>
      <c r="F960" s="444"/>
    </row>
    <row r="961" spans="5:6" x14ac:dyDescent="0.25">
      <c r="E961" s="442"/>
      <c r="F961" s="444"/>
    </row>
    <row r="962" spans="5:6" x14ac:dyDescent="0.25">
      <c r="E962" s="442"/>
      <c r="F962" s="444"/>
    </row>
    <row r="963" spans="5:6" x14ac:dyDescent="0.25">
      <c r="E963" s="442"/>
      <c r="F963" s="444"/>
    </row>
    <row r="964" spans="5:6" x14ac:dyDescent="0.25">
      <c r="E964" s="442"/>
      <c r="F964" s="444"/>
    </row>
    <row r="965" spans="5:6" x14ac:dyDescent="0.25">
      <c r="E965" s="442"/>
      <c r="F965" s="444"/>
    </row>
    <row r="966" spans="5:6" x14ac:dyDescent="0.25">
      <c r="E966" s="442"/>
      <c r="F966" s="444"/>
    </row>
    <row r="967" spans="5:6" x14ac:dyDescent="0.25">
      <c r="E967" s="442"/>
      <c r="F967" s="444"/>
    </row>
    <row r="968" spans="5:6" x14ac:dyDescent="0.25">
      <c r="E968" s="442"/>
      <c r="F968" s="444"/>
    </row>
    <row r="969" spans="5:6" x14ac:dyDescent="0.25">
      <c r="E969" s="442"/>
      <c r="F969" s="444"/>
    </row>
    <row r="970" spans="5:6" x14ac:dyDescent="0.25">
      <c r="E970" s="442"/>
      <c r="F970" s="444"/>
    </row>
    <row r="971" spans="5:6" x14ac:dyDescent="0.25">
      <c r="E971" s="442"/>
      <c r="F971" s="444"/>
    </row>
    <row r="972" spans="5:6" x14ac:dyDescent="0.25">
      <c r="E972" s="442"/>
      <c r="F972" s="444"/>
    </row>
    <row r="973" spans="5:6" x14ac:dyDescent="0.25">
      <c r="E973" s="442"/>
      <c r="F973" s="444"/>
    </row>
    <row r="974" spans="5:6" x14ac:dyDescent="0.25">
      <c r="E974" s="442"/>
      <c r="F974" s="444"/>
    </row>
    <row r="975" spans="5:6" x14ac:dyDescent="0.25">
      <c r="E975" s="442"/>
      <c r="F975" s="444"/>
    </row>
    <row r="976" spans="5:6" x14ac:dyDescent="0.25">
      <c r="E976" s="442"/>
      <c r="F976" s="444"/>
    </row>
    <row r="977" spans="5:6" x14ac:dyDescent="0.25">
      <c r="E977" s="442"/>
      <c r="F977" s="444"/>
    </row>
    <row r="978" spans="5:6" x14ac:dyDescent="0.25">
      <c r="E978" s="442"/>
      <c r="F978" s="444"/>
    </row>
    <row r="979" spans="5:6" x14ac:dyDescent="0.25">
      <c r="E979" s="442"/>
      <c r="F979" s="444"/>
    </row>
    <row r="980" spans="5:6" x14ac:dyDescent="0.25">
      <c r="E980" s="442"/>
      <c r="F980" s="444"/>
    </row>
    <row r="981" spans="5:6" x14ac:dyDescent="0.25">
      <c r="E981" s="442"/>
      <c r="F981" s="444"/>
    </row>
    <row r="982" spans="5:6" x14ac:dyDescent="0.25">
      <c r="E982" s="442"/>
      <c r="F982" s="444"/>
    </row>
    <row r="983" spans="5:6" x14ac:dyDescent="0.25">
      <c r="E983" s="442"/>
      <c r="F983" s="444"/>
    </row>
    <row r="984" spans="5:6" x14ac:dyDescent="0.25">
      <c r="E984" s="442"/>
      <c r="F984" s="444"/>
    </row>
    <row r="985" spans="5:6" x14ac:dyDescent="0.25">
      <c r="E985" s="442"/>
      <c r="F985" s="444"/>
    </row>
    <row r="986" spans="5:6" x14ac:dyDescent="0.25">
      <c r="E986" s="442"/>
      <c r="F986" s="444"/>
    </row>
    <row r="987" spans="5:6" x14ac:dyDescent="0.25">
      <c r="E987" s="442"/>
      <c r="F987" s="444"/>
    </row>
    <row r="988" spans="5:6" x14ac:dyDescent="0.25">
      <c r="E988" s="442"/>
      <c r="F988" s="444"/>
    </row>
    <row r="989" spans="5:6" x14ac:dyDescent="0.25">
      <c r="E989" s="442"/>
      <c r="F989" s="444"/>
    </row>
    <row r="990" spans="5:6" x14ac:dyDescent="0.25">
      <c r="E990" s="442"/>
      <c r="F990" s="444"/>
    </row>
    <row r="991" spans="5:6" x14ac:dyDescent="0.25">
      <c r="E991" s="442"/>
      <c r="F991" s="444"/>
    </row>
    <row r="992" spans="5:6" x14ac:dyDescent="0.25">
      <c r="E992" s="442"/>
      <c r="F992" s="444"/>
    </row>
    <row r="993" spans="5:6" x14ac:dyDescent="0.25">
      <c r="E993" s="442"/>
      <c r="F993" s="444"/>
    </row>
    <row r="994" spans="5:6" x14ac:dyDescent="0.25">
      <c r="E994" s="442"/>
      <c r="F994" s="444"/>
    </row>
    <row r="995" spans="5:6" x14ac:dyDescent="0.25">
      <c r="E995" s="442"/>
      <c r="F995" s="444"/>
    </row>
    <row r="996" spans="5:6" x14ac:dyDescent="0.25">
      <c r="E996" s="442"/>
      <c r="F996" s="444"/>
    </row>
    <row r="997" spans="5:6" x14ac:dyDescent="0.25">
      <c r="E997" s="442"/>
      <c r="F997" s="444"/>
    </row>
    <row r="998" spans="5:6" x14ac:dyDescent="0.25">
      <c r="E998" s="442"/>
      <c r="F998" s="444"/>
    </row>
    <row r="999" spans="5:6" x14ac:dyDescent="0.25">
      <c r="E999" s="442"/>
      <c r="F999" s="444"/>
    </row>
    <row r="1000" spans="5:6" x14ac:dyDescent="0.25">
      <c r="E1000" s="442"/>
      <c r="F1000" s="444"/>
    </row>
    <row r="1001" spans="5:6" x14ac:dyDescent="0.25">
      <c r="E1001" s="442"/>
      <c r="F1001" s="444"/>
    </row>
    <row r="1002" spans="5:6" x14ac:dyDescent="0.25">
      <c r="E1002" s="442"/>
      <c r="F1002" s="444"/>
    </row>
    <row r="1003" spans="5:6" x14ac:dyDescent="0.25">
      <c r="E1003" s="442"/>
      <c r="F1003" s="444"/>
    </row>
    <row r="1004" spans="5:6" x14ac:dyDescent="0.25">
      <c r="E1004" s="442"/>
      <c r="F1004" s="444"/>
    </row>
    <row r="1005" spans="5:6" x14ac:dyDescent="0.25">
      <c r="E1005" s="442"/>
      <c r="F1005" s="444"/>
    </row>
    <row r="1006" spans="5:6" x14ac:dyDescent="0.25">
      <c r="E1006" s="442"/>
      <c r="F1006" s="444"/>
    </row>
    <row r="1007" spans="5:6" x14ac:dyDescent="0.25">
      <c r="E1007" s="442"/>
      <c r="F1007" s="444"/>
    </row>
    <row r="1008" spans="5:6" x14ac:dyDescent="0.25">
      <c r="E1008" s="442"/>
      <c r="F1008" s="444"/>
    </row>
    <row r="1009" spans="5:6" x14ac:dyDescent="0.25">
      <c r="E1009" s="442"/>
      <c r="F1009" s="444"/>
    </row>
    <row r="1010" spans="5:6" x14ac:dyDescent="0.25">
      <c r="E1010" s="442"/>
      <c r="F1010" s="444"/>
    </row>
    <row r="1011" spans="5:6" x14ac:dyDescent="0.25">
      <c r="E1011" s="442"/>
      <c r="F1011" s="444"/>
    </row>
    <row r="1012" spans="5:6" x14ac:dyDescent="0.25">
      <c r="E1012" s="442"/>
      <c r="F1012" s="444"/>
    </row>
    <row r="1013" spans="5:6" x14ac:dyDescent="0.25">
      <c r="E1013" s="442"/>
      <c r="F1013" s="444"/>
    </row>
    <row r="1014" spans="5:6" x14ac:dyDescent="0.25">
      <c r="E1014" s="442"/>
      <c r="F1014" s="444"/>
    </row>
    <row r="1015" spans="5:6" x14ac:dyDescent="0.25">
      <c r="E1015" s="442"/>
      <c r="F1015" s="444"/>
    </row>
    <row r="1016" spans="5:6" x14ac:dyDescent="0.25">
      <c r="E1016" s="442"/>
      <c r="F1016" s="444"/>
    </row>
    <row r="1017" spans="5:6" x14ac:dyDescent="0.25">
      <c r="E1017" s="442"/>
      <c r="F1017" s="444"/>
    </row>
    <row r="1018" spans="5:6" x14ac:dyDescent="0.25">
      <c r="E1018" s="442"/>
      <c r="F1018" s="444"/>
    </row>
    <row r="1019" spans="5:6" x14ac:dyDescent="0.25">
      <c r="E1019" s="442"/>
      <c r="F1019" s="444"/>
    </row>
    <row r="1020" spans="5:6" x14ac:dyDescent="0.25">
      <c r="E1020" s="442"/>
      <c r="F1020" s="444"/>
    </row>
    <row r="1021" spans="5:6" x14ac:dyDescent="0.25">
      <c r="E1021" s="442"/>
      <c r="F1021" s="444"/>
    </row>
    <row r="1022" spans="5:6" x14ac:dyDescent="0.25">
      <c r="E1022" s="442"/>
      <c r="F1022" s="444"/>
    </row>
    <row r="1023" spans="5:6" x14ac:dyDescent="0.25">
      <c r="E1023" s="442"/>
      <c r="F1023" s="444"/>
    </row>
    <row r="1024" spans="5:6" x14ac:dyDescent="0.25">
      <c r="E1024" s="442"/>
      <c r="F1024" s="444"/>
    </row>
    <row r="1025" spans="5:6" x14ac:dyDescent="0.25">
      <c r="E1025" s="442"/>
      <c r="F1025" s="444"/>
    </row>
    <row r="1026" spans="5:6" x14ac:dyDescent="0.25">
      <c r="E1026" s="442"/>
      <c r="F1026" s="444"/>
    </row>
    <row r="1027" spans="5:6" x14ac:dyDescent="0.25">
      <c r="E1027" s="442"/>
      <c r="F1027" s="444"/>
    </row>
    <row r="1028" spans="5:6" x14ac:dyDescent="0.25">
      <c r="E1028" s="442"/>
      <c r="F1028" s="444"/>
    </row>
    <row r="1029" spans="5:6" x14ac:dyDescent="0.25">
      <c r="E1029" s="442"/>
      <c r="F1029" s="444"/>
    </row>
    <row r="1030" spans="5:6" x14ac:dyDescent="0.25">
      <c r="E1030" s="442"/>
      <c r="F1030" s="444"/>
    </row>
    <row r="1031" spans="5:6" x14ac:dyDescent="0.25">
      <c r="E1031" s="442"/>
      <c r="F1031" s="444"/>
    </row>
    <row r="1032" spans="5:6" x14ac:dyDescent="0.25">
      <c r="E1032" s="442"/>
      <c r="F1032" s="444"/>
    </row>
    <row r="1033" spans="5:6" x14ac:dyDescent="0.25">
      <c r="E1033" s="442"/>
      <c r="F1033" s="444"/>
    </row>
    <row r="1034" spans="5:6" x14ac:dyDescent="0.25">
      <c r="E1034" s="442"/>
      <c r="F1034" s="444"/>
    </row>
    <row r="1035" spans="5:6" x14ac:dyDescent="0.25">
      <c r="E1035" s="442"/>
      <c r="F1035" s="444"/>
    </row>
    <row r="1036" spans="5:6" x14ac:dyDescent="0.25">
      <c r="E1036" s="442"/>
      <c r="F1036" s="444"/>
    </row>
    <row r="1037" spans="5:6" x14ac:dyDescent="0.25">
      <c r="E1037" s="442"/>
      <c r="F1037" s="444"/>
    </row>
    <row r="1038" spans="5:6" x14ac:dyDescent="0.25">
      <c r="E1038" s="442"/>
      <c r="F1038" s="444"/>
    </row>
    <row r="1039" spans="5:6" x14ac:dyDescent="0.25">
      <c r="E1039" s="442"/>
      <c r="F1039" s="444"/>
    </row>
    <row r="1040" spans="5:6" x14ac:dyDescent="0.25">
      <c r="E1040" s="442"/>
      <c r="F1040" s="444"/>
    </row>
    <row r="1041" spans="5:6" x14ac:dyDescent="0.25">
      <c r="E1041" s="442"/>
      <c r="F1041" s="444"/>
    </row>
    <row r="1042" spans="5:6" x14ac:dyDescent="0.25">
      <c r="E1042" s="442"/>
      <c r="F1042" s="444"/>
    </row>
    <row r="1043" spans="5:6" x14ac:dyDescent="0.25">
      <c r="E1043" s="442"/>
      <c r="F1043" s="444"/>
    </row>
    <row r="1044" spans="5:6" x14ac:dyDescent="0.25">
      <c r="E1044" s="442"/>
      <c r="F1044" s="444"/>
    </row>
    <row r="1045" spans="5:6" x14ac:dyDescent="0.25">
      <c r="E1045" s="442"/>
      <c r="F1045" s="444"/>
    </row>
    <row r="1046" spans="5:6" x14ac:dyDescent="0.25">
      <c r="E1046" s="442"/>
      <c r="F1046" s="444"/>
    </row>
    <row r="1047" spans="5:6" x14ac:dyDescent="0.25">
      <c r="E1047" s="442"/>
      <c r="F1047" s="444"/>
    </row>
    <row r="1048" spans="5:6" x14ac:dyDescent="0.25">
      <c r="E1048" s="442"/>
      <c r="F1048" s="444"/>
    </row>
    <row r="1049" spans="5:6" x14ac:dyDescent="0.25">
      <c r="E1049" s="442"/>
      <c r="F1049" s="444"/>
    </row>
    <row r="1050" spans="5:6" x14ac:dyDescent="0.25">
      <c r="E1050" s="442"/>
      <c r="F1050" s="444"/>
    </row>
    <row r="1051" spans="5:6" x14ac:dyDescent="0.25">
      <c r="E1051" s="442"/>
      <c r="F1051" s="444"/>
    </row>
    <row r="1052" spans="5:6" x14ac:dyDescent="0.25">
      <c r="E1052" s="442"/>
      <c r="F1052" s="444"/>
    </row>
    <row r="1053" spans="5:6" x14ac:dyDescent="0.25">
      <c r="E1053" s="442"/>
      <c r="F1053" s="444"/>
    </row>
    <row r="1054" spans="5:6" x14ac:dyDescent="0.25">
      <c r="E1054" s="442"/>
      <c r="F1054" s="444"/>
    </row>
    <row r="1055" spans="5:6" x14ac:dyDescent="0.25">
      <c r="E1055" s="442"/>
      <c r="F1055" s="444"/>
    </row>
    <row r="1056" spans="5:6" x14ac:dyDescent="0.25">
      <c r="E1056" s="442"/>
      <c r="F1056" s="444"/>
    </row>
    <row r="1057" spans="5:6" x14ac:dyDescent="0.25">
      <c r="E1057" s="442"/>
      <c r="F1057" s="444"/>
    </row>
    <row r="1058" spans="5:6" x14ac:dyDescent="0.25">
      <c r="E1058" s="442"/>
      <c r="F1058" s="444"/>
    </row>
    <row r="1059" spans="5:6" x14ac:dyDescent="0.25">
      <c r="E1059" s="442"/>
      <c r="F1059" s="444"/>
    </row>
    <row r="1060" spans="5:6" x14ac:dyDescent="0.25">
      <c r="E1060" s="442"/>
      <c r="F1060" s="444"/>
    </row>
    <row r="1061" spans="5:6" x14ac:dyDescent="0.25">
      <c r="E1061" s="442"/>
      <c r="F1061" s="444"/>
    </row>
    <row r="1062" spans="5:6" x14ac:dyDescent="0.25">
      <c r="E1062" s="442"/>
      <c r="F1062" s="444"/>
    </row>
    <row r="1063" spans="5:6" x14ac:dyDescent="0.25">
      <c r="E1063" s="442"/>
      <c r="F1063" s="444"/>
    </row>
    <row r="1064" spans="5:6" x14ac:dyDescent="0.25">
      <c r="E1064" s="442"/>
      <c r="F1064" s="444"/>
    </row>
    <row r="1065" spans="5:6" x14ac:dyDescent="0.25">
      <c r="E1065" s="442"/>
      <c r="F1065" s="444"/>
    </row>
    <row r="1066" spans="5:6" x14ac:dyDescent="0.25">
      <c r="E1066" s="442"/>
      <c r="F1066" s="444"/>
    </row>
    <row r="1067" spans="5:6" x14ac:dyDescent="0.25">
      <c r="E1067" s="442"/>
      <c r="F1067" s="444"/>
    </row>
    <row r="1068" spans="5:6" x14ac:dyDescent="0.25">
      <c r="E1068" s="442"/>
      <c r="F1068" s="444"/>
    </row>
    <row r="1069" spans="5:6" x14ac:dyDescent="0.25">
      <c r="E1069" s="442"/>
      <c r="F1069" s="444"/>
    </row>
    <row r="1070" spans="5:6" x14ac:dyDescent="0.25">
      <c r="E1070" s="442"/>
      <c r="F1070" s="444"/>
    </row>
    <row r="1071" spans="5:6" x14ac:dyDescent="0.25">
      <c r="E1071" s="442"/>
      <c r="F1071" s="444"/>
    </row>
    <row r="1072" spans="5:6" x14ac:dyDescent="0.25">
      <c r="E1072" s="442"/>
      <c r="F1072" s="444"/>
    </row>
    <row r="1073" spans="5:6" x14ac:dyDescent="0.25">
      <c r="E1073" s="442"/>
      <c r="F1073" s="444"/>
    </row>
    <row r="1074" spans="5:6" x14ac:dyDescent="0.25">
      <c r="E1074" s="442"/>
      <c r="F1074" s="444"/>
    </row>
    <row r="1075" spans="5:6" x14ac:dyDescent="0.25">
      <c r="E1075" s="442"/>
      <c r="F1075" s="444"/>
    </row>
    <row r="1076" spans="5:6" x14ac:dyDescent="0.25">
      <c r="E1076" s="442"/>
      <c r="F1076" s="444"/>
    </row>
    <row r="1077" spans="5:6" x14ac:dyDescent="0.25">
      <c r="E1077" s="442"/>
      <c r="F1077" s="444"/>
    </row>
    <row r="1078" spans="5:6" x14ac:dyDescent="0.25">
      <c r="E1078" s="442"/>
      <c r="F1078" s="444"/>
    </row>
    <row r="1079" spans="5:6" x14ac:dyDescent="0.25">
      <c r="E1079" s="442"/>
      <c r="F1079" s="444"/>
    </row>
    <row r="1080" spans="5:6" x14ac:dyDescent="0.25">
      <c r="E1080" s="442"/>
      <c r="F1080" s="444"/>
    </row>
    <row r="1081" spans="5:6" x14ac:dyDescent="0.25">
      <c r="E1081" s="442"/>
      <c r="F1081" s="444"/>
    </row>
    <row r="1082" spans="5:6" x14ac:dyDescent="0.25">
      <c r="E1082" s="442"/>
      <c r="F1082" s="444"/>
    </row>
    <row r="1083" spans="5:6" x14ac:dyDescent="0.25">
      <c r="E1083" s="442"/>
      <c r="F1083" s="444"/>
    </row>
    <row r="1084" spans="5:6" x14ac:dyDescent="0.25">
      <c r="E1084" s="442"/>
      <c r="F1084" s="444"/>
    </row>
    <row r="1085" spans="5:6" x14ac:dyDescent="0.25">
      <c r="E1085" s="442"/>
      <c r="F1085" s="444"/>
    </row>
    <row r="1086" spans="5:6" x14ac:dyDescent="0.25">
      <c r="E1086" s="442"/>
      <c r="F1086" s="444"/>
    </row>
    <row r="1087" spans="5:6" x14ac:dyDescent="0.25">
      <c r="E1087" s="442"/>
      <c r="F1087" s="444"/>
    </row>
    <row r="1088" spans="5:6" x14ac:dyDescent="0.25">
      <c r="E1088" s="442"/>
      <c r="F1088" s="444"/>
    </row>
    <row r="1089" spans="5:6" x14ac:dyDescent="0.25">
      <c r="E1089" s="442"/>
      <c r="F1089" s="444"/>
    </row>
    <row r="1090" spans="5:6" x14ac:dyDescent="0.25">
      <c r="E1090" s="442"/>
      <c r="F1090" s="444"/>
    </row>
    <row r="1091" spans="5:6" x14ac:dyDescent="0.25">
      <c r="E1091" s="442"/>
      <c r="F1091" s="444"/>
    </row>
    <row r="1092" spans="5:6" x14ac:dyDescent="0.25">
      <c r="E1092" s="442"/>
      <c r="F1092" s="444"/>
    </row>
    <row r="1093" spans="5:6" x14ac:dyDescent="0.25">
      <c r="E1093" s="442"/>
      <c r="F1093" s="444"/>
    </row>
    <row r="1094" spans="5:6" x14ac:dyDescent="0.25">
      <c r="E1094" s="442"/>
      <c r="F1094" s="444"/>
    </row>
    <row r="1095" spans="5:6" x14ac:dyDescent="0.25">
      <c r="E1095" s="442"/>
      <c r="F1095" s="444"/>
    </row>
    <row r="1096" spans="5:6" x14ac:dyDescent="0.25">
      <c r="E1096" s="442"/>
      <c r="F1096" s="444"/>
    </row>
    <row r="1097" spans="5:6" x14ac:dyDescent="0.25">
      <c r="E1097" s="442"/>
      <c r="F1097" s="444"/>
    </row>
    <row r="1098" spans="5:6" x14ac:dyDescent="0.25">
      <c r="E1098" s="442"/>
      <c r="F1098" s="444"/>
    </row>
    <row r="1099" spans="5:6" x14ac:dyDescent="0.25">
      <c r="E1099" s="442"/>
      <c r="F1099" s="444"/>
    </row>
    <row r="1100" spans="5:6" x14ac:dyDescent="0.25">
      <c r="E1100" s="442"/>
      <c r="F1100" s="444"/>
    </row>
    <row r="1101" spans="5:6" x14ac:dyDescent="0.25">
      <c r="E1101" s="442"/>
      <c r="F1101" s="444"/>
    </row>
    <row r="1102" spans="5:6" x14ac:dyDescent="0.25">
      <c r="E1102" s="442"/>
      <c r="F1102" s="444"/>
    </row>
    <row r="1103" spans="5:6" x14ac:dyDescent="0.25">
      <c r="E1103" s="442"/>
      <c r="F1103" s="444"/>
    </row>
    <row r="1104" spans="5:6" x14ac:dyDescent="0.25">
      <c r="E1104" s="442"/>
      <c r="F1104" s="444"/>
    </row>
    <row r="1105" spans="5:6" x14ac:dyDescent="0.25">
      <c r="E1105" s="442"/>
      <c r="F1105" s="444"/>
    </row>
    <row r="1106" spans="5:6" x14ac:dyDescent="0.25">
      <c r="E1106" s="442"/>
      <c r="F1106" s="444"/>
    </row>
    <row r="1107" spans="5:6" x14ac:dyDescent="0.25">
      <c r="E1107" s="442"/>
      <c r="F1107" s="444"/>
    </row>
    <row r="1108" spans="5:6" x14ac:dyDescent="0.25">
      <c r="E1108" s="442"/>
      <c r="F1108" s="444"/>
    </row>
    <row r="1109" spans="5:6" x14ac:dyDescent="0.25">
      <c r="E1109" s="442"/>
      <c r="F1109" s="444"/>
    </row>
    <row r="1110" spans="5:6" x14ac:dyDescent="0.25">
      <c r="E1110" s="442"/>
      <c r="F1110" s="444"/>
    </row>
    <row r="1111" spans="5:6" x14ac:dyDescent="0.25">
      <c r="E1111" s="442"/>
      <c r="F1111" s="444"/>
    </row>
    <row r="1112" spans="5:6" x14ac:dyDescent="0.25">
      <c r="E1112" s="442"/>
      <c r="F1112" s="444"/>
    </row>
    <row r="1113" spans="5:6" x14ac:dyDescent="0.25">
      <c r="E1113" s="442"/>
      <c r="F1113" s="444"/>
    </row>
    <row r="1114" spans="5:6" x14ac:dyDescent="0.25">
      <c r="E1114" s="442"/>
      <c r="F1114" s="444"/>
    </row>
    <row r="1115" spans="5:6" x14ac:dyDescent="0.25">
      <c r="E1115" s="442"/>
      <c r="F1115" s="444"/>
    </row>
    <row r="1116" spans="5:6" x14ac:dyDescent="0.25">
      <c r="E1116" s="442"/>
      <c r="F1116" s="444"/>
    </row>
    <row r="1117" spans="5:6" x14ac:dyDescent="0.25">
      <c r="E1117" s="442"/>
      <c r="F1117" s="444"/>
    </row>
    <row r="1118" spans="5:6" x14ac:dyDescent="0.25">
      <c r="E1118" s="442"/>
      <c r="F1118" s="444"/>
    </row>
    <row r="1119" spans="5:6" x14ac:dyDescent="0.25">
      <c r="E1119" s="442"/>
      <c r="F1119" s="444"/>
    </row>
    <row r="1120" spans="5:6" x14ac:dyDescent="0.25">
      <c r="E1120" s="442"/>
      <c r="F1120" s="444"/>
    </row>
    <row r="1121" spans="5:6" x14ac:dyDescent="0.25">
      <c r="E1121" s="442"/>
      <c r="F1121" s="444"/>
    </row>
    <row r="1122" spans="5:6" x14ac:dyDescent="0.25">
      <c r="E1122" s="442"/>
      <c r="F1122" s="444"/>
    </row>
    <row r="1123" spans="5:6" x14ac:dyDescent="0.25">
      <c r="E1123" s="442"/>
      <c r="F1123" s="444"/>
    </row>
    <row r="1124" spans="5:6" x14ac:dyDescent="0.25">
      <c r="E1124" s="442"/>
      <c r="F1124" s="444"/>
    </row>
    <row r="1125" spans="5:6" x14ac:dyDescent="0.25">
      <c r="E1125" s="442"/>
      <c r="F1125" s="444"/>
    </row>
    <row r="1126" spans="5:6" x14ac:dyDescent="0.25">
      <c r="E1126" s="442"/>
      <c r="F1126" s="444"/>
    </row>
    <row r="1127" spans="5:6" x14ac:dyDescent="0.25">
      <c r="E1127" s="442"/>
      <c r="F1127" s="444"/>
    </row>
    <row r="1128" spans="5:6" x14ac:dyDescent="0.25">
      <c r="E1128" s="442"/>
      <c r="F1128" s="444"/>
    </row>
    <row r="1129" spans="5:6" x14ac:dyDescent="0.25">
      <c r="E1129" s="442"/>
      <c r="F1129" s="444"/>
    </row>
    <row r="1130" spans="5:6" x14ac:dyDescent="0.25">
      <c r="E1130" s="442"/>
      <c r="F1130" s="444"/>
    </row>
    <row r="1131" spans="5:6" x14ac:dyDescent="0.25">
      <c r="E1131" s="442"/>
      <c r="F1131" s="444"/>
    </row>
    <row r="1132" spans="5:6" x14ac:dyDescent="0.25">
      <c r="E1132" s="442"/>
      <c r="F1132" s="444"/>
    </row>
    <row r="1133" spans="5:6" x14ac:dyDescent="0.25">
      <c r="E1133" s="442"/>
      <c r="F1133" s="444"/>
    </row>
    <row r="1134" spans="5:6" x14ac:dyDescent="0.25">
      <c r="E1134" s="442"/>
      <c r="F1134" s="444"/>
    </row>
    <row r="1135" spans="5:6" x14ac:dyDescent="0.25">
      <c r="E1135" s="442"/>
      <c r="F1135" s="444"/>
    </row>
    <row r="1136" spans="5:6" x14ac:dyDescent="0.25">
      <c r="E1136" s="442"/>
      <c r="F1136" s="444"/>
    </row>
    <row r="1137" spans="5:6" x14ac:dyDescent="0.25">
      <c r="E1137" s="442"/>
      <c r="F1137" s="444"/>
    </row>
    <row r="1138" spans="5:6" x14ac:dyDescent="0.25">
      <c r="E1138" s="442"/>
      <c r="F1138" s="444"/>
    </row>
    <row r="1139" spans="5:6" x14ac:dyDescent="0.25">
      <c r="E1139" s="442"/>
      <c r="F1139" s="444"/>
    </row>
    <row r="1140" spans="5:6" x14ac:dyDescent="0.25">
      <c r="E1140" s="442"/>
      <c r="F1140" s="444"/>
    </row>
    <row r="1141" spans="5:6" x14ac:dyDescent="0.25">
      <c r="E1141" s="442"/>
      <c r="F1141" s="444"/>
    </row>
    <row r="1142" spans="5:6" x14ac:dyDescent="0.25">
      <c r="E1142" s="442"/>
      <c r="F1142" s="444"/>
    </row>
    <row r="1143" spans="5:6" x14ac:dyDescent="0.25">
      <c r="E1143" s="442"/>
      <c r="F1143" s="444"/>
    </row>
    <row r="1144" spans="5:6" x14ac:dyDescent="0.25">
      <c r="E1144" s="442"/>
      <c r="F1144" s="444"/>
    </row>
    <row r="1145" spans="5:6" x14ac:dyDescent="0.25">
      <c r="E1145" s="442"/>
      <c r="F1145" s="444"/>
    </row>
    <row r="1146" spans="5:6" x14ac:dyDescent="0.25">
      <c r="E1146" s="442"/>
      <c r="F1146" s="444"/>
    </row>
    <row r="1147" spans="5:6" x14ac:dyDescent="0.25">
      <c r="E1147" s="442"/>
      <c r="F1147" s="444"/>
    </row>
    <row r="1148" spans="5:6" x14ac:dyDescent="0.25">
      <c r="E1148" s="442"/>
      <c r="F1148" s="444"/>
    </row>
    <row r="1149" spans="5:6" x14ac:dyDescent="0.25">
      <c r="E1149" s="442"/>
      <c r="F1149" s="444"/>
    </row>
    <row r="1150" spans="5:6" x14ac:dyDescent="0.25">
      <c r="E1150" s="442"/>
      <c r="F1150" s="444"/>
    </row>
    <row r="1151" spans="5:6" x14ac:dyDescent="0.25">
      <c r="E1151" s="442"/>
      <c r="F1151" s="444"/>
    </row>
    <row r="1152" spans="5:6" x14ac:dyDescent="0.25">
      <c r="E1152" s="442"/>
      <c r="F1152" s="444"/>
    </row>
    <row r="1153" spans="5:6" x14ac:dyDescent="0.25">
      <c r="E1153" s="442"/>
      <c r="F1153" s="444"/>
    </row>
    <row r="1154" spans="5:6" x14ac:dyDescent="0.25">
      <c r="E1154" s="442"/>
      <c r="F1154" s="444"/>
    </row>
    <row r="1155" spans="5:6" x14ac:dyDescent="0.25">
      <c r="E1155" s="442"/>
      <c r="F1155" s="444"/>
    </row>
    <row r="1156" spans="5:6" x14ac:dyDescent="0.25">
      <c r="E1156" s="442"/>
      <c r="F1156" s="444"/>
    </row>
    <row r="1157" spans="5:6" x14ac:dyDescent="0.25">
      <c r="E1157" s="442"/>
      <c r="F1157" s="444"/>
    </row>
    <row r="1158" spans="5:6" x14ac:dyDescent="0.25">
      <c r="E1158" s="442"/>
      <c r="F1158" s="444"/>
    </row>
    <row r="1159" spans="5:6" x14ac:dyDescent="0.25">
      <c r="E1159" s="442"/>
      <c r="F1159" s="444"/>
    </row>
    <row r="1160" spans="5:6" x14ac:dyDescent="0.25">
      <c r="E1160" s="442"/>
      <c r="F1160" s="444"/>
    </row>
    <row r="1161" spans="5:6" x14ac:dyDescent="0.25">
      <c r="E1161" s="442"/>
      <c r="F1161" s="444"/>
    </row>
    <row r="1162" spans="5:6" x14ac:dyDescent="0.25">
      <c r="E1162" s="442"/>
      <c r="F1162" s="444"/>
    </row>
    <row r="1163" spans="5:6" x14ac:dyDescent="0.25">
      <c r="E1163" s="442"/>
      <c r="F1163" s="444"/>
    </row>
    <row r="1164" spans="5:6" x14ac:dyDescent="0.25">
      <c r="E1164" s="442"/>
      <c r="F1164" s="444"/>
    </row>
    <row r="1165" spans="5:6" x14ac:dyDescent="0.25">
      <c r="E1165" s="442"/>
      <c r="F1165" s="444"/>
    </row>
    <row r="1166" spans="5:6" x14ac:dyDescent="0.25">
      <c r="E1166" s="442"/>
      <c r="F1166" s="444"/>
    </row>
    <row r="1167" spans="5:6" x14ac:dyDescent="0.25">
      <c r="E1167" s="442"/>
      <c r="F1167" s="444"/>
    </row>
    <row r="1168" spans="5:6" x14ac:dyDescent="0.25">
      <c r="E1168" s="442"/>
      <c r="F1168" s="444"/>
    </row>
    <row r="1169" spans="5:6" x14ac:dyDescent="0.25">
      <c r="E1169" s="442"/>
      <c r="F1169" s="444"/>
    </row>
    <row r="1170" spans="5:6" x14ac:dyDescent="0.25">
      <c r="E1170" s="442"/>
      <c r="F1170" s="444"/>
    </row>
    <row r="1171" spans="5:6" x14ac:dyDescent="0.25">
      <c r="E1171" s="442"/>
      <c r="F1171" s="444"/>
    </row>
    <row r="1172" spans="5:6" x14ac:dyDescent="0.25">
      <c r="E1172" s="442"/>
      <c r="F1172" s="444"/>
    </row>
    <row r="1173" spans="5:6" x14ac:dyDescent="0.25">
      <c r="E1173" s="442"/>
      <c r="F1173" s="444"/>
    </row>
    <row r="1174" spans="5:6" x14ac:dyDescent="0.25">
      <c r="E1174" s="442"/>
      <c r="F1174" s="444"/>
    </row>
    <row r="1175" spans="5:6" x14ac:dyDescent="0.25">
      <c r="E1175" s="442"/>
      <c r="F1175" s="444"/>
    </row>
    <row r="1176" spans="5:6" x14ac:dyDescent="0.25">
      <c r="E1176" s="442"/>
      <c r="F1176" s="444"/>
    </row>
    <row r="1177" spans="5:6" x14ac:dyDescent="0.25">
      <c r="E1177" s="442"/>
      <c r="F1177" s="444"/>
    </row>
    <row r="1178" spans="5:6" x14ac:dyDescent="0.25">
      <c r="E1178" s="442"/>
      <c r="F1178" s="444"/>
    </row>
    <row r="1179" spans="5:6" x14ac:dyDescent="0.25">
      <c r="E1179" s="442"/>
      <c r="F1179" s="444"/>
    </row>
    <row r="1180" spans="5:6" x14ac:dyDescent="0.25">
      <c r="E1180" s="442"/>
      <c r="F1180" s="444"/>
    </row>
    <row r="1181" spans="5:6" x14ac:dyDescent="0.25">
      <c r="E1181" s="442"/>
      <c r="F1181" s="444"/>
    </row>
    <row r="1182" spans="5:6" x14ac:dyDescent="0.25">
      <c r="E1182" s="442"/>
      <c r="F1182" s="444"/>
    </row>
    <row r="1183" spans="5:6" x14ac:dyDescent="0.25">
      <c r="E1183" s="442"/>
      <c r="F1183" s="444"/>
    </row>
    <row r="1184" spans="5:6" x14ac:dyDescent="0.25">
      <c r="E1184" s="442"/>
      <c r="F1184" s="444"/>
    </row>
    <row r="1185" spans="5:6" x14ac:dyDescent="0.25">
      <c r="E1185" s="442"/>
      <c r="F1185" s="444"/>
    </row>
    <row r="1186" spans="5:6" x14ac:dyDescent="0.25">
      <c r="E1186" s="442"/>
      <c r="F1186" s="444"/>
    </row>
    <row r="1187" spans="5:6" x14ac:dyDescent="0.25">
      <c r="E1187" s="442"/>
      <c r="F1187" s="444"/>
    </row>
    <row r="1188" spans="5:6" x14ac:dyDescent="0.25">
      <c r="E1188" s="442"/>
      <c r="F1188" s="444"/>
    </row>
    <row r="1189" spans="5:6" x14ac:dyDescent="0.25">
      <c r="E1189" s="442"/>
      <c r="F1189" s="444"/>
    </row>
    <row r="1190" spans="5:6" x14ac:dyDescent="0.25">
      <c r="E1190" s="442"/>
      <c r="F1190" s="444"/>
    </row>
    <row r="1191" spans="5:6" x14ac:dyDescent="0.25">
      <c r="E1191" s="442"/>
      <c r="F1191" s="444"/>
    </row>
    <row r="1192" spans="5:6" x14ac:dyDescent="0.25">
      <c r="E1192" s="442"/>
      <c r="F1192" s="444"/>
    </row>
    <row r="1193" spans="5:6" x14ac:dyDescent="0.25">
      <c r="E1193" s="442"/>
      <c r="F1193" s="444"/>
    </row>
    <row r="1194" spans="5:6" x14ac:dyDescent="0.25">
      <c r="E1194" s="442"/>
      <c r="F1194" s="444"/>
    </row>
    <row r="1195" spans="5:6" x14ac:dyDescent="0.25">
      <c r="E1195" s="442"/>
      <c r="F1195" s="444"/>
    </row>
    <row r="1196" spans="5:6" x14ac:dyDescent="0.25">
      <c r="E1196" s="442"/>
      <c r="F1196" s="444"/>
    </row>
    <row r="1197" spans="5:6" x14ac:dyDescent="0.25">
      <c r="E1197" s="442"/>
      <c r="F1197" s="444"/>
    </row>
    <row r="1198" spans="5:6" x14ac:dyDescent="0.25">
      <c r="E1198" s="442"/>
      <c r="F1198" s="444"/>
    </row>
    <row r="1199" spans="5:6" x14ac:dyDescent="0.25">
      <c r="E1199" s="442"/>
      <c r="F1199" s="444"/>
    </row>
    <row r="1200" spans="5:6" x14ac:dyDescent="0.25">
      <c r="E1200" s="442"/>
      <c r="F1200" s="444"/>
    </row>
    <row r="1201" spans="5:6" x14ac:dyDescent="0.25">
      <c r="E1201" s="442"/>
      <c r="F1201" s="444"/>
    </row>
    <row r="1202" spans="5:6" x14ac:dyDescent="0.25">
      <c r="E1202" s="442"/>
      <c r="F1202" s="444"/>
    </row>
    <row r="1203" spans="5:6" x14ac:dyDescent="0.25">
      <c r="E1203" s="442"/>
      <c r="F1203" s="444"/>
    </row>
    <row r="1204" spans="5:6" x14ac:dyDescent="0.25">
      <c r="E1204" s="442"/>
      <c r="F1204" s="444"/>
    </row>
    <row r="1205" spans="5:6" x14ac:dyDescent="0.25">
      <c r="E1205" s="442"/>
      <c r="F1205" s="444"/>
    </row>
    <row r="1206" spans="5:6" x14ac:dyDescent="0.25">
      <c r="E1206" s="442"/>
      <c r="F1206" s="444"/>
    </row>
    <row r="1207" spans="5:6" x14ac:dyDescent="0.25">
      <c r="E1207" s="442"/>
      <c r="F1207" s="444"/>
    </row>
    <row r="1208" spans="5:6" x14ac:dyDescent="0.25">
      <c r="E1208" s="442"/>
      <c r="F1208" s="444"/>
    </row>
    <row r="1209" spans="5:6" x14ac:dyDescent="0.25">
      <c r="E1209" s="442"/>
      <c r="F1209" s="444"/>
    </row>
    <row r="1210" spans="5:6" x14ac:dyDescent="0.25">
      <c r="E1210" s="442"/>
      <c r="F1210" s="444"/>
    </row>
    <row r="1211" spans="5:6" x14ac:dyDescent="0.25">
      <c r="E1211" s="442"/>
      <c r="F1211" s="444"/>
    </row>
    <row r="1212" spans="5:6" x14ac:dyDescent="0.25">
      <c r="E1212" s="442"/>
      <c r="F1212" s="444"/>
    </row>
    <row r="1213" spans="5:6" x14ac:dyDescent="0.25">
      <c r="E1213" s="442"/>
      <c r="F1213" s="444"/>
    </row>
    <row r="1214" spans="5:6" x14ac:dyDescent="0.25">
      <c r="E1214" s="442"/>
      <c r="F1214" s="444"/>
    </row>
    <row r="1215" spans="5:6" x14ac:dyDescent="0.25">
      <c r="E1215" s="442"/>
      <c r="F1215" s="444"/>
    </row>
    <row r="1216" spans="5:6" x14ac:dyDescent="0.25">
      <c r="E1216" s="442"/>
      <c r="F1216" s="444"/>
    </row>
    <row r="1217" spans="5:6" x14ac:dyDescent="0.25">
      <c r="E1217" s="442"/>
      <c r="F1217" s="444"/>
    </row>
    <row r="1218" spans="5:6" x14ac:dyDescent="0.25">
      <c r="E1218" s="442"/>
      <c r="F1218" s="444"/>
    </row>
    <row r="1219" spans="5:6" x14ac:dyDescent="0.25">
      <c r="E1219" s="442"/>
      <c r="F1219" s="444"/>
    </row>
    <row r="1220" spans="5:6" x14ac:dyDescent="0.25">
      <c r="E1220" s="442"/>
      <c r="F1220" s="444"/>
    </row>
    <row r="1221" spans="5:6" x14ac:dyDescent="0.25">
      <c r="E1221" s="442"/>
      <c r="F1221" s="444"/>
    </row>
    <row r="1222" spans="5:6" x14ac:dyDescent="0.25">
      <c r="E1222" s="442"/>
      <c r="F1222" s="444"/>
    </row>
    <row r="1223" spans="5:6" x14ac:dyDescent="0.25">
      <c r="E1223" s="442"/>
      <c r="F1223" s="444"/>
    </row>
    <row r="1224" spans="5:6" x14ac:dyDescent="0.25">
      <c r="E1224" s="442"/>
      <c r="F1224" s="444"/>
    </row>
    <row r="1225" spans="5:6" x14ac:dyDescent="0.25">
      <c r="E1225" s="442"/>
      <c r="F1225" s="444"/>
    </row>
    <row r="1226" spans="5:6" x14ac:dyDescent="0.25">
      <c r="E1226" s="442"/>
      <c r="F1226" s="444"/>
    </row>
    <row r="1227" spans="5:6" x14ac:dyDescent="0.25">
      <c r="E1227" s="442"/>
      <c r="F1227" s="444"/>
    </row>
    <row r="1228" spans="5:6" x14ac:dyDescent="0.25">
      <c r="E1228" s="442"/>
      <c r="F1228" s="444"/>
    </row>
    <row r="1229" spans="5:6" x14ac:dyDescent="0.25">
      <c r="E1229" s="442"/>
      <c r="F1229" s="444"/>
    </row>
    <row r="1230" spans="5:6" x14ac:dyDescent="0.25">
      <c r="E1230" s="442"/>
      <c r="F1230" s="444"/>
    </row>
    <row r="1231" spans="5:6" x14ac:dyDescent="0.25">
      <c r="E1231" s="442"/>
      <c r="F1231" s="444"/>
    </row>
    <row r="1232" spans="5:6" x14ac:dyDescent="0.25">
      <c r="E1232" s="442"/>
      <c r="F1232" s="444"/>
    </row>
    <row r="1233" spans="5:6" x14ac:dyDescent="0.25">
      <c r="E1233" s="442"/>
      <c r="F1233" s="444"/>
    </row>
    <row r="1234" spans="5:6" x14ac:dyDescent="0.25">
      <c r="E1234" s="442"/>
      <c r="F1234" s="444"/>
    </row>
    <row r="1235" spans="5:6" x14ac:dyDescent="0.25">
      <c r="E1235" s="442"/>
      <c r="F1235" s="444"/>
    </row>
    <row r="1236" spans="5:6" x14ac:dyDescent="0.25">
      <c r="E1236" s="442"/>
      <c r="F1236" s="444"/>
    </row>
    <row r="1237" spans="5:6" x14ac:dyDescent="0.25">
      <c r="E1237" s="442"/>
      <c r="F1237" s="444"/>
    </row>
    <row r="1238" spans="5:6" x14ac:dyDescent="0.25">
      <c r="E1238" s="442"/>
      <c r="F1238" s="444"/>
    </row>
    <row r="1239" spans="5:6" x14ac:dyDescent="0.25">
      <c r="E1239" s="442"/>
      <c r="F1239" s="444"/>
    </row>
    <row r="1240" spans="5:6" x14ac:dyDescent="0.25">
      <c r="E1240" s="442"/>
      <c r="F1240" s="444"/>
    </row>
    <row r="1241" spans="5:6" x14ac:dyDescent="0.25">
      <c r="E1241" s="442"/>
      <c r="F1241" s="444"/>
    </row>
    <row r="1242" spans="5:6" x14ac:dyDescent="0.25">
      <c r="E1242" s="442"/>
      <c r="F1242" s="444"/>
    </row>
    <row r="1243" spans="5:6" x14ac:dyDescent="0.25">
      <c r="E1243" s="442"/>
      <c r="F1243" s="444"/>
    </row>
    <row r="1244" spans="5:6" x14ac:dyDescent="0.25">
      <c r="E1244" s="442"/>
      <c r="F1244" s="444"/>
    </row>
    <row r="1245" spans="5:6" x14ac:dyDescent="0.25">
      <c r="E1245" s="442"/>
      <c r="F1245" s="444"/>
    </row>
    <row r="1246" spans="5:6" x14ac:dyDescent="0.25">
      <c r="E1246" s="442"/>
      <c r="F1246" s="444"/>
    </row>
    <row r="1247" spans="5:6" x14ac:dyDescent="0.25">
      <c r="E1247" s="442"/>
      <c r="F1247" s="444"/>
    </row>
    <row r="1248" spans="5:6" x14ac:dyDescent="0.25">
      <c r="E1248" s="442"/>
      <c r="F1248" s="444"/>
    </row>
    <row r="1249" spans="5:6" x14ac:dyDescent="0.25">
      <c r="E1249" s="442"/>
      <c r="F1249" s="444"/>
    </row>
    <row r="1250" spans="5:6" x14ac:dyDescent="0.25">
      <c r="E1250" s="442"/>
      <c r="F1250" s="444"/>
    </row>
    <row r="1251" spans="5:6" x14ac:dyDescent="0.25">
      <c r="E1251" s="442"/>
      <c r="F1251" s="444"/>
    </row>
    <row r="1252" spans="5:6" x14ac:dyDescent="0.25">
      <c r="E1252" s="442"/>
      <c r="F1252" s="444"/>
    </row>
    <row r="1253" spans="5:6" x14ac:dyDescent="0.25">
      <c r="E1253" s="442"/>
      <c r="F1253" s="444"/>
    </row>
    <row r="1254" spans="5:6" x14ac:dyDescent="0.25">
      <c r="E1254" s="442"/>
      <c r="F1254" s="444"/>
    </row>
    <row r="1255" spans="5:6" x14ac:dyDescent="0.25">
      <c r="E1255" s="442"/>
      <c r="F1255" s="444"/>
    </row>
    <row r="1256" spans="5:6" x14ac:dyDescent="0.25">
      <c r="E1256" s="442"/>
      <c r="F1256" s="444"/>
    </row>
    <row r="1257" spans="5:6" x14ac:dyDescent="0.25">
      <c r="E1257" s="442"/>
      <c r="F1257" s="444"/>
    </row>
    <row r="1258" spans="5:6" x14ac:dyDescent="0.25">
      <c r="E1258" s="442"/>
      <c r="F1258" s="444"/>
    </row>
    <row r="1259" spans="5:6" x14ac:dyDescent="0.25">
      <c r="E1259" s="442"/>
      <c r="F1259" s="444"/>
    </row>
    <row r="1260" spans="5:6" x14ac:dyDescent="0.25">
      <c r="E1260" s="442"/>
      <c r="F1260" s="444"/>
    </row>
    <row r="1261" spans="5:6" x14ac:dyDescent="0.25">
      <c r="E1261" s="442"/>
      <c r="F1261" s="444"/>
    </row>
    <row r="1262" spans="5:6" x14ac:dyDescent="0.25">
      <c r="E1262" s="442"/>
      <c r="F1262" s="444"/>
    </row>
    <row r="1263" spans="5:6" x14ac:dyDescent="0.25">
      <c r="E1263" s="442"/>
      <c r="F1263" s="444"/>
    </row>
    <row r="1264" spans="5:6" x14ac:dyDescent="0.25">
      <c r="E1264" s="442"/>
      <c r="F1264" s="444"/>
    </row>
    <row r="1265" spans="5:6" x14ac:dyDescent="0.25">
      <c r="E1265" s="442"/>
      <c r="F1265" s="444"/>
    </row>
    <row r="1266" spans="5:6" x14ac:dyDescent="0.25">
      <c r="E1266" s="442"/>
      <c r="F1266" s="444"/>
    </row>
    <row r="1267" spans="5:6" x14ac:dyDescent="0.25">
      <c r="E1267" s="442"/>
      <c r="F1267" s="444"/>
    </row>
    <row r="1268" spans="5:6" x14ac:dyDescent="0.25">
      <c r="E1268" s="442"/>
      <c r="F1268" s="444"/>
    </row>
    <row r="1269" spans="5:6" x14ac:dyDescent="0.25">
      <c r="E1269" s="442"/>
      <c r="F1269" s="444"/>
    </row>
    <row r="1270" spans="5:6" x14ac:dyDescent="0.25">
      <c r="E1270" s="442"/>
      <c r="F1270" s="444"/>
    </row>
    <row r="1271" spans="5:6" x14ac:dyDescent="0.25">
      <c r="E1271" s="442"/>
      <c r="F1271" s="444"/>
    </row>
    <row r="1272" spans="5:6" x14ac:dyDescent="0.25">
      <c r="E1272" s="442"/>
      <c r="F1272" s="444"/>
    </row>
    <row r="1273" spans="5:6" x14ac:dyDescent="0.25">
      <c r="E1273" s="442"/>
      <c r="F1273" s="444"/>
    </row>
    <row r="1274" spans="5:6" x14ac:dyDescent="0.25">
      <c r="E1274" s="442"/>
      <c r="F1274" s="444"/>
    </row>
    <row r="1275" spans="5:6" x14ac:dyDescent="0.25">
      <c r="E1275" s="442"/>
      <c r="F1275" s="444"/>
    </row>
    <row r="1276" spans="5:6" x14ac:dyDescent="0.25">
      <c r="E1276" s="442"/>
      <c r="F1276" s="444"/>
    </row>
    <row r="1277" spans="5:6" x14ac:dyDescent="0.25">
      <c r="E1277" s="442"/>
      <c r="F1277" s="444"/>
    </row>
    <row r="1278" spans="5:6" x14ac:dyDescent="0.25">
      <c r="E1278" s="442"/>
      <c r="F1278" s="444"/>
    </row>
    <row r="1279" spans="5:6" x14ac:dyDescent="0.25">
      <c r="E1279" s="442"/>
      <c r="F1279" s="444"/>
    </row>
    <row r="1280" spans="5:6" x14ac:dyDescent="0.25">
      <c r="E1280" s="442"/>
      <c r="F1280" s="444"/>
    </row>
    <row r="1281" spans="5:6" x14ac:dyDescent="0.25">
      <c r="E1281" s="442"/>
      <c r="F1281" s="444"/>
    </row>
    <row r="1282" spans="5:6" x14ac:dyDescent="0.25">
      <c r="E1282" s="442"/>
      <c r="F1282" s="444"/>
    </row>
    <row r="1283" spans="5:6" x14ac:dyDescent="0.25">
      <c r="E1283" s="442"/>
      <c r="F1283" s="444"/>
    </row>
    <row r="1284" spans="5:6" x14ac:dyDescent="0.25">
      <c r="E1284" s="442"/>
      <c r="F1284" s="444"/>
    </row>
    <row r="1285" spans="5:6" x14ac:dyDescent="0.25">
      <c r="E1285" s="442"/>
      <c r="F1285" s="444"/>
    </row>
    <row r="1286" spans="5:6" x14ac:dyDescent="0.25">
      <c r="E1286" s="442"/>
      <c r="F1286" s="444"/>
    </row>
    <row r="1287" spans="5:6" x14ac:dyDescent="0.25">
      <c r="E1287" s="442"/>
      <c r="F1287" s="444"/>
    </row>
    <row r="1288" spans="5:6" x14ac:dyDescent="0.25">
      <c r="E1288" s="442"/>
      <c r="F1288" s="444"/>
    </row>
    <row r="1289" spans="5:6" x14ac:dyDescent="0.25">
      <c r="E1289" s="442"/>
      <c r="F1289" s="444"/>
    </row>
    <row r="1290" spans="5:6" x14ac:dyDescent="0.25">
      <c r="E1290" s="442"/>
      <c r="F1290" s="444"/>
    </row>
    <row r="1291" spans="5:6" x14ac:dyDescent="0.25">
      <c r="E1291" s="442"/>
      <c r="F1291" s="444"/>
    </row>
    <row r="1292" spans="5:6" x14ac:dyDescent="0.25">
      <c r="E1292" s="442"/>
      <c r="F1292" s="444"/>
    </row>
    <row r="1293" spans="5:6" x14ac:dyDescent="0.25">
      <c r="E1293" s="442"/>
      <c r="F1293" s="444"/>
    </row>
    <row r="1294" spans="5:6" x14ac:dyDescent="0.25">
      <c r="E1294" s="442"/>
      <c r="F1294" s="444"/>
    </row>
    <row r="1295" spans="5:6" x14ac:dyDescent="0.25">
      <c r="E1295" s="442"/>
      <c r="F1295" s="444"/>
    </row>
    <row r="1296" spans="5:6" x14ac:dyDescent="0.25">
      <c r="E1296" s="442"/>
      <c r="F1296" s="444"/>
    </row>
    <row r="1297" spans="5:6" x14ac:dyDescent="0.25">
      <c r="E1297" s="442"/>
      <c r="F1297" s="444"/>
    </row>
    <row r="1298" spans="5:6" x14ac:dyDescent="0.25">
      <c r="E1298" s="442"/>
      <c r="F1298" s="444"/>
    </row>
    <row r="1299" spans="5:6" x14ac:dyDescent="0.25">
      <c r="E1299" s="442"/>
      <c r="F1299" s="444"/>
    </row>
    <row r="1300" spans="5:6" x14ac:dyDescent="0.25">
      <c r="E1300" s="442"/>
      <c r="F1300" s="444"/>
    </row>
    <row r="1301" spans="5:6" x14ac:dyDescent="0.25">
      <c r="E1301" s="442"/>
      <c r="F1301" s="444"/>
    </row>
    <row r="1302" spans="5:6" x14ac:dyDescent="0.25">
      <c r="E1302" s="442"/>
      <c r="F1302" s="444"/>
    </row>
    <row r="1303" spans="5:6" x14ac:dyDescent="0.25">
      <c r="E1303" s="442"/>
      <c r="F1303" s="444"/>
    </row>
    <row r="1304" spans="5:6" x14ac:dyDescent="0.25">
      <c r="E1304" s="442"/>
      <c r="F1304" s="444"/>
    </row>
    <row r="1305" spans="5:6" x14ac:dyDescent="0.25">
      <c r="E1305" s="442"/>
      <c r="F1305" s="444"/>
    </row>
    <row r="1306" spans="5:6" x14ac:dyDescent="0.25">
      <c r="E1306" s="442"/>
      <c r="F1306" s="444"/>
    </row>
    <row r="1307" spans="5:6" x14ac:dyDescent="0.25">
      <c r="E1307" s="442"/>
      <c r="F1307" s="444"/>
    </row>
    <row r="1308" spans="5:6" x14ac:dyDescent="0.25">
      <c r="E1308" s="442"/>
      <c r="F1308" s="444"/>
    </row>
    <row r="1309" spans="5:6" x14ac:dyDescent="0.25">
      <c r="E1309" s="442"/>
      <c r="F1309" s="444"/>
    </row>
    <row r="1310" spans="5:6" x14ac:dyDescent="0.25">
      <c r="E1310" s="442"/>
      <c r="F1310" s="444"/>
    </row>
    <row r="1311" spans="5:6" x14ac:dyDescent="0.25">
      <c r="E1311" s="442"/>
      <c r="F1311" s="444"/>
    </row>
    <row r="1312" spans="5:6" x14ac:dyDescent="0.25">
      <c r="E1312" s="442"/>
      <c r="F1312" s="444"/>
    </row>
    <row r="1313" spans="5:6" x14ac:dyDescent="0.25">
      <c r="E1313" s="442"/>
      <c r="F1313" s="444"/>
    </row>
    <row r="1314" spans="5:6" x14ac:dyDescent="0.25">
      <c r="E1314" s="442"/>
      <c r="F1314" s="444"/>
    </row>
    <row r="1315" spans="5:6" x14ac:dyDescent="0.25">
      <c r="E1315" s="442"/>
      <c r="F1315" s="444"/>
    </row>
    <row r="1316" spans="5:6" x14ac:dyDescent="0.25">
      <c r="E1316" s="442"/>
      <c r="F1316" s="444"/>
    </row>
    <row r="1317" spans="5:6" x14ac:dyDescent="0.25">
      <c r="E1317" s="442"/>
      <c r="F1317" s="444"/>
    </row>
    <row r="1318" spans="5:6" x14ac:dyDescent="0.25">
      <c r="E1318" s="442"/>
      <c r="F1318" s="444"/>
    </row>
    <row r="1319" spans="5:6" x14ac:dyDescent="0.25">
      <c r="E1319" s="442"/>
      <c r="F1319" s="444"/>
    </row>
    <row r="1320" spans="5:6" x14ac:dyDescent="0.25">
      <c r="E1320" s="442"/>
      <c r="F1320" s="444"/>
    </row>
    <row r="1321" spans="5:6" x14ac:dyDescent="0.25">
      <c r="E1321" s="442"/>
      <c r="F1321" s="444"/>
    </row>
    <row r="1322" spans="5:6" x14ac:dyDescent="0.25">
      <c r="E1322" s="442"/>
      <c r="F1322" s="444"/>
    </row>
    <row r="1323" spans="5:6" x14ac:dyDescent="0.25">
      <c r="E1323" s="442"/>
      <c r="F1323" s="444"/>
    </row>
    <row r="1324" spans="5:6" x14ac:dyDescent="0.25">
      <c r="E1324" s="442"/>
      <c r="F1324" s="444"/>
    </row>
    <row r="1325" spans="5:6" x14ac:dyDescent="0.25">
      <c r="E1325" s="442"/>
      <c r="F1325" s="444"/>
    </row>
    <row r="1326" spans="5:6" x14ac:dyDescent="0.25">
      <c r="E1326" s="442"/>
      <c r="F1326" s="444"/>
    </row>
    <row r="1327" spans="5:6" x14ac:dyDescent="0.25">
      <c r="E1327" s="442"/>
      <c r="F1327" s="444"/>
    </row>
    <row r="1328" spans="5:6" x14ac:dyDescent="0.25">
      <c r="E1328" s="442"/>
      <c r="F1328" s="444"/>
    </row>
    <row r="1329" spans="5:6" x14ac:dyDescent="0.25">
      <c r="E1329" s="442"/>
      <c r="F1329" s="444"/>
    </row>
    <row r="1330" spans="5:6" x14ac:dyDescent="0.25">
      <c r="E1330" s="442"/>
      <c r="F1330" s="444"/>
    </row>
    <row r="1331" spans="5:6" x14ac:dyDescent="0.25">
      <c r="E1331" s="442"/>
      <c r="F1331" s="444"/>
    </row>
    <row r="1332" spans="5:6" x14ac:dyDescent="0.25">
      <c r="E1332" s="442"/>
      <c r="F1332" s="444"/>
    </row>
    <row r="1333" spans="5:6" x14ac:dyDescent="0.25">
      <c r="E1333" s="442"/>
      <c r="F1333" s="444"/>
    </row>
    <row r="1334" spans="5:6" x14ac:dyDescent="0.25">
      <c r="E1334" s="442"/>
      <c r="F1334" s="444"/>
    </row>
    <row r="1335" spans="5:6" x14ac:dyDescent="0.25">
      <c r="E1335" s="442"/>
      <c r="F1335" s="444"/>
    </row>
    <row r="1336" spans="5:6" x14ac:dyDescent="0.25">
      <c r="E1336" s="442"/>
      <c r="F1336" s="444"/>
    </row>
    <row r="1337" spans="5:6" x14ac:dyDescent="0.25">
      <c r="E1337" s="442"/>
      <c r="F1337" s="444"/>
    </row>
    <row r="1338" spans="5:6" x14ac:dyDescent="0.25">
      <c r="E1338" s="442"/>
      <c r="F1338" s="444"/>
    </row>
    <row r="1339" spans="5:6" x14ac:dyDescent="0.25">
      <c r="E1339" s="442"/>
      <c r="F1339" s="444"/>
    </row>
    <row r="1340" spans="5:6" x14ac:dyDescent="0.25">
      <c r="E1340" s="442"/>
      <c r="F1340" s="444"/>
    </row>
    <row r="1341" spans="5:6" x14ac:dyDescent="0.25">
      <c r="E1341" s="442"/>
      <c r="F1341" s="444"/>
    </row>
    <row r="1342" spans="5:6" x14ac:dyDescent="0.25">
      <c r="E1342" s="442"/>
      <c r="F1342" s="444"/>
    </row>
    <row r="1343" spans="5:6" x14ac:dyDescent="0.25">
      <c r="E1343" s="442"/>
      <c r="F1343" s="444"/>
    </row>
    <row r="1344" spans="5:6" x14ac:dyDescent="0.25">
      <c r="E1344" s="442"/>
      <c r="F1344" s="444"/>
    </row>
    <row r="1345" spans="5:6" x14ac:dyDescent="0.25">
      <c r="E1345" s="442"/>
      <c r="F1345" s="444"/>
    </row>
    <row r="1346" spans="5:6" x14ac:dyDescent="0.25">
      <c r="E1346" s="442"/>
      <c r="F1346" s="444"/>
    </row>
    <row r="1347" spans="5:6" x14ac:dyDescent="0.25">
      <c r="E1347" s="442"/>
      <c r="F1347" s="444"/>
    </row>
    <row r="1348" spans="5:6" x14ac:dyDescent="0.25">
      <c r="E1348" s="442"/>
      <c r="F1348" s="444"/>
    </row>
    <row r="1349" spans="5:6" x14ac:dyDescent="0.25">
      <c r="E1349" s="442"/>
      <c r="F1349" s="444"/>
    </row>
    <row r="1350" spans="5:6" x14ac:dyDescent="0.25">
      <c r="E1350" s="442"/>
      <c r="F1350" s="444"/>
    </row>
    <row r="1351" spans="5:6" x14ac:dyDescent="0.25">
      <c r="E1351" s="442"/>
      <c r="F1351" s="444"/>
    </row>
    <row r="1352" spans="5:6" x14ac:dyDescent="0.25">
      <c r="E1352" s="442"/>
      <c r="F1352" s="444"/>
    </row>
    <row r="1353" spans="5:6" x14ac:dyDescent="0.25">
      <c r="E1353" s="442"/>
      <c r="F1353" s="444"/>
    </row>
    <row r="1354" spans="5:6" x14ac:dyDescent="0.25">
      <c r="E1354" s="442"/>
      <c r="F1354" s="444"/>
    </row>
    <row r="1355" spans="5:6" x14ac:dyDescent="0.25">
      <c r="E1355" s="442"/>
      <c r="F1355" s="444"/>
    </row>
    <row r="1356" spans="5:6" x14ac:dyDescent="0.25">
      <c r="E1356" s="442"/>
      <c r="F1356" s="444"/>
    </row>
    <row r="1357" spans="5:6" x14ac:dyDescent="0.25">
      <c r="E1357" s="442"/>
      <c r="F1357" s="444"/>
    </row>
    <row r="1358" spans="5:6" x14ac:dyDescent="0.25">
      <c r="E1358" s="442"/>
      <c r="F1358" s="444"/>
    </row>
    <row r="1359" spans="5:6" x14ac:dyDescent="0.25">
      <c r="E1359" s="442"/>
      <c r="F1359" s="444"/>
    </row>
    <row r="1360" spans="5:6" x14ac:dyDescent="0.25">
      <c r="E1360" s="442"/>
      <c r="F1360" s="444"/>
    </row>
    <row r="1361" spans="5:6" x14ac:dyDescent="0.25">
      <c r="E1361" s="442"/>
      <c r="F1361" s="444"/>
    </row>
    <row r="1362" spans="5:6" x14ac:dyDescent="0.25">
      <c r="E1362" s="442"/>
      <c r="F1362" s="444"/>
    </row>
    <row r="1363" spans="5:6" x14ac:dyDescent="0.25">
      <c r="E1363" s="442"/>
      <c r="F1363" s="444"/>
    </row>
    <row r="1364" spans="5:6" x14ac:dyDescent="0.25">
      <c r="E1364" s="442"/>
      <c r="F1364" s="444"/>
    </row>
    <row r="1365" spans="5:6" x14ac:dyDescent="0.25">
      <c r="E1365" s="442"/>
      <c r="F1365" s="444"/>
    </row>
    <row r="1366" spans="5:6" x14ac:dyDescent="0.25">
      <c r="E1366" s="442"/>
      <c r="F1366" s="444"/>
    </row>
    <row r="1367" spans="5:6" x14ac:dyDescent="0.25">
      <c r="E1367" s="442"/>
      <c r="F1367" s="444"/>
    </row>
    <row r="1368" spans="5:6" x14ac:dyDescent="0.25">
      <c r="E1368" s="442"/>
      <c r="F1368" s="444"/>
    </row>
    <row r="1369" spans="5:6" x14ac:dyDescent="0.25">
      <c r="E1369" s="442"/>
      <c r="F1369" s="444"/>
    </row>
    <row r="1370" spans="5:6" x14ac:dyDescent="0.25">
      <c r="E1370" s="442"/>
      <c r="F1370" s="444"/>
    </row>
    <row r="1371" spans="5:6" x14ac:dyDescent="0.25">
      <c r="E1371" s="442"/>
      <c r="F1371" s="444"/>
    </row>
    <row r="1372" spans="5:6" x14ac:dyDescent="0.25">
      <c r="E1372" s="442"/>
      <c r="F1372" s="444"/>
    </row>
    <row r="1373" spans="5:6" x14ac:dyDescent="0.25">
      <c r="E1373" s="442"/>
      <c r="F1373" s="444"/>
    </row>
    <row r="1374" spans="5:6" x14ac:dyDescent="0.25">
      <c r="E1374" s="442"/>
      <c r="F1374" s="444"/>
    </row>
    <row r="1375" spans="5:6" x14ac:dyDescent="0.25">
      <c r="E1375" s="442"/>
      <c r="F1375" s="444"/>
    </row>
    <row r="1376" spans="5:6" x14ac:dyDescent="0.25">
      <c r="E1376" s="442"/>
      <c r="F1376" s="444"/>
    </row>
    <row r="1377" spans="5:6" x14ac:dyDescent="0.25">
      <c r="E1377" s="442"/>
      <c r="F1377" s="444"/>
    </row>
    <row r="1378" spans="5:6" x14ac:dyDescent="0.25">
      <c r="E1378" s="442"/>
      <c r="F1378" s="444"/>
    </row>
    <row r="1379" spans="5:6" x14ac:dyDescent="0.25">
      <c r="E1379" s="442"/>
      <c r="F1379" s="444"/>
    </row>
    <row r="1380" spans="5:6" x14ac:dyDescent="0.25">
      <c r="E1380" s="442"/>
      <c r="F1380" s="444"/>
    </row>
    <row r="1381" spans="5:6" x14ac:dyDescent="0.25">
      <c r="E1381" s="442"/>
      <c r="F1381" s="444"/>
    </row>
    <row r="1382" spans="5:6" x14ac:dyDescent="0.25">
      <c r="E1382" s="442"/>
      <c r="F1382" s="444"/>
    </row>
    <row r="1383" spans="5:6" x14ac:dyDescent="0.25">
      <c r="E1383" s="442"/>
      <c r="F1383" s="444"/>
    </row>
    <row r="1384" spans="5:6" x14ac:dyDescent="0.25">
      <c r="E1384" s="442"/>
      <c r="F1384" s="444"/>
    </row>
    <row r="1385" spans="5:6" x14ac:dyDescent="0.25">
      <c r="E1385" s="442"/>
      <c r="F1385" s="444"/>
    </row>
    <row r="1386" spans="5:6" x14ac:dyDescent="0.25">
      <c r="E1386" s="442"/>
      <c r="F1386" s="444"/>
    </row>
    <row r="1387" spans="5:6" x14ac:dyDescent="0.25">
      <c r="E1387" s="442"/>
      <c r="F1387" s="444"/>
    </row>
    <row r="1388" spans="5:6" x14ac:dyDescent="0.25">
      <c r="E1388" s="442"/>
      <c r="F1388" s="444"/>
    </row>
    <row r="1389" spans="5:6" x14ac:dyDescent="0.25">
      <c r="E1389" s="442"/>
      <c r="F1389" s="444"/>
    </row>
    <row r="1390" spans="5:6" x14ac:dyDescent="0.25">
      <c r="E1390" s="442"/>
      <c r="F1390" s="444"/>
    </row>
    <row r="1391" spans="5:6" x14ac:dyDescent="0.25">
      <c r="E1391" s="442"/>
      <c r="F1391" s="444"/>
    </row>
    <row r="1392" spans="5:6" x14ac:dyDescent="0.25">
      <c r="E1392" s="442"/>
      <c r="F1392" s="444"/>
    </row>
    <row r="1393" spans="5:6" x14ac:dyDescent="0.25">
      <c r="E1393" s="442"/>
      <c r="F1393" s="444"/>
    </row>
    <row r="1394" spans="5:6" x14ac:dyDescent="0.25">
      <c r="E1394" s="442"/>
      <c r="F1394" s="444"/>
    </row>
    <row r="1395" spans="5:6" x14ac:dyDescent="0.25">
      <c r="E1395" s="442"/>
      <c r="F1395" s="444"/>
    </row>
    <row r="1396" spans="5:6" x14ac:dyDescent="0.25">
      <c r="E1396" s="442"/>
      <c r="F1396" s="444"/>
    </row>
    <row r="1397" spans="5:6" x14ac:dyDescent="0.25">
      <c r="E1397" s="442"/>
      <c r="F1397" s="444"/>
    </row>
    <row r="1398" spans="5:6" x14ac:dyDescent="0.25">
      <c r="E1398" s="442"/>
      <c r="F1398" s="444"/>
    </row>
    <row r="1399" spans="5:6" x14ac:dyDescent="0.25">
      <c r="E1399" s="442"/>
      <c r="F1399" s="444"/>
    </row>
    <row r="1400" spans="5:6" x14ac:dyDescent="0.25">
      <c r="E1400" s="442"/>
      <c r="F1400" s="444"/>
    </row>
    <row r="1401" spans="5:6" x14ac:dyDescent="0.25">
      <c r="E1401" s="442"/>
      <c r="F1401" s="444"/>
    </row>
    <row r="1402" spans="5:6" x14ac:dyDescent="0.25">
      <c r="E1402" s="442"/>
      <c r="F1402" s="444"/>
    </row>
    <row r="1403" spans="5:6" x14ac:dyDescent="0.25">
      <c r="E1403" s="442"/>
      <c r="F1403" s="444"/>
    </row>
    <row r="1404" spans="5:6" x14ac:dyDescent="0.25">
      <c r="E1404" s="442"/>
      <c r="F1404" s="444"/>
    </row>
    <row r="1405" spans="5:6" x14ac:dyDescent="0.25">
      <c r="E1405" s="442"/>
      <c r="F1405" s="444"/>
    </row>
    <row r="1406" spans="5:6" x14ac:dyDescent="0.25">
      <c r="E1406" s="442"/>
      <c r="F1406" s="444"/>
    </row>
    <row r="1407" spans="5:6" x14ac:dyDescent="0.25">
      <c r="E1407" s="442"/>
      <c r="F1407" s="444"/>
    </row>
    <row r="1408" spans="5:6" x14ac:dyDescent="0.25">
      <c r="E1408" s="442"/>
      <c r="F1408" s="444"/>
    </row>
    <row r="1409" spans="5:6" x14ac:dyDescent="0.25">
      <c r="E1409" s="442"/>
      <c r="F1409" s="444"/>
    </row>
    <row r="1410" spans="5:6" x14ac:dyDescent="0.25">
      <c r="E1410" s="442"/>
      <c r="F1410" s="444"/>
    </row>
    <row r="1411" spans="5:6" x14ac:dyDescent="0.25">
      <c r="E1411" s="442"/>
      <c r="F1411" s="444"/>
    </row>
    <row r="1412" spans="5:6" x14ac:dyDescent="0.25">
      <c r="E1412" s="442"/>
      <c r="F1412" s="444"/>
    </row>
    <row r="1413" spans="5:6" x14ac:dyDescent="0.25">
      <c r="E1413" s="442"/>
      <c r="F1413" s="444"/>
    </row>
    <row r="1414" spans="5:6" x14ac:dyDescent="0.25">
      <c r="E1414" s="442"/>
      <c r="F1414" s="444"/>
    </row>
    <row r="1415" spans="5:6" x14ac:dyDescent="0.25">
      <c r="E1415" s="442"/>
      <c r="F1415" s="444"/>
    </row>
    <row r="1416" spans="5:6" x14ac:dyDescent="0.25">
      <c r="E1416" s="442"/>
      <c r="F1416" s="444"/>
    </row>
    <row r="1417" spans="5:6" x14ac:dyDescent="0.25">
      <c r="E1417" s="442"/>
      <c r="F1417" s="444"/>
    </row>
    <row r="1418" spans="5:6" x14ac:dyDescent="0.25">
      <c r="E1418" s="442"/>
      <c r="F1418" s="444"/>
    </row>
    <row r="1419" spans="5:6" x14ac:dyDescent="0.25">
      <c r="E1419" s="442"/>
      <c r="F1419" s="444"/>
    </row>
    <row r="1420" spans="5:6" x14ac:dyDescent="0.25">
      <c r="E1420" s="442"/>
      <c r="F1420" s="444"/>
    </row>
    <row r="1421" spans="5:6" x14ac:dyDescent="0.25">
      <c r="E1421" s="442"/>
      <c r="F1421" s="444"/>
    </row>
    <row r="1422" spans="5:6" x14ac:dyDescent="0.25">
      <c r="E1422" s="442"/>
      <c r="F1422" s="444"/>
    </row>
    <row r="1423" spans="5:6" x14ac:dyDescent="0.25">
      <c r="E1423" s="442"/>
      <c r="F1423" s="444"/>
    </row>
    <row r="1424" spans="5:6" x14ac:dyDescent="0.25">
      <c r="E1424" s="442"/>
      <c r="F1424" s="444"/>
    </row>
    <row r="1425" spans="5:6" x14ac:dyDescent="0.25">
      <c r="E1425" s="442"/>
      <c r="F1425" s="444"/>
    </row>
    <row r="1426" spans="5:6" x14ac:dyDescent="0.25">
      <c r="E1426" s="442"/>
      <c r="F1426" s="444"/>
    </row>
    <row r="1427" spans="5:6" x14ac:dyDescent="0.25">
      <c r="E1427" s="442"/>
      <c r="F1427" s="444"/>
    </row>
    <row r="1428" spans="5:6" x14ac:dyDescent="0.25">
      <c r="E1428" s="442"/>
      <c r="F1428" s="444"/>
    </row>
    <row r="1429" spans="5:6" x14ac:dyDescent="0.25">
      <c r="E1429" s="442"/>
      <c r="F1429" s="444"/>
    </row>
    <row r="1430" spans="5:6" x14ac:dyDescent="0.25">
      <c r="E1430" s="442"/>
      <c r="F1430" s="444"/>
    </row>
    <row r="1431" spans="5:6" x14ac:dyDescent="0.25">
      <c r="E1431" s="442"/>
      <c r="F1431" s="444"/>
    </row>
    <row r="1432" spans="5:6" x14ac:dyDescent="0.25">
      <c r="E1432" s="442"/>
      <c r="F1432" s="444"/>
    </row>
    <row r="1433" spans="5:6" x14ac:dyDescent="0.25">
      <c r="E1433" s="442"/>
      <c r="F1433" s="444"/>
    </row>
    <row r="1434" spans="5:6" x14ac:dyDescent="0.25">
      <c r="E1434" s="442"/>
      <c r="F1434" s="444"/>
    </row>
    <row r="1435" spans="5:6" x14ac:dyDescent="0.25">
      <c r="E1435" s="442"/>
      <c r="F1435" s="444"/>
    </row>
    <row r="1436" spans="5:6" x14ac:dyDescent="0.25">
      <c r="E1436" s="442"/>
      <c r="F1436" s="444"/>
    </row>
    <row r="1437" spans="5:6" x14ac:dyDescent="0.25">
      <c r="E1437" s="442"/>
      <c r="F1437" s="444"/>
    </row>
    <row r="1438" spans="5:6" x14ac:dyDescent="0.25">
      <c r="E1438" s="442"/>
      <c r="F1438" s="444"/>
    </row>
    <row r="1439" spans="5:6" x14ac:dyDescent="0.25">
      <c r="E1439" s="442"/>
      <c r="F1439" s="444"/>
    </row>
    <row r="1440" spans="5:6" x14ac:dyDescent="0.25">
      <c r="E1440" s="442"/>
      <c r="F1440" s="444"/>
    </row>
    <row r="1441" spans="5:6" x14ac:dyDescent="0.25">
      <c r="E1441" s="442"/>
      <c r="F1441" s="444"/>
    </row>
    <row r="1442" spans="5:6" x14ac:dyDescent="0.25">
      <c r="E1442" s="442"/>
      <c r="F1442" s="444"/>
    </row>
    <row r="1443" spans="5:6" x14ac:dyDescent="0.25">
      <c r="E1443" s="442"/>
      <c r="F1443" s="444"/>
    </row>
    <row r="1444" spans="5:6" x14ac:dyDescent="0.25">
      <c r="E1444" s="442"/>
      <c r="F1444" s="444"/>
    </row>
    <row r="1445" spans="5:6" x14ac:dyDescent="0.25">
      <c r="E1445" s="442"/>
      <c r="F1445" s="444"/>
    </row>
    <row r="1446" spans="5:6" x14ac:dyDescent="0.25">
      <c r="E1446" s="442"/>
      <c r="F1446" s="444"/>
    </row>
    <row r="1447" spans="5:6" x14ac:dyDescent="0.25">
      <c r="E1447" s="442"/>
      <c r="F1447" s="444"/>
    </row>
    <row r="1448" spans="5:6" x14ac:dyDescent="0.25">
      <c r="E1448" s="442"/>
      <c r="F1448" s="444"/>
    </row>
    <row r="1449" spans="5:6" x14ac:dyDescent="0.25">
      <c r="E1449" s="442"/>
      <c r="F1449" s="444"/>
    </row>
    <row r="1450" spans="5:6" x14ac:dyDescent="0.25">
      <c r="E1450" s="442"/>
      <c r="F1450" s="444"/>
    </row>
    <row r="1451" spans="5:6" x14ac:dyDescent="0.25">
      <c r="E1451" s="442"/>
      <c r="F1451" s="444"/>
    </row>
    <row r="1452" spans="5:6" x14ac:dyDescent="0.25">
      <c r="E1452" s="442"/>
      <c r="F1452" s="444"/>
    </row>
    <row r="1453" spans="5:6" x14ac:dyDescent="0.25">
      <c r="E1453" s="442"/>
      <c r="F1453" s="444"/>
    </row>
    <row r="1454" spans="5:6" x14ac:dyDescent="0.25">
      <c r="E1454" s="442"/>
      <c r="F1454" s="444"/>
    </row>
    <row r="1455" spans="5:6" x14ac:dyDescent="0.25">
      <c r="E1455" s="442"/>
      <c r="F1455" s="444"/>
    </row>
    <row r="1456" spans="5:6" x14ac:dyDescent="0.25">
      <c r="E1456" s="442"/>
      <c r="F1456" s="444"/>
    </row>
    <row r="1457" spans="5:6" x14ac:dyDescent="0.25">
      <c r="E1457" s="442"/>
      <c r="F1457" s="444"/>
    </row>
    <row r="1458" spans="5:6" x14ac:dyDescent="0.25">
      <c r="E1458" s="442"/>
      <c r="F1458" s="444"/>
    </row>
    <row r="1459" spans="5:6" x14ac:dyDescent="0.25">
      <c r="E1459" s="442"/>
      <c r="F1459" s="444"/>
    </row>
    <row r="1460" spans="5:6" x14ac:dyDescent="0.25">
      <c r="E1460" s="442"/>
      <c r="F1460" s="444"/>
    </row>
    <row r="1461" spans="5:6" x14ac:dyDescent="0.25">
      <c r="E1461" s="442"/>
      <c r="F1461" s="444"/>
    </row>
    <row r="1462" spans="5:6" x14ac:dyDescent="0.25">
      <c r="E1462" s="442"/>
      <c r="F1462" s="444"/>
    </row>
    <row r="1463" spans="5:6" x14ac:dyDescent="0.25">
      <c r="E1463" s="442"/>
      <c r="F1463" s="444"/>
    </row>
    <row r="1464" spans="5:6" x14ac:dyDescent="0.25">
      <c r="E1464" s="442"/>
      <c r="F1464" s="444"/>
    </row>
    <row r="1465" spans="5:6" x14ac:dyDescent="0.25">
      <c r="E1465" s="442"/>
      <c r="F1465" s="444"/>
    </row>
    <row r="1466" spans="5:6" x14ac:dyDescent="0.25">
      <c r="E1466" s="442"/>
      <c r="F1466" s="444"/>
    </row>
    <row r="1467" spans="5:6" x14ac:dyDescent="0.25">
      <c r="E1467" s="442"/>
      <c r="F1467" s="444"/>
    </row>
    <row r="1468" spans="5:6" x14ac:dyDescent="0.25">
      <c r="E1468" s="442"/>
      <c r="F1468" s="444"/>
    </row>
    <row r="1469" spans="5:6" x14ac:dyDescent="0.25">
      <c r="E1469" s="442"/>
      <c r="F1469" s="444"/>
    </row>
    <row r="1470" spans="5:6" x14ac:dyDescent="0.25">
      <c r="E1470" s="442"/>
      <c r="F1470" s="444"/>
    </row>
    <row r="1471" spans="5:6" x14ac:dyDescent="0.25">
      <c r="E1471" s="442"/>
      <c r="F1471" s="444"/>
    </row>
    <row r="1472" spans="5:6" x14ac:dyDescent="0.25">
      <c r="E1472" s="442"/>
      <c r="F1472" s="444"/>
    </row>
    <row r="1473" spans="5:6" x14ac:dyDescent="0.25">
      <c r="E1473" s="442"/>
      <c r="F1473" s="444"/>
    </row>
    <row r="1474" spans="5:6" x14ac:dyDescent="0.25">
      <c r="E1474" s="442"/>
      <c r="F1474" s="444"/>
    </row>
    <row r="1475" spans="5:6" x14ac:dyDescent="0.25">
      <c r="E1475" s="442"/>
      <c r="F1475" s="444"/>
    </row>
    <row r="1476" spans="5:6" x14ac:dyDescent="0.25">
      <c r="E1476" s="442"/>
      <c r="F1476" s="444"/>
    </row>
    <row r="1477" spans="5:6" x14ac:dyDescent="0.25">
      <c r="E1477" s="442"/>
      <c r="F1477" s="444"/>
    </row>
    <row r="1478" spans="5:6" x14ac:dyDescent="0.25">
      <c r="E1478" s="442"/>
      <c r="F1478" s="444"/>
    </row>
    <row r="1479" spans="5:6" x14ac:dyDescent="0.25">
      <c r="E1479" s="442"/>
      <c r="F1479" s="444"/>
    </row>
    <row r="1480" spans="5:6" x14ac:dyDescent="0.25">
      <c r="E1480" s="442"/>
      <c r="F1480" s="444"/>
    </row>
    <row r="1481" spans="5:6" x14ac:dyDescent="0.25">
      <c r="E1481" s="442"/>
      <c r="F1481" s="444"/>
    </row>
    <row r="1482" spans="5:6" x14ac:dyDescent="0.25">
      <c r="E1482" s="442"/>
      <c r="F1482" s="444"/>
    </row>
    <row r="1483" spans="5:6" x14ac:dyDescent="0.25">
      <c r="E1483" s="442"/>
      <c r="F1483" s="444"/>
    </row>
    <row r="1484" spans="5:6" x14ac:dyDescent="0.25">
      <c r="E1484" s="442"/>
      <c r="F1484" s="444"/>
    </row>
    <row r="1485" spans="5:6" x14ac:dyDescent="0.25">
      <c r="E1485" s="442"/>
      <c r="F1485" s="444"/>
    </row>
    <row r="1486" spans="5:6" x14ac:dyDescent="0.25">
      <c r="E1486" s="442"/>
      <c r="F1486" s="444"/>
    </row>
    <row r="1487" spans="5:6" x14ac:dyDescent="0.25">
      <c r="E1487" s="442"/>
      <c r="F1487" s="444"/>
    </row>
    <row r="1488" spans="5:6" x14ac:dyDescent="0.25">
      <c r="E1488" s="442"/>
      <c r="F1488" s="444"/>
    </row>
    <row r="1489" spans="5:6" x14ac:dyDescent="0.25">
      <c r="E1489" s="442"/>
      <c r="F1489" s="444"/>
    </row>
    <row r="1490" spans="5:6" x14ac:dyDescent="0.25">
      <c r="E1490" s="442"/>
      <c r="F1490" s="444"/>
    </row>
    <row r="1491" spans="5:6" x14ac:dyDescent="0.25">
      <c r="E1491" s="442"/>
      <c r="F1491" s="444"/>
    </row>
    <row r="1492" spans="5:6" x14ac:dyDescent="0.25">
      <c r="E1492" s="442"/>
      <c r="F1492" s="444"/>
    </row>
    <row r="1493" spans="5:6" x14ac:dyDescent="0.25">
      <c r="E1493" s="442"/>
      <c r="F1493" s="444"/>
    </row>
    <row r="1494" spans="5:6" x14ac:dyDescent="0.25">
      <c r="E1494" s="442"/>
      <c r="F1494" s="444"/>
    </row>
    <row r="1495" spans="5:6" x14ac:dyDescent="0.25">
      <c r="E1495" s="442"/>
      <c r="F1495" s="444"/>
    </row>
    <row r="1496" spans="5:6" x14ac:dyDescent="0.25">
      <c r="E1496" s="442"/>
      <c r="F1496" s="444"/>
    </row>
    <row r="1497" spans="5:6" x14ac:dyDescent="0.25">
      <c r="E1497" s="442"/>
      <c r="F1497" s="444"/>
    </row>
    <row r="1498" spans="5:6" x14ac:dyDescent="0.25">
      <c r="E1498" s="442"/>
      <c r="F1498" s="444"/>
    </row>
    <row r="1499" spans="5:6" x14ac:dyDescent="0.25">
      <c r="E1499" s="442"/>
      <c r="F1499" s="444"/>
    </row>
    <row r="1500" spans="5:6" x14ac:dyDescent="0.25">
      <c r="E1500" s="442"/>
      <c r="F1500" s="444"/>
    </row>
    <row r="1501" spans="5:6" x14ac:dyDescent="0.25">
      <c r="E1501" s="442"/>
      <c r="F1501" s="444"/>
    </row>
    <row r="1502" spans="5:6" x14ac:dyDescent="0.25">
      <c r="E1502" s="442"/>
      <c r="F1502" s="444"/>
    </row>
    <row r="1503" spans="5:6" x14ac:dyDescent="0.25">
      <c r="E1503" s="442"/>
      <c r="F1503" s="444"/>
    </row>
    <row r="1504" spans="5:6" x14ac:dyDescent="0.25">
      <c r="E1504" s="442"/>
      <c r="F1504" s="444"/>
    </row>
    <row r="1505" spans="5:6" x14ac:dyDescent="0.25">
      <c r="E1505" s="442"/>
      <c r="F1505" s="444"/>
    </row>
    <row r="1506" spans="5:6" x14ac:dyDescent="0.25">
      <c r="E1506" s="442"/>
      <c r="F1506" s="444"/>
    </row>
    <row r="1507" spans="5:6" x14ac:dyDescent="0.25">
      <c r="E1507" s="442"/>
      <c r="F1507" s="444"/>
    </row>
    <row r="1508" spans="5:6" x14ac:dyDescent="0.25">
      <c r="E1508" s="442"/>
      <c r="F1508" s="444"/>
    </row>
    <row r="1509" spans="5:6" x14ac:dyDescent="0.25">
      <c r="E1509" s="442"/>
      <c r="F1509" s="444"/>
    </row>
    <row r="1510" spans="5:6" x14ac:dyDescent="0.25">
      <c r="E1510" s="442"/>
      <c r="F1510" s="444"/>
    </row>
    <row r="1511" spans="5:6" x14ac:dyDescent="0.25">
      <c r="E1511" s="442"/>
      <c r="F1511" s="444"/>
    </row>
    <row r="1512" spans="5:6" x14ac:dyDescent="0.25">
      <c r="E1512" s="442"/>
      <c r="F1512" s="444"/>
    </row>
    <row r="1513" spans="5:6" x14ac:dyDescent="0.25">
      <c r="E1513" s="442"/>
      <c r="F1513" s="444"/>
    </row>
    <row r="1514" spans="5:6" x14ac:dyDescent="0.25">
      <c r="E1514" s="442"/>
      <c r="F1514" s="444"/>
    </row>
    <row r="1515" spans="5:6" x14ac:dyDescent="0.25">
      <c r="E1515" s="442"/>
      <c r="F1515" s="444"/>
    </row>
    <row r="1516" spans="5:6" x14ac:dyDescent="0.25">
      <c r="E1516" s="442"/>
      <c r="F1516" s="444"/>
    </row>
    <row r="1517" spans="5:6" x14ac:dyDescent="0.25">
      <c r="E1517" s="442"/>
      <c r="F1517" s="444"/>
    </row>
    <row r="1518" spans="5:6" x14ac:dyDescent="0.25">
      <c r="E1518" s="442"/>
      <c r="F1518" s="444"/>
    </row>
    <row r="1519" spans="5:6" x14ac:dyDescent="0.25">
      <c r="E1519" s="442"/>
      <c r="F1519" s="444"/>
    </row>
    <row r="1520" spans="5:6" x14ac:dyDescent="0.25">
      <c r="E1520" s="442"/>
      <c r="F1520" s="444"/>
    </row>
    <row r="1521" spans="5:6" x14ac:dyDescent="0.25">
      <c r="E1521" s="442"/>
      <c r="F1521" s="444"/>
    </row>
    <row r="1522" spans="5:6" x14ac:dyDescent="0.25">
      <c r="E1522" s="442"/>
      <c r="F1522" s="444"/>
    </row>
    <row r="1523" spans="5:6" x14ac:dyDescent="0.25">
      <c r="E1523" s="442"/>
      <c r="F1523" s="444"/>
    </row>
    <row r="1524" spans="5:6" x14ac:dyDescent="0.25">
      <c r="E1524" s="442"/>
      <c r="F1524" s="444"/>
    </row>
    <row r="1525" spans="5:6" x14ac:dyDescent="0.25">
      <c r="E1525" s="442"/>
      <c r="F1525" s="444"/>
    </row>
    <row r="1526" spans="5:6" x14ac:dyDescent="0.25">
      <c r="E1526" s="442"/>
      <c r="F1526" s="444"/>
    </row>
    <row r="1527" spans="5:6" x14ac:dyDescent="0.25">
      <c r="E1527" s="442"/>
      <c r="F1527" s="444"/>
    </row>
    <row r="1528" spans="5:6" x14ac:dyDescent="0.25">
      <c r="E1528" s="442"/>
      <c r="F1528" s="444"/>
    </row>
    <row r="1529" spans="5:6" x14ac:dyDescent="0.25">
      <c r="E1529" s="442"/>
      <c r="F1529" s="444"/>
    </row>
    <row r="1530" spans="5:6" x14ac:dyDescent="0.25">
      <c r="E1530" s="442"/>
      <c r="F1530" s="444"/>
    </row>
    <row r="1531" spans="5:6" x14ac:dyDescent="0.25">
      <c r="E1531" s="442"/>
      <c r="F1531" s="444"/>
    </row>
    <row r="1532" spans="5:6" x14ac:dyDescent="0.25">
      <c r="E1532" s="442"/>
      <c r="F1532" s="444"/>
    </row>
    <row r="1533" spans="5:6" x14ac:dyDescent="0.25">
      <c r="E1533" s="442"/>
      <c r="F1533" s="444"/>
    </row>
    <row r="1534" spans="5:6" x14ac:dyDescent="0.25">
      <c r="E1534" s="442"/>
      <c r="F1534" s="444"/>
    </row>
    <row r="1535" spans="5:6" x14ac:dyDescent="0.25">
      <c r="E1535" s="442"/>
      <c r="F1535" s="444"/>
    </row>
    <row r="1536" spans="5:6" x14ac:dyDescent="0.25">
      <c r="E1536" s="442"/>
      <c r="F1536" s="444"/>
    </row>
    <row r="1537" spans="5:6" x14ac:dyDescent="0.25">
      <c r="E1537" s="442"/>
      <c r="F1537" s="444"/>
    </row>
    <row r="1538" spans="5:6" x14ac:dyDescent="0.25">
      <c r="E1538" s="442"/>
      <c r="F1538" s="444"/>
    </row>
    <row r="1539" spans="5:6" x14ac:dyDescent="0.25">
      <c r="E1539" s="442"/>
      <c r="F1539" s="444"/>
    </row>
    <row r="1540" spans="5:6" x14ac:dyDescent="0.25">
      <c r="E1540" s="442"/>
      <c r="F1540" s="444"/>
    </row>
    <row r="1541" spans="5:6" x14ac:dyDescent="0.25">
      <c r="E1541" s="442"/>
      <c r="F1541" s="444"/>
    </row>
    <row r="1542" spans="5:6" x14ac:dyDescent="0.25">
      <c r="E1542" s="442"/>
      <c r="F1542" s="444"/>
    </row>
    <row r="1543" spans="5:6" x14ac:dyDescent="0.25">
      <c r="E1543" s="442"/>
      <c r="F1543" s="444"/>
    </row>
    <row r="1544" spans="5:6" x14ac:dyDescent="0.25">
      <c r="E1544" s="442"/>
      <c r="F1544" s="444"/>
    </row>
    <row r="1545" spans="5:6" x14ac:dyDescent="0.25">
      <c r="E1545" s="442"/>
      <c r="F1545" s="444"/>
    </row>
    <row r="1546" spans="5:6" x14ac:dyDescent="0.25">
      <c r="E1546" s="442"/>
      <c r="F1546" s="444"/>
    </row>
    <row r="1547" spans="5:6" x14ac:dyDescent="0.25">
      <c r="E1547" s="442"/>
      <c r="F1547" s="444"/>
    </row>
    <row r="1548" spans="5:6" x14ac:dyDescent="0.25">
      <c r="E1548" s="442"/>
      <c r="F1548" s="444"/>
    </row>
    <row r="1549" spans="5:6" x14ac:dyDescent="0.25">
      <c r="E1549" s="442"/>
      <c r="F1549" s="444"/>
    </row>
    <row r="1550" spans="5:6" x14ac:dyDescent="0.25">
      <c r="E1550" s="442"/>
      <c r="F1550" s="444"/>
    </row>
    <row r="1551" spans="5:6" x14ac:dyDescent="0.25">
      <c r="E1551" s="442"/>
      <c r="F1551" s="444"/>
    </row>
    <row r="1552" spans="5:6" x14ac:dyDescent="0.25">
      <c r="E1552" s="442"/>
      <c r="F1552" s="444"/>
    </row>
    <row r="1553" spans="5:6" x14ac:dyDescent="0.25">
      <c r="E1553" s="442"/>
      <c r="F1553" s="444"/>
    </row>
    <row r="1554" spans="5:6" x14ac:dyDescent="0.25">
      <c r="E1554" s="442"/>
      <c r="F1554" s="444"/>
    </row>
    <row r="1555" spans="5:6" x14ac:dyDescent="0.25">
      <c r="E1555" s="442"/>
      <c r="F1555" s="444"/>
    </row>
    <row r="1556" spans="5:6" x14ac:dyDescent="0.25">
      <c r="E1556" s="442"/>
      <c r="F1556" s="444"/>
    </row>
    <row r="1557" spans="5:6" x14ac:dyDescent="0.25">
      <c r="E1557" s="442"/>
      <c r="F1557" s="444"/>
    </row>
    <row r="1558" spans="5:6" x14ac:dyDescent="0.25">
      <c r="E1558" s="442"/>
      <c r="F1558" s="444"/>
    </row>
    <row r="1559" spans="5:6" x14ac:dyDescent="0.25">
      <c r="E1559" s="442"/>
      <c r="F1559" s="444"/>
    </row>
    <row r="1560" spans="5:6" x14ac:dyDescent="0.25">
      <c r="E1560" s="442"/>
      <c r="F1560" s="444"/>
    </row>
    <row r="1561" spans="5:6" x14ac:dyDescent="0.25">
      <c r="E1561" s="442"/>
      <c r="F1561" s="444"/>
    </row>
    <row r="1562" spans="5:6" x14ac:dyDescent="0.25">
      <c r="E1562" s="442"/>
      <c r="F1562" s="444"/>
    </row>
    <row r="1563" spans="5:6" x14ac:dyDescent="0.25">
      <c r="E1563" s="442"/>
      <c r="F1563" s="444"/>
    </row>
    <row r="1564" spans="5:6" x14ac:dyDescent="0.25">
      <c r="E1564" s="442"/>
      <c r="F1564" s="444"/>
    </row>
    <row r="1565" spans="5:6" x14ac:dyDescent="0.25">
      <c r="E1565" s="442"/>
      <c r="F1565" s="444"/>
    </row>
    <row r="1566" spans="5:6" x14ac:dyDescent="0.25">
      <c r="E1566" s="442"/>
      <c r="F1566" s="444"/>
    </row>
    <row r="1567" spans="5:6" x14ac:dyDescent="0.25">
      <c r="E1567" s="442"/>
      <c r="F1567" s="444"/>
    </row>
    <row r="1568" spans="5:6" x14ac:dyDescent="0.25">
      <c r="E1568" s="442"/>
      <c r="F1568" s="444"/>
    </row>
    <row r="1569" spans="5:6" x14ac:dyDescent="0.25">
      <c r="E1569" s="442"/>
      <c r="F1569" s="444"/>
    </row>
    <row r="1570" spans="5:6" x14ac:dyDescent="0.25">
      <c r="E1570" s="442"/>
      <c r="F1570" s="444"/>
    </row>
    <row r="1571" spans="5:6" x14ac:dyDescent="0.25">
      <c r="E1571" s="442"/>
      <c r="F1571" s="444"/>
    </row>
    <row r="1572" spans="5:6" x14ac:dyDescent="0.25">
      <c r="E1572" s="442"/>
      <c r="F1572" s="444"/>
    </row>
    <row r="1573" spans="5:6" x14ac:dyDescent="0.25">
      <c r="E1573" s="442"/>
      <c r="F1573" s="444"/>
    </row>
    <row r="1574" spans="5:6" x14ac:dyDescent="0.25">
      <c r="E1574" s="442"/>
      <c r="F1574" s="444"/>
    </row>
    <row r="1575" spans="5:6" x14ac:dyDescent="0.25">
      <c r="E1575" s="442"/>
      <c r="F1575" s="444"/>
    </row>
    <row r="1576" spans="5:6" x14ac:dyDescent="0.25">
      <c r="E1576" s="442"/>
      <c r="F1576" s="444"/>
    </row>
    <row r="1577" spans="5:6" x14ac:dyDescent="0.25">
      <c r="E1577" s="442"/>
      <c r="F1577" s="444"/>
    </row>
    <row r="1578" spans="5:6" x14ac:dyDescent="0.25">
      <c r="E1578" s="442"/>
      <c r="F1578" s="444"/>
    </row>
    <row r="1579" spans="5:6" x14ac:dyDescent="0.25">
      <c r="E1579" s="442"/>
      <c r="F1579" s="444"/>
    </row>
    <row r="1580" spans="5:6" x14ac:dyDescent="0.25">
      <c r="E1580" s="442"/>
      <c r="F1580" s="444"/>
    </row>
    <row r="1581" spans="5:6" x14ac:dyDescent="0.25">
      <c r="E1581" s="442"/>
      <c r="F1581" s="444"/>
    </row>
    <row r="1582" spans="5:6" x14ac:dyDescent="0.25">
      <c r="E1582" s="442"/>
      <c r="F1582" s="444"/>
    </row>
    <row r="1583" spans="5:6" x14ac:dyDescent="0.25">
      <c r="E1583" s="442"/>
      <c r="F1583" s="444"/>
    </row>
    <row r="1584" spans="5:6" x14ac:dyDescent="0.25">
      <c r="E1584" s="442"/>
      <c r="F1584" s="444"/>
    </row>
    <row r="1585" spans="5:6" x14ac:dyDescent="0.25">
      <c r="E1585" s="442"/>
      <c r="F1585" s="444"/>
    </row>
    <row r="1586" spans="5:6" x14ac:dyDescent="0.25">
      <c r="E1586" s="442"/>
      <c r="F1586" s="444"/>
    </row>
    <row r="1587" spans="5:6" x14ac:dyDescent="0.25">
      <c r="E1587" s="442"/>
      <c r="F1587" s="444"/>
    </row>
    <row r="1588" spans="5:6" x14ac:dyDescent="0.25">
      <c r="E1588" s="442"/>
      <c r="F1588" s="444"/>
    </row>
    <row r="1589" spans="5:6" x14ac:dyDescent="0.25">
      <c r="E1589" s="442"/>
      <c r="F1589" s="444"/>
    </row>
    <row r="1590" spans="5:6" x14ac:dyDescent="0.25">
      <c r="E1590" s="442"/>
      <c r="F1590" s="444"/>
    </row>
    <row r="1591" spans="5:6" x14ac:dyDescent="0.25">
      <c r="E1591" s="442"/>
      <c r="F1591" s="444"/>
    </row>
    <row r="1592" spans="5:6" x14ac:dyDescent="0.25">
      <c r="E1592" s="442"/>
      <c r="F1592" s="444"/>
    </row>
    <row r="1593" spans="5:6" x14ac:dyDescent="0.25">
      <c r="E1593" s="442"/>
      <c r="F1593" s="444"/>
    </row>
    <row r="1594" spans="5:6" x14ac:dyDescent="0.25">
      <c r="E1594" s="442"/>
      <c r="F1594" s="444"/>
    </row>
    <row r="1595" spans="5:6" x14ac:dyDescent="0.25">
      <c r="E1595" s="442"/>
      <c r="F1595" s="444"/>
    </row>
    <row r="1596" spans="5:6" x14ac:dyDescent="0.25">
      <c r="E1596" s="442"/>
      <c r="F1596" s="444"/>
    </row>
    <row r="1597" spans="5:6" x14ac:dyDescent="0.25">
      <c r="E1597" s="442"/>
      <c r="F1597" s="444"/>
    </row>
    <row r="1598" spans="5:6" x14ac:dyDescent="0.25">
      <c r="E1598" s="442"/>
      <c r="F1598" s="444"/>
    </row>
    <row r="1599" spans="5:6" x14ac:dyDescent="0.25">
      <c r="E1599" s="442"/>
      <c r="F1599" s="444"/>
    </row>
    <row r="1600" spans="5:6" x14ac:dyDescent="0.25">
      <c r="E1600" s="442"/>
      <c r="F1600" s="444"/>
    </row>
    <row r="1601" spans="5:6" x14ac:dyDescent="0.25">
      <c r="E1601" s="442"/>
      <c r="F1601" s="444"/>
    </row>
    <row r="1602" spans="5:6" x14ac:dyDescent="0.25">
      <c r="E1602" s="442"/>
      <c r="F1602" s="444"/>
    </row>
    <row r="1603" spans="5:6" x14ac:dyDescent="0.25">
      <c r="E1603" s="442"/>
      <c r="F1603" s="444"/>
    </row>
    <row r="1604" spans="5:6" x14ac:dyDescent="0.25">
      <c r="E1604" s="442"/>
      <c r="F1604" s="444"/>
    </row>
    <row r="1605" spans="5:6" x14ac:dyDescent="0.25">
      <c r="E1605" s="442"/>
      <c r="F1605" s="444"/>
    </row>
    <row r="1606" spans="5:6" x14ac:dyDescent="0.25">
      <c r="E1606" s="442"/>
      <c r="F1606" s="444"/>
    </row>
    <row r="1607" spans="5:6" x14ac:dyDescent="0.25">
      <c r="E1607" s="442"/>
      <c r="F1607" s="444"/>
    </row>
    <row r="1608" spans="5:6" x14ac:dyDescent="0.25">
      <c r="E1608" s="442"/>
      <c r="F1608" s="444"/>
    </row>
    <row r="1609" spans="5:6" x14ac:dyDescent="0.25">
      <c r="E1609" s="442"/>
      <c r="F1609" s="444"/>
    </row>
    <row r="1610" spans="5:6" x14ac:dyDescent="0.25">
      <c r="E1610" s="442"/>
      <c r="F1610" s="444"/>
    </row>
    <row r="1611" spans="5:6" x14ac:dyDescent="0.25">
      <c r="E1611" s="442"/>
      <c r="F1611" s="444"/>
    </row>
    <row r="1612" spans="5:6" x14ac:dyDescent="0.25">
      <c r="E1612" s="442"/>
      <c r="F1612" s="444"/>
    </row>
    <row r="1613" spans="5:6" x14ac:dyDescent="0.25">
      <c r="E1613" s="442"/>
      <c r="F1613" s="444"/>
    </row>
    <row r="1614" spans="5:6" x14ac:dyDescent="0.25">
      <c r="E1614" s="442"/>
      <c r="F1614" s="444"/>
    </row>
    <row r="1615" spans="5:6" x14ac:dyDescent="0.25">
      <c r="E1615" s="442"/>
      <c r="F1615" s="444"/>
    </row>
    <row r="1616" spans="5:6" x14ac:dyDescent="0.25">
      <c r="E1616" s="442"/>
      <c r="F1616" s="444"/>
    </row>
    <row r="1617" spans="5:6" x14ac:dyDescent="0.25">
      <c r="E1617" s="442"/>
      <c r="F1617" s="444"/>
    </row>
    <row r="1618" spans="5:6" x14ac:dyDescent="0.25">
      <c r="E1618" s="442"/>
      <c r="F1618" s="444"/>
    </row>
    <row r="1619" spans="5:6" x14ac:dyDescent="0.25">
      <c r="E1619" s="442"/>
      <c r="F1619" s="444"/>
    </row>
    <row r="1620" spans="5:6" x14ac:dyDescent="0.25">
      <c r="E1620" s="442"/>
      <c r="F1620" s="444"/>
    </row>
    <row r="1621" spans="5:6" x14ac:dyDescent="0.25">
      <c r="E1621" s="442"/>
      <c r="F1621" s="444"/>
    </row>
    <row r="1622" spans="5:6" x14ac:dyDescent="0.25">
      <c r="E1622" s="442"/>
      <c r="F1622" s="444"/>
    </row>
    <row r="1623" spans="5:6" x14ac:dyDescent="0.25">
      <c r="E1623" s="442"/>
      <c r="F1623" s="444"/>
    </row>
    <row r="1624" spans="5:6" x14ac:dyDescent="0.25">
      <c r="E1624" s="442"/>
      <c r="F1624" s="444"/>
    </row>
    <row r="1625" spans="5:6" x14ac:dyDescent="0.25">
      <c r="E1625" s="442"/>
      <c r="F1625" s="444"/>
    </row>
    <row r="1626" spans="5:6" x14ac:dyDescent="0.25">
      <c r="E1626" s="442"/>
      <c r="F1626" s="444"/>
    </row>
    <row r="1627" spans="5:6" x14ac:dyDescent="0.25">
      <c r="E1627" s="442"/>
      <c r="F1627" s="444"/>
    </row>
    <row r="1628" spans="5:6" x14ac:dyDescent="0.25">
      <c r="E1628" s="442"/>
      <c r="F1628" s="444"/>
    </row>
    <row r="1629" spans="5:6" x14ac:dyDescent="0.25">
      <c r="E1629" s="442"/>
      <c r="F1629" s="444"/>
    </row>
    <row r="1630" spans="5:6" x14ac:dyDescent="0.25">
      <c r="E1630" s="442"/>
      <c r="F1630" s="444"/>
    </row>
    <row r="1631" spans="5:6" x14ac:dyDescent="0.25">
      <c r="E1631" s="442"/>
      <c r="F1631" s="444"/>
    </row>
    <row r="1632" spans="5:6" x14ac:dyDescent="0.25">
      <c r="E1632" s="442"/>
      <c r="F1632" s="444"/>
    </row>
    <row r="1633" spans="5:6" x14ac:dyDescent="0.25">
      <c r="E1633" s="442"/>
      <c r="F1633" s="444"/>
    </row>
    <row r="1634" spans="5:6" x14ac:dyDescent="0.25">
      <c r="E1634" s="442"/>
      <c r="F1634" s="444"/>
    </row>
    <row r="1635" spans="5:6" x14ac:dyDescent="0.25">
      <c r="E1635" s="442"/>
      <c r="F1635" s="444"/>
    </row>
    <row r="1636" spans="5:6" x14ac:dyDescent="0.25">
      <c r="E1636" s="442"/>
      <c r="F1636" s="444"/>
    </row>
    <row r="1637" spans="5:6" x14ac:dyDescent="0.25">
      <c r="E1637" s="442"/>
      <c r="F1637" s="444"/>
    </row>
    <row r="1638" spans="5:6" x14ac:dyDescent="0.25">
      <c r="E1638" s="442"/>
      <c r="F1638" s="444"/>
    </row>
    <row r="1639" spans="5:6" x14ac:dyDescent="0.25">
      <c r="E1639" s="442"/>
      <c r="F1639" s="444"/>
    </row>
    <row r="1640" spans="5:6" x14ac:dyDescent="0.25">
      <c r="E1640" s="442"/>
      <c r="F1640" s="444"/>
    </row>
    <row r="1641" spans="5:6" x14ac:dyDescent="0.25">
      <c r="E1641" s="442"/>
      <c r="F1641" s="444"/>
    </row>
    <row r="1642" spans="5:6" x14ac:dyDescent="0.25">
      <c r="E1642" s="442"/>
      <c r="F1642" s="444"/>
    </row>
    <row r="1643" spans="5:6" x14ac:dyDescent="0.25">
      <c r="E1643" s="442"/>
      <c r="F1643" s="444"/>
    </row>
    <row r="1644" spans="5:6" x14ac:dyDescent="0.25">
      <c r="E1644" s="442"/>
      <c r="F1644" s="444"/>
    </row>
    <row r="1645" spans="5:6" x14ac:dyDescent="0.25">
      <c r="E1645" s="442"/>
      <c r="F1645" s="444"/>
    </row>
    <row r="1646" spans="5:6" x14ac:dyDescent="0.25">
      <c r="E1646" s="442"/>
      <c r="F1646" s="444"/>
    </row>
    <row r="1647" spans="5:6" x14ac:dyDescent="0.25">
      <c r="E1647" s="442"/>
      <c r="F1647" s="444"/>
    </row>
    <row r="1648" spans="5:6" x14ac:dyDescent="0.25">
      <c r="E1648" s="442"/>
      <c r="F1648" s="444"/>
    </row>
    <row r="1649" spans="5:6" x14ac:dyDescent="0.25">
      <c r="E1649" s="442"/>
      <c r="F1649" s="444"/>
    </row>
    <row r="1650" spans="5:6" x14ac:dyDescent="0.25">
      <c r="E1650" s="442"/>
      <c r="F1650" s="444"/>
    </row>
    <row r="1651" spans="5:6" x14ac:dyDescent="0.25">
      <c r="E1651" s="442"/>
      <c r="F1651" s="444"/>
    </row>
    <row r="1652" spans="5:6" x14ac:dyDescent="0.25">
      <c r="E1652" s="442"/>
      <c r="F1652" s="444"/>
    </row>
    <row r="1653" spans="5:6" x14ac:dyDescent="0.25">
      <c r="E1653" s="442"/>
      <c r="F1653" s="444"/>
    </row>
    <row r="1654" spans="5:6" x14ac:dyDescent="0.25">
      <c r="E1654" s="442"/>
      <c r="F1654" s="444"/>
    </row>
    <row r="1655" spans="5:6" x14ac:dyDescent="0.25">
      <c r="E1655" s="442"/>
      <c r="F1655" s="444"/>
    </row>
    <row r="1656" spans="5:6" x14ac:dyDescent="0.25">
      <c r="E1656" s="442"/>
      <c r="F1656" s="444"/>
    </row>
    <row r="1657" spans="5:6" x14ac:dyDescent="0.25">
      <c r="E1657" s="442"/>
      <c r="F1657" s="444"/>
    </row>
    <row r="1658" spans="5:6" x14ac:dyDescent="0.25">
      <c r="E1658" s="442"/>
      <c r="F1658" s="444"/>
    </row>
    <row r="1659" spans="5:6" x14ac:dyDescent="0.25">
      <c r="E1659" s="442"/>
      <c r="F1659" s="444"/>
    </row>
    <row r="1660" spans="5:6" x14ac:dyDescent="0.25">
      <c r="E1660" s="442"/>
      <c r="F1660" s="444"/>
    </row>
    <row r="1661" spans="5:6" x14ac:dyDescent="0.25">
      <c r="E1661" s="442"/>
      <c r="F1661" s="444"/>
    </row>
    <row r="1662" spans="5:6" x14ac:dyDescent="0.25">
      <c r="E1662" s="442"/>
      <c r="F1662" s="444"/>
    </row>
    <row r="1663" spans="5:6" x14ac:dyDescent="0.25">
      <c r="E1663" s="442"/>
      <c r="F1663" s="444"/>
    </row>
    <row r="1664" spans="5:6" x14ac:dyDescent="0.25">
      <c r="E1664" s="442"/>
      <c r="F1664" s="444"/>
    </row>
    <row r="1665" spans="5:6" x14ac:dyDescent="0.25">
      <c r="E1665" s="442"/>
      <c r="F1665" s="444"/>
    </row>
    <row r="1666" spans="5:6" x14ac:dyDescent="0.25">
      <c r="E1666" s="442"/>
      <c r="F1666" s="444"/>
    </row>
    <row r="1667" spans="5:6" x14ac:dyDescent="0.25">
      <c r="E1667" s="442"/>
      <c r="F1667" s="444"/>
    </row>
    <row r="1668" spans="5:6" x14ac:dyDescent="0.25">
      <c r="E1668" s="442"/>
      <c r="F1668" s="444"/>
    </row>
    <row r="1669" spans="5:6" x14ac:dyDescent="0.25">
      <c r="E1669" s="442"/>
      <c r="F1669" s="444"/>
    </row>
    <row r="1670" spans="5:6" x14ac:dyDescent="0.25">
      <c r="E1670" s="442"/>
      <c r="F1670" s="444"/>
    </row>
    <row r="1671" spans="5:6" x14ac:dyDescent="0.25">
      <c r="E1671" s="442"/>
      <c r="F1671" s="444"/>
    </row>
    <row r="1672" spans="5:6" x14ac:dyDescent="0.25">
      <c r="E1672" s="442"/>
      <c r="F1672" s="444"/>
    </row>
    <row r="1673" spans="5:6" x14ac:dyDescent="0.25">
      <c r="E1673" s="442"/>
      <c r="F1673" s="444"/>
    </row>
    <row r="1674" spans="5:6" x14ac:dyDescent="0.25">
      <c r="E1674" s="442"/>
      <c r="F1674" s="444"/>
    </row>
    <row r="1675" spans="5:6" x14ac:dyDescent="0.25">
      <c r="E1675" s="442"/>
      <c r="F1675" s="444"/>
    </row>
    <row r="1676" spans="5:6" x14ac:dyDescent="0.25">
      <c r="E1676" s="442"/>
      <c r="F1676" s="444"/>
    </row>
    <row r="1677" spans="5:6" x14ac:dyDescent="0.25">
      <c r="E1677" s="442"/>
      <c r="F1677" s="444"/>
    </row>
    <row r="1678" spans="5:6" x14ac:dyDescent="0.25">
      <c r="E1678" s="442"/>
      <c r="F1678" s="444"/>
    </row>
    <row r="1679" spans="5:6" x14ac:dyDescent="0.25">
      <c r="E1679" s="442"/>
      <c r="F1679" s="444"/>
    </row>
    <row r="1680" spans="5:6" x14ac:dyDescent="0.25">
      <c r="E1680" s="442"/>
      <c r="F1680" s="444"/>
    </row>
    <row r="1681" spans="5:6" x14ac:dyDescent="0.25">
      <c r="E1681" s="442"/>
      <c r="F1681" s="444"/>
    </row>
    <row r="1682" spans="5:6" x14ac:dyDescent="0.25">
      <c r="E1682" s="442"/>
      <c r="F1682" s="444"/>
    </row>
    <row r="1683" spans="5:6" x14ac:dyDescent="0.25">
      <c r="E1683" s="442"/>
      <c r="F1683" s="444"/>
    </row>
    <row r="1684" spans="5:6" x14ac:dyDescent="0.25">
      <c r="E1684" s="442"/>
      <c r="F1684" s="444"/>
    </row>
    <row r="1685" spans="5:6" x14ac:dyDescent="0.25">
      <c r="E1685" s="442"/>
      <c r="F1685" s="444"/>
    </row>
    <row r="1686" spans="5:6" x14ac:dyDescent="0.25">
      <c r="E1686" s="442"/>
      <c r="F1686" s="444"/>
    </row>
    <row r="1687" spans="5:6" x14ac:dyDescent="0.25">
      <c r="E1687" s="442"/>
      <c r="F1687" s="444"/>
    </row>
    <row r="1688" spans="5:6" x14ac:dyDescent="0.25">
      <c r="E1688" s="442"/>
      <c r="F1688" s="444"/>
    </row>
    <row r="1689" spans="5:6" x14ac:dyDescent="0.25">
      <c r="E1689" s="442"/>
      <c r="F1689" s="444"/>
    </row>
    <row r="1690" spans="5:6" x14ac:dyDescent="0.25">
      <c r="E1690" s="442"/>
      <c r="F1690" s="444"/>
    </row>
    <row r="1691" spans="5:6" x14ac:dyDescent="0.25">
      <c r="E1691" s="442"/>
      <c r="F1691" s="444"/>
    </row>
    <row r="1692" spans="5:6" x14ac:dyDescent="0.25">
      <c r="E1692" s="442"/>
      <c r="F1692" s="444"/>
    </row>
    <row r="1693" spans="5:6" x14ac:dyDescent="0.25">
      <c r="E1693" s="442"/>
      <c r="F1693" s="444"/>
    </row>
    <row r="1694" spans="5:6" x14ac:dyDescent="0.25">
      <c r="E1694" s="442"/>
      <c r="F1694" s="444"/>
    </row>
    <row r="1695" spans="5:6" x14ac:dyDescent="0.25">
      <c r="E1695" s="442"/>
      <c r="F1695" s="444"/>
    </row>
    <row r="1696" spans="5:6" x14ac:dyDescent="0.25">
      <c r="E1696" s="442"/>
      <c r="F1696" s="444"/>
    </row>
    <row r="1697" spans="5:6" x14ac:dyDescent="0.25">
      <c r="E1697" s="442"/>
      <c r="F1697" s="444"/>
    </row>
    <row r="1698" spans="5:6" x14ac:dyDescent="0.25">
      <c r="E1698" s="442"/>
      <c r="F1698" s="444"/>
    </row>
    <row r="1699" spans="5:6" x14ac:dyDescent="0.25">
      <c r="E1699" s="442"/>
      <c r="F1699" s="444"/>
    </row>
    <row r="1700" spans="5:6" x14ac:dyDescent="0.25">
      <c r="E1700" s="442"/>
      <c r="F1700" s="444"/>
    </row>
    <row r="1701" spans="5:6" x14ac:dyDescent="0.25">
      <c r="E1701" s="442"/>
      <c r="F1701" s="444"/>
    </row>
    <row r="1702" spans="5:6" x14ac:dyDescent="0.25">
      <c r="E1702" s="442"/>
      <c r="F1702" s="444"/>
    </row>
    <row r="1703" spans="5:6" x14ac:dyDescent="0.25">
      <c r="E1703" s="442"/>
      <c r="F1703" s="444"/>
    </row>
    <row r="1704" spans="5:6" x14ac:dyDescent="0.25">
      <c r="E1704" s="442"/>
      <c r="F1704" s="444"/>
    </row>
    <row r="1705" spans="5:6" x14ac:dyDescent="0.25">
      <c r="E1705" s="442"/>
      <c r="F1705" s="444"/>
    </row>
    <row r="1706" spans="5:6" x14ac:dyDescent="0.25">
      <c r="E1706" s="442"/>
      <c r="F1706" s="444"/>
    </row>
    <row r="1707" spans="5:6" x14ac:dyDescent="0.25">
      <c r="E1707" s="442"/>
      <c r="F1707" s="444"/>
    </row>
    <row r="1708" spans="5:6" x14ac:dyDescent="0.25">
      <c r="E1708" s="442"/>
      <c r="F1708" s="444"/>
    </row>
    <row r="1709" spans="5:6" x14ac:dyDescent="0.25">
      <c r="E1709" s="442"/>
      <c r="F1709" s="444"/>
    </row>
    <row r="1710" spans="5:6" x14ac:dyDescent="0.25">
      <c r="E1710" s="442"/>
      <c r="F1710" s="444"/>
    </row>
    <row r="1711" spans="5:6" x14ac:dyDescent="0.25">
      <c r="E1711" s="442"/>
      <c r="F1711" s="444"/>
    </row>
    <row r="1712" spans="5:6" x14ac:dyDescent="0.25">
      <c r="E1712" s="442"/>
      <c r="F1712" s="444"/>
    </row>
    <row r="1713" spans="5:6" x14ac:dyDescent="0.25">
      <c r="E1713" s="442"/>
      <c r="F1713" s="444"/>
    </row>
    <row r="1714" spans="5:6" x14ac:dyDescent="0.25">
      <c r="E1714" s="442"/>
      <c r="F1714" s="444"/>
    </row>
    <row r="1715" spans="5:6" x14ac:dyDescent="0.25">
      <c r="E1715" s="442"/>
      <c r="F1715" s="444"/>
    </row>
    <row r="1716" spans="5:6" x14ac:dyDescent="0.25">
      <c r="E1716" s="442"/>
      <c r="F1716" s="444"/>
    </row>
    <row r="1717" spans="5:6" x14ac:dyDescent="0.25">
      <c r="E1717" s="442"/>
      <c r="F1717" s="444"/>
    </row>
    <row r="1718" spans="5:6" x14ac:dyDescent="0.25">
      <c r="E1718" s="442"/>
      <c r="F1718" s="444"/>
    </row>
    <row r="1719" spans="5:6" x14ac:dyDescent="0.25">
      <c r="E1719" s="442"/>
      <c r="F1719" s="444"/>
    </row>
    <row r="1720" spans="5:6" x14ac:dyDescent="0.25">
      <c r="E1720" s="442"/>
      <c r="F1720" s="444"/>
    </row>
    <row r="1721" spans="5:6" x14ac:dyDescent="0.25">
      <c r="E1721" s="442"/>
      <c r="F1721" s="444"/>
    </row>
    <row r="1722" spans="5:6" x14ac:dyDescent="0.25">
      <c r="E1722" s="442"/>
      <c r="F1722" s="444"/>
    </row>
    <row r="1723" spans="5:6" x14ac:dyDescent="0.25">
      <c r="E1723" s="442"/>
      <c r="F1723" s="444"/>
    </row>
    <row r="1724" spans="5:6" x14ac:dyDescent="0.25">
      <c r="E1724" s="442"/>
      <c r="F1724" s="444"/>
    </row>
    <row r="1725" spans="5:6" x14ac:dyDescent="0.25">
      <c r="E1725" s="442"/>
      <c r="F1725" s="444"/>
    </row>
    <row r="1726" spans="5:6" x14ac:dyDescent="0.25">
      <c r="E1726" s="442"/>
      <c r="F1726" s="444"/>
    </row>
    <row r="1727" spans="5:6" x14ac:dyDescent="0.25">
      <c r="E1727" s="442"/>
      <c r="F1727" s="444"/>
    </row>
    <row r="1728" spans="5:6" x14ac:dyDescent="0.25">
      <c r="E1728" s="442"/>
      <c r="F1728" s="444"/>
    </row>
    <row r="1729" spans="5:6" x14ac:dyDescent="0.25">
      <c r="E1729" s="442"/>
      <c r="F1729" s="444"/>
    </row>
    <row r="1730" spans="5:6" x14ac:dyDescent="0.25">
      <c r="E1730" s="442"/>
      <c r="F1730" s="444"/>
    </row>
    <row r="1731" spans="5:6" x14ac:dyDescent="0.25">
      <c r="E1731" s="442"/>
      <c r="F1731" s="444"/>
    </row>
    <row r="1732" spans="5:6" x14ac:dyDescent="0.25">
      <c r="E1732" s="442"/>
      <c r="F1732" s="444"/>
    </row>
    <row r="1733" spans="5:6" x14ac:dyDescent="0.25">
      <c r="E1733" s="442"/>
      <c r="F1733" s="444"/>
    </row>
    <row r="1734" spans="5:6" x14ac:dyDescent="0.25">
      <c r="E1734" s="442"/>
      <c r="F1734" s="444"/>
    </row>
    <row r="1735" spans="5:6" x14ac:dyDescent="0.25">
      <c r="E1735" s="442"/>
      <c r="F1735" s="444"/>
    </row>
    <row r="1736" spans="5:6" x14ac:dyDescent="0.25">
      <c r="E1736" s="442"/>
      <c r="F1736" s="444"/>
    </row>
    <row r="1737" spans="5:6" x14ac:dyDescent="0.25">
      <c r="E1737" s="442"/>
      <c r="F1737" s="444"/>
    </row>
    <row r="1738" spans="5:6" x14ac:dyDescent="0.25">
      <c r="E1738" s="442"/>
      <c r="F1738" s="444"/>
    </row>
    <row r="1739" spans="5:6" x14ac:dyDescent="0.25">
      <c r="E1739" s="442"/>
      <c r="F1739" s="444"/>
    </row>
    <row r="1740" spans="5:6" x14ac:dyDescent="0.25">
      <c r="E1740" s="442"/>
      <c r="F1740" s="444"/>
    </row>
    <row r="1741" spans="5:6" x14ac:dyDescent="0.25">
      <c r="E1741" s="442"/>
      <c r="F1741" s="444"/>
    </row>
    <row r="1742" spans="5:6" x14ac:dyDescent="0.25">
      <c r="E1742" s="442"/>
      <c r="F1742" s="444"/>
    </row>
    <row r="1743" spans="5:6" x14ac:dyDescent="0.25">
      <c r="E1743" s="442"/>
      <c r="F1743" s="444"/>
    </row>
    <row r="1744" spans="5:6" x14ac:dyDescent="0.25">
      <c r="E1744" s="442"/>
      <c r="F1744" s="444"/>
    </row>
    <row r="1745" spans="5:6" x14ac:dyDescent="0.25">
      <c r="E1745" s="442"/>
      <c r="F1745" s="444"/>
    </row>
    <row r="1746" spans="5:6" x14ac:dyDescent="0.25">
      <c r="E1746" s="442"/>
      <c r="F1746" s="444"/>
    </row>
    <row r="1747" spans="5:6" x14ac:dyDescent="0.25">
      <c r="E1747" s="442"/>
      <c r="F1747" s="444"/>
    </row>
    <row r="1748" spans="5:6" x14ac:dyDescent="0.25">
      <c r="E1748" s="442"/>
      <c r="F1748" s="444"/>
    </row>
    <row r="1749" spans="5:6" x14ac:dyDescent="0.25">
      <c r="E1749" s="442"/>
      <c r="F1749" s="444"/>
    </row>
    <row r="1750" spans="5:6" x14ac:dyDescent="0.25">
      <c r="E1750" s="442"/>
      <c r="F1750" s="444"/>
    </row>
    <row r="1751" spans="5:6" x14ac:dyDescent="0.25">
      <c r="E1751" s="442"/>
      <c r="F1751" s="444"/>
    </row>
    <row r="1752" spans="5:6" x14ac:dyDescent="0.25">
      <c r="E1752" s="442"/>
      <c r="F1752" s="444"/>
    </row>
    <row r="1753" spans="5:6" x14ac:dyDescent="0.25">
      <c r="E1753" s="442"/>
      <c r="F1753" s="444"/>
    </row>
    <row r="1754" spans="5:6" x14ac:dyDescent="0.25">
      <c r="E1754" s="442"/>
      <c r="F1754" s="444"/>
    </row>
    <row r="1755" spans="5:6" x14ac:dyDescent="0.25">
      <c r="E1755" s="442"/>
      <c r="F1755" s="444"/>
    </row>
    <row r="1756" spans="5:6" x14ac:dyDescent="0.25">
      <c r="E1756" s="442"/>
      <c r="F1756" s="444"/>
    </row>
    <row r="1757" spans="5:6" x14ac:dyDescent="0.25">
      <c r="E1757" s="442"/>
      <c r="F1757" s="444"/>
    </row>
    <row r="1758" spans="5:6" x14ac:dyDescent="0.25">
      <c r="E1758" s="442"/>
      <c r="F1758" s="444"/>
    </row>
    <row r="1759" spans="5:6" x14ac:dyDescent="0.25">
      <c r="E1759" s="442"/>
      <c r="F1759" s="444"/>
    </row>
    <row r="1760" spans="5:6" x14ac:dyDescent="0.25">
      <c r="E1760" s="442"/>
      <c r="F1760" s="444"/>
    </row>
    <row r="1761" spans="5:6" x14ac:dyDescent="0.25">
      <c r="E1761" s="442"/>
      <c r="F1761" s="444"/>
    </row>
    <row r="1762" spans="5:6" x14ac:dyDescent="0.25">
      <c r="E1762" s="442"/>
      <c r="F1762" s="444"/>
    </row>
    <row r="1763" spans="5:6" x14ac:dyDescent="0.25">
      <c r="E1763" s="442"/>
      <c r="F1763" s="444"/>
    </row>
    <row r="1764" spans="5:6" x14ac:dyDescent="0.25">
      <c r="E1764" s="442"/>
      <c r="F1764" s="444"/>
    </row>
    <row r="1765" spans="5:6" x14ac:dyDescent="0.25">
      <c r="E1765" s="442"/>
      <c r="F1765" s="444"/>
    </row>
    <row r="1766" spans="5:6" x14ac:dyDescent="0.25">
      <c r="E1766" s="442"/>
      <c r="F1766" s="444"/>
    </row>
    <row r="1767" spans="5:6" x14ac:dyDescent="0.25">
      <c r="E1767" s="442"/>
      <c r="F1767" s="444"/>
    </row>
    <row r="1768" spans="5:6" x14ac:dyDescent="0.25">
      <c r="E1768" s="442"/>
      <c r="F1768" s="444"/>
    </row>
    <row r="1769" spans="5:6" x14ac:dyDescent="0.25">
      <c r="E1769" s="442"/>
      <c r="F1769" s="444"/>
    </row>
    <row r="1770" spans="5:6" x14ac:dyDescent="0.25">
      <c r="E1770" s="442"/>
      <c r="F1770" s="444"/>
    </row>
    <row r="1771" spans="5:6" x14ac:dyDescent="0.25">
      <c r="E1771" s="442"/>
      <c r="F1771" s="444"/>
    </row>
    <row r="1772" spans="5:6" x14ac:dyDescent="0.25">
      <c r="E1772" s="442"/>
      <c r="F1772" s="444"/>
    </row>
    <row r="1773" spans="5:6" x14ac:dyDescent="0.25">
      <c r="E1773" s="442"/>
      <c r="F1773" s="444"/>
    </row>
    <row r="1774" spans="5:6" x14ac:dyDescent="0.25">
      <c r="E1774" s="442"/>
      <c r="F1774" s="444"/>
    </row>
    <row r="1775" spans="5:6" x14ac:dyDescent="0.25">
      <c r="E1775" s="442"/>
      <c r="F1775" s="444"/>
    </row>
    <row r="1776" spans="5:6" x14ac:dyDescent="0.25">
      <c r="E1776" s="442"/>
      <c r="F1776" s="444"/>
    </row>
    <row r="1777" spans="5:6" x14ac:dyDescent="0.25">
      <c r="E1777" s="442"/>
      <c r="F1777" s="444"/>
    </row>
    <row r="1778" spans="5:6" x14ac:dyDescent="0.25">
      <c r="E1778" s="442"/>
      <c r="F1778" s="444"/>
    </row>
    <row r="1779" spans="5:6" x14ac:dyDescent="0.25">
      <c r="E1779" s="442"/>
      <c r="F1779" s="444"/>
    </row>
    <row r="1780" spans="5:6" x14ac:dyDescent="0.25">
      <c r="E1780" s="442"/>
      <c r="F1780" s="444"/>
    </row>
    <row r="1781" spans="5:6" x14ac:dyDescent="0.25">
      <c r="E1781" s="442"/>
      <c r="F1781" s="444"/>
    </row>
    <row r="1782" spans="5:6" x14ac:dyDescent="0.25">
      <c r="E1782" s="442"/>
      <c r="F1782" s="444"/>
    </row>
    <row r="1783" spans="5:6" x14ac:dyDescent="0.25">
      <c r="E1783" s="442"/>
      <c r="F1783" s="444"/>
    </row>
    <row r="1784" spans="5:6" x14ac:dyDescent="0.25">
      <c r="E1784" s="442"/>
      <c r="F1784" s="444"/>
    </row>
    <row r="1785" spans="5:6" x14ac:dyDescent="0.25">
      <c r="E1785" s="442"/>
      <c r="F1785" s="444"/>
    </row>
    <row r="1786" spans="5:6" x14ac:dyDescent="0.25">
      <c r="E1786" s="442"/>
      <c r="F1786" s="444"/>
    </row>
    <row r="1787" spans="5:6" x14ac:dyDescent="0.25">
      <c r="E1787" s="442"/>
      <c r="F1787" s="444"/>
    </row>
    <row r="1788" spans="5:6" x14ac:dyDescent="0.25">
      <c r="E1788" s="442"/>
      <c r="F1788" s="444"/>
    </row>
    <row r="1789" spans="5:6" x14ac:dyDescent="0.25">
      <c r="E1789" s="442"/>
      <c r="F1789" s="444"/>
    </row>
    <row r="1790" spans="5:6" x14ac:dyDescent="0.25">
      <c r="E1790" s="442"/>
      <c r="F1790" s="444"/>
    </row>
    <row r="1791" spans="5:6" x14ac:dyDescent="0.25">
      <c r="E1791" s="442"/>
      <c r="F1791" s="444"/>
    </row>
    <row r="1792" spans="5:6" x14ac:dyDescent="0.25">
      <c r="E1792" s="442"/>
      <c r="F1792" s="444"/>
    </row>
    <row r="1793" spans="5:6" x14ac:dyDescent="0.25">
      <c r="E1793" s="442"/>
      <c r="F1793" s="444"/>
    </row>
    <row r="1794" spans="5:6" x14ac:dyDescent="0.25">
      <c r="E1794" s="442"/>
      <c r="F1794" s="444"/>
    </row>
    <row r="1795" spans="5:6" x14ac:dyDescent="0.25">
      <c r="E1795" s="442"/>
      <c r="F1795" s="444"/>
    </row>
    <row r="1796" spans="5:6" x14ac:dyDescent="0.25">
      <c r="E1796" s="442"/>
      <c r="F1796" s="444"/>
    </row>
    <row r="1797" spans="5:6" x14ac:dyDescent="0.25">
      <c r="E1797" s="442"/>
      <c r="F1797" s="444"/>
    </row>
    <row r="1798" spans="5:6" x14ac:dyDescent="0.25">
      <c r="E1798" s="442"/>
      <c r="F1798" s="444"/>
    </row>
    <row r="1799" spans="5:6" x14ac:dyDescent="0.25">
      <c r="E1799" s="442"/>
      <c r="F1799" s="444"/>
    </row>
    <row r="1800" spans="5:6" x14ac:dyDescent="0.25">
      <c r="E1800" s="442"/>
      <c r="F1800" s="444"/>
    </row>
    <row r="1801" spans="5:6" x14ac:dyDescent="0.25">
      <c r="E1801" s="442"/>
      <c r="F1801" s="444"/>
    </row>
    <row r="1802" spans="5:6" x14ac:dyDescent="0.25">
      <c r="E1802" s="442"/>
      <c r="F1802" s="444"/>
    </row>
    <row r="1803" spans="5:6" x14ac:dyDescent="0.25">
      <c r="E1803" s="442"/>
      <c r="F1803" s="444"/>
    </row>
    <row r="1804" spans="5:6" x14ac:dyDescent="0.25">
      <c r="E1804" s="442"/>
      <c r="F1804" s="444"/>
    </row>
    <row r="1805" spans="5:6" x14ac:dyDescent="0.25">
      <c r="E1805" s="442"/>
      <c r="F1805" s="444"/>
    </row>
    <row r="1806" spans="5:6" x14ac:dyDescent="0.25">
      <c r="E1806" s="442"/>
      <c r="F1806" s="444"/>
    </row>
    <row r="1807" spans="5:6" x14ac:dyDescent="0.25">
      <c r="E1807" s="442"/>
      <c r="F1807" s="444"/>
    </row>
    <row r="1808" spans="5:6" x14ac:dyDescent="0.25">
      <c r="E1808" s="442"/>
      <c r="F1808" s="444"/>
    </row>
    <row r="1809" spans="5:6" x14ac:dyDescent="0.25">
      <c r="E1809" s="442"/>
      <c r="F1809" s="444"/>
    </row>
    <row r="1810" spans="5:6" x14ac:dyDescent="0.25">
      <c r="E1810" s="442"/>
      <c r="F1810" s="444"/>
    </row>
    <row r="1811" spans="5:6" x14ac:dyDescent="0.25">
      <c r="E1811" s="442"/>
      <c r="F1811" s="444"/>
    </row>
    <row r="1812" spans="5:6" x14ac:dyDescent="0.25">
      <c r="E1812" s="442"/>
      <c r="F1812" s="444"/>
    </row>
    <row r="1813" spans="5:6" x14ac:dyDescent="0.25">
      <c r="E1813" s="442"/>
      <c r="F1813" s="444"/>
    </row>
    <row r="1814" spans="5:6" x14ac:dyDescent="0.25">
      <c r="E1814" s="442"/>
      <c r="F1814" s="444"/>
    </row>
    <row r="1815" spans="5:6" x14ac:dyDescent="0.25">
      <c r="E1815" s="442"/>
      <c r="F1815" s="444"/>
    </row>
    <row r="1816" spans="5:6" x14ac:dyDescent="0.25">
      <c r="E1816" s="442"/>
      <c r="F1816" s="444"/>
    </row>
    <row r="1817" spans="5:6" x14ac:dyDescent="0.25">
      <c r="E1817" s="442"/>
      <c r="F1817" s="444"/>
    </row>
    <row r="1818" spans="5:6" x14ac:dyDescent="0.25">
      <c r="E1818" s="442"/>
      <c r="F1818" s="444"/>
    </row>
    <row r="1819" spans="5:6" x14ac:dyDescent="0.25">
      <c r="E1819" s="442"/>
      <c r="F1819" s="444"/>
    </row>
    <row r="1820" spans="5:6" x14ac:dyDescent="0.25">
      <c r="E1820" s="442"/>
      <c r="F1820" s="444"/>
    </row>
    <row r="1821" spans="5:6" x14ac:dyDescent="0.25">
      <c r="E1821" s="442"/>
      <c r="F1821" s="444"/>
    </row>
    <row r="1822" spans="5:6" x14ac:dyDescent="0.25">
      <c r="E1822" s="442"/>
      <c r="F1822" s="444"/>
    </row>
    <row r="1823" spans="5:6" x14ac:dyDescent="0.25">
      <c r="E1823" s="442"/>
      <c r="F1823" s="444"/>
    </row>
    <row r="1824" spans="5:6" x14ac:dyDescent="0.25">
      <c r="E1824" s="442"/>
      <c r="F1824" s="444"/>
    </row>
    <row r="1825" spans="5:6" x14ac:dyDescent="0.25">
      <c r="E1825" s="442"/>
      <c r="F1825" s="444"/>
    </row>
    <row r="1826" spans="5:6" x14ac:dyDescent="0.25">
      <c r="E1826" s="442"/>
      <c r="F1826" s="444"/>
    </row>
    <row r="1827" spans="5:6" x14ac:dyDescent="0.25">
      <c r="E1827" s="442"/>
      <c r="F1827" s="444"/>
    </row>
    <row r="1828" spans="5:6" x14ac:dyDescent="0.25">
      <c r="E1828" s="442"/>
      <c r="F1828" s="444"/>
    </row>
    <row r="1829" spans="5:6" x14ac:dyDescent="0.25">
      <c r="E1829" s="442"/>
      <c r="F1829" s="444"/>
    </row>
    <row r="1830" spans="5:6" x14ac:dyDescent="0.25">
      <c r="E1830" s="442"/>
      <c r="F1830" s="444"/>
    </row>
    <row r="1831" spans="5:6" x14ac:dyDescent="0.25">
      <c r="E1831" s="442"/>
      <c r="F1831" s="444"/>
    </row>
    <row r="1832" spans="5:6" x14ac:dyDescent="0.25">
      <c r="E1832" s="442"/>
      <c r="F1832" s="444"/>
    </row>
    <row r="1833" spans="5:6" x14ac:dyDescent="0.25">
      <c r="E1833" s="442"/>
      <c r="F1833" s="444"/>
    </row>
    <row r="1834" spans="5:6" x14ac:dyDescent="0.25">
      <c r="E1834" s="442"/>
      <c r="F1834" s="444"/>
    </row>
    <row r="1835" spans="5:6" x14ac:dyDescent="0.25">
      <c r="E1835" s="442"/>
      <c r="F1835" s="444"/>
    </row>
    <row r="1836" spans="5:6" x14ac:dyDescent="0.25">
      <c r="E1836" s="442"/>
      <c r="F1836" s="444"/>
    </row>
    <row r="1837" spans="5:6" x14ac:dyDescent="0.25">
      <c r="E1837" s="442"/>
      <c r="F1837" s="444"/>
    </row>
    <row r="1838" spans="5:6" x14ac:dyDescent="0.25">
      <c r="E1838" s="442"/>
      <c r="F1838" s="444"/>
    </row>
    <row r="1839" spans="5:6" x14ac:dyDescent="0.25">
      <c r="E1839" s="442"/>
      <c r="F1839" s="444"/>
    </row>
    <row r="1840" spans="5:6" x14ac:dyDescent="0.25">
      <c r="E1840" s="442"/>
      <c r="F1840" s="444"/>
    </row>
    <row r="1841" spans="5:6" x14ac:dyDescent="0.25">
      <c r="E1841" s="442"/>
      <c r="F1841" s="444"/>
    </row>
    <row r="1842" spans="5:6" x14ac:dyDescent="0.25">
      <c r="E1842" s="442"/>
      <c r="F1842" s="444"/>
    </row>
    <row r="1843" spans="5:6" x14ac:dyDescent="0.25">
      <c r="E1843" s="442"/>
      <c r="F1843" s="444"/>
    </row>
    <row r="1844" spans="5:6" x14ac:dyDescent="0.25">
      <c r="E1844" s="442"/>
      <c r="F1844" s="444"/>
    </row>
    <row r="1845" spans="5:6" x14ac:dyDescent="0.25">
      <c r="E1845" s="442"/>
      <c r="F1845" s="444"/>
    </row>
    <row r="1846" spans="5:6" x14ac:dyDescent="0.25">
      <c r="E1846" s="442"/>
      <c r="F1846" s="444"/>
    </row>
    <row r="1847" spans="5:6" x14ac:dyDescent="0.25">
      <c r="E1847" s="442"/>
      <c r="F1847" s="444"/>
    </row>
    <row r="1848" spans="5:6" x14ac:dyDescent="0.25">
      <c r="E1848" s="442"/>
      <c r="F1848" s="444"/>
    </row>
    <row r="1849" spans="5:6" x14ac:dyDescent="0.25">
      <c r="E1849" s="442"/>
      <c r="F1849" s="444"/>
    </row>
    <row r="1850" spans="5:6" x14ac:dyDescent="0.25">
      <c r="E1850" s="442"/>
      <c r="F1850" s="444"/>
    </row>
    <row r="1851" spans="5:6" x14ac:dyDescent="0.25">
      <c r="E1851" s="442"/>
      <c r="F1851" s="444"/>
    </row>
    <row r="1852" spans="5:6" x14ac:dyDescent="0.25">
      <c r="E1852" s="442"/>
      <c r="F1852" s="444"/>
    </row>
    <row r="1853" spans="5:6" x14ac:dyDescent="0.25">
      <c r="E1853" s="442"/>
      <c r="F1853" s="444"/>
    </row>
    <row r="1854" spans="5:6" x14ac:dyDescent="0.25">
      <c r="E1854" s="442"/>
      <c r="F1854" s="444"/>
    </row>
    <row r="1855" spans="5:6" x14ac:dyDescent="0.25">
      <c r="E1855" s="442"/>
      <c r="F1855" s="444"/>
    </row>
    <row r="1856" spans="5:6" x14ac:dyDescent="0.25">
      <c r="E1856" s="442"/>
      <c r="F1856" s="444"/>
    </row>
    <row r="1857" spans="5:6" x14ac:dyDescent="0.25">
      <c r="E1857" s="442"/>
      <c r="F1857" s="444"/>
    </row>
    <row r="1858" spans="5:6" x14ac:dyDescent="0.25">
      <c r="E1858" s="442"/>
      <c r="F1858" s="444"/>
    </row>
    <row r="1859" spans="5:6" x14ac:dyDescent="0.25">
      <c r="E1859" s="442"/>
      <c r="F1859" s="444"/>
    </row>
    <row r="1860" spans="5:6" x14ac:dyDescent="0.25">
      <c r="E1860" s="442"/>
      <c r="F1860" s="444"/>
    </row>
    <row r="1861" spans="5:6" x14ac:dyDescent="0.25">
      <c r="E1861" s="442"/>
      <c r="F1861" s="444"/>
    </row>
    <row r="1862" spans="5:6" x14ac:dyDescent="0.25">
      <c r="E1862" s="442"/>
      <c r="F1862" s="444"/>
    </row>
    <row r="1863" spans="5:6" x14ac:dyDescent="0.25">
      <c r="E1863" s="442"/>
      <c r="F1863" s="444"/>
    </row>
    <row r="1864" spans="5:6" x14ac:dyDescent="0.25">
      <c r="E1864" s="442"/>
      <c r="F1864" s="444"/>
    </row>
    <row r="1865" spans="5:6" x14ac:dyDescent="0.25">
      <c r="E1865" s="442"/>
      <c r="F1865" s="444"/>
    </row>
    <row r="1866" spans="5:6" x14ac:dyDescent="0.25">
      <c r="E1866" s="442"/>
      <c r="F1866" s="444"/>
    </row>
    <row r="1867" spans="5:6" x14ac:dyDescent="0.25">
      <c r="E1867" s="442"/>
      <c r="F1867" s="444"/>
    </row>
    <row r="1868" spans="5:6" x14ac:dyDescent="0.25">
      <c r="E1868" s="442"/>
      <c r="F1868" s="444"/>
    </row>
    <row r="1869" spans="5:6" x14ac:dyDescent="0.25">
      <c r="E1869" s="442"/>
      <c r="F1869" s="444"/>
    </row>
    <row r="1870" spans="5:6" x14ac:dyDescent="0.25">
      <c r="E1870" s="442"/>
      <c r="F1870" s="444"/>
    </row>
    <row r="1871" spans="5:6" x14ac:dyDescent="0.25">
      <c r="E1871" s="442"/>
      <c r="F1871" s="444"/>
    </row>
    <row r="1872" spans="5:6" x14ac:dyDescent="0.25">
      <c r="E1872" s="442"/>
      <c r="F1872" s="444"/>
    </row>
    <row r="1873" spans="5:6" x14ac:dyDescent="0.25">
      <c r="E1873" s="442"/>
      <c r="F1873" s="444"/>
    </row>
    <row r="1874" spans="5:6" x14ac:dyDescent="0.25">
      <c r="E1874" s="442"/>
      <c r="F1874" s="444"/>
    </row>
    <row r="1875" spans="5:6" x14ac:dyDescent="0.25">
      <c r="E1875" s="442"/>
      <c r="F1875" s="444"/>
    </row>
    <row r="1876" spans="5:6" x14ac:dyDescent="0.25">
      <c r="E1876" s="442"/>
      <c r="F1876" s="444"/>
    </row>
    <row r="1877" spans="5:6" x14ac:dyDescent="0.25">
      <c r="E1877" s="442"/>
      <c r="F1877" s="444"/>
    </row>
    <row r="1878" spans="5:6" x14ac:dyDescent="0.25">
      <c r="E1878" s="442"/>
      <c r="F1878" s="444"/>
    </row>
    <row r="1879" spans="5:6" x14ac:dyDescent="0.25">
      <c r="E1879" s="442"/>
      <c r="F1879" s="444"/>
    </row>
    <row r="1880" spans="5:6" x14ac:dyDescent="0.25">
      <c r="E1880" s="442"/>
      <c r="F1880" s="444"/>
    </row>
    <row r="1881" spans="5:6" x14ac:dyDescent="0.25">
      <c r="E1881" s="442"/>
      <c r="F1881" s="444"/>
    </row>
    <row r="1882" spans="5:6" x14ac:dyDescent="0.25">
      <c r="E1882" s="442"/>
      <c r="F1882" s="444"/>
    </row>
    <row r="1883" spans="5:6" x14ac:dyDescent="0.25">
      <c r="E1883" s="442"/>
      <c r="F1883" s="444"/>
    </row>
    <row r="1884" spans="5:6" x14ac:dyDescent="0.25">
      <c r="E1884" s="442"/>
      <c r="F1884" s="444"/>
    </row>
    <row r="1885" spans="5:6" x14ac:dyDescent="0.25">
      <c r="E1885" s="442"/>
      <c r="F1885" s="444"/>
    </row>
    <row r="1886" spans="5:6" x14ac:dyDescent="0.25">
      <c r="E1886" s="442"/>
      <c r="F1886" s="444"/>
    </row>
    <row r="1887" spans="5:6" x14ac:dyDescent="0.25">
      <c r="E1887" s="442"/>
      <c r="F1887" s="444"/>
    </row>
    <row r="1888" spans="5:6" x14ac:dyDescent="0.25">
      <c r="E1888" s="442"/>
      <c r="F1888" s="444"/>
    </row>
    <row r="1889" spans="5:6" x14ac:dyDescent="0.25">
      <c r="E1889" s="442"/>
      <c r="F1889" s="444"/>
    </row>
    <row r="1890" spans="5:6" x14ac:dyDescent="0.25">
      <c r="E1890" s="442"/>
      <c r="F1890" s="444"/>
    </row>
    <row r="1891" spans="5:6" x14ac:dyDescent="0.25">
      <c r="E1891" s="442"/>
      <c r="F1891" s="444"/>
    </row>
    <row r="1892" spans="5:6" x14ac:dyDescent="0.25">
      <c r="E1892" s="442"/>
      <c r="F1892" s="444"/>
    </row>
    <row r="1893" spans="5:6" x14ac:dyDescent="0.25">
      <c r="E1893" s="442"/>
      <c r="F1893" s="444"/>
    </row>
    <row r="1894" spans="5:6" x14ac:dyDescent="0.25">
      <c r="E1894" s="442"/>
      <c r="F1894" s="444"/>
    </row>
    <row r="1895" spans="5:6" x14ac:dyDescent="0.25">
      <c r="E1895" s="442"/>
      <c r="F1895" s="444"/>
    </row>
    <row r="1896" spans="5:6" x14ac:dyDescent="0.25">
      <c r="E1896" s="442"/>
      <c r="F1896" s="444"/>
    </row>
    <row r="1897" spans="5:6" x14ac:dyDescent="0.25">
      <c r="E1897" s="442"/>
      <c r="F1897" s="444"/>
    </row>
    <row r="1898" spans="5:6" x14ac:dyDescent="0.25">
      <c r="E1898" s="442"/>
      <c r="F1898" s="444"/>
    </row>
    <row r="1899" spans="5:6" x14ac:dyDescent="0.25">
      <c r="E1899" s="442"/>
      <c r="F1899" s="444"/>
    </row>
    <row r="1900" spans="5:6" x14ac:dyDescent="0.25">
      <c r="E1900" s="442"/>
      <c r="F1900" s="444"/>
    </row>
    <row r="1901" spans="5:6" x14ac:dyDescent="0.25">
      <c r="E1901" s="442"/>
      <c r="F1901" s="444"/>
    </row>
    <row r="1902" spans="5:6" x14ac:dyDescent="0.25">
      <c r="E1902" s="442"/>
      <c r="F1902" s="444"/>
    </row>
    <row r="1903" spans="5:6" x14ac:dyDescent="0.25">
      <c r="E1903" s="442"/>
      <c r="F1903" s="444"/>
    </row>
    <row r="1904" spans="5:6" x14ac:dyDescent="0.25">
      <c r="E1904" s="442"/>
      <c r="F1904" s="444"/>
    </row>
    <row r="1905" spans="5:6" x14ac:dyDescent="0.25">
      <c r="E1905" s="442"/>
      <c r="F1905" s="444"/>
    </row>
    <row r="1906" spans="5:6" x14ac:dyDescent="0.25">
      <c r="E1906" s="442"/>
      <c r="F1906" s="444"/>
    </row>
    <row r="1907" spans="5:6" x14ac:dyDescent="0.25">
      <c r="E1907" s="442"/>
      <c r="F1907" s="444"/>
    </row>
    <row r="1908" spans="5:6" x14ac:dyDescent="0.25">
      <c r="E1908" s="442"/>
      <c r="F1908" s="444"/>
    </row>
    <row r="1909" spans="5:6" x14ac:dyDescent="0.25">
      <c r="E1909" s="442"/>
      <c r="F1909" s="444"/>
    </row>
    <row r="1910" spans="5:6" x14ac:dyDescent="0.25">
      <c r="E1910" s="442"/>
      <c r="F1910" s="444"/>
    </row>
    <row r="1911" spans="5:6" x14ac:dyDescent="0.25">
      <c r="E1911" s="442"/>
      <c r="F1911" s="444"/>
    </row>
    <row r="1912" spans="5:6" x14ac:dyDescent="0.25">
      <c r="E1912" s="442"/>
      <c r="F1912" s="444"/>
    </row>
    <row r="1913" spans="5:6" x14ac:dyDescent="0.25">
      <c r="E1913" s="442"/>
      <c r="F1913" s="444"/>
    </row>
    <row r="1914" spans="5:6" x14ac:dyDescent="0.25">
      <c r="E1914" s="442"/>
      <c r="F1914" s="444"/>
    </row>
    <row r="1915" spans="5:6" x14ac:dyDescent="0.25">
      <c r="E1915" s="442"/>
      <c r="F1915" s="444"/>
    </row>
    <row r="1916" spans="5:6" x14ac:dyDescent="0.25">
      <c r="E1916" s="442"/>
      <c r="F1916" s="444"/>
    </row>
    <row r="1917" spans="5:6" x14ac:dyDescent="0.25">
      <c r="E1917" s="442"/>
      <c r="F1917" s="444"/>
    </row>
    <row r="1918" spans="5:6" x14ac:dyDescent="0.25">
      <c r="E1918" s="442"/>
      <c r="F1918" s="444"/>
    </row>
    <row r="1919" spans="5:6" x14ac:dyDescent="0.25">
      <c r="E1919" s="442"/>
      <c r="F1919" s="444"/>
    </row>
    <row r="1920" spans="5:6" x14ac:dyDescent="0.25">
      <c r="E1920" s="442"/>
      <c r="F1920" s="444"/>
    </row>
    <row r="1921" spans="5:6" x14ac:dyDescent="0.25">
      <c r="E1921" s="442"/>
      <c r="F1921" s="444"/>
    </row>
    <row r="1922" spans="5:6" x14ac:dyDescent="0.25">
      <c r="E1922" s="442"/>
      <c r="F1922" s="444"/>
    </row>
    <row r="1923" spans="5:6" x14ac:dyDescent="0.25">
      <c r="E1923" s="442"/>
      <c r="F1923" s="444"/>
    </row>
    <row r="1924" spans="5:6" x14ac:dyDescent="0.25">
      <c r="E1924" s="442"/>
      <c r="F1924" s="444"/>
    </row>
    <row r="1925" spans="5:6" x14ac:dyDescent="0.25">
      <c r="E1925" s="442"/>
      <c r="F1925" s="444"/>
    </row>
    <row r="1926" spans="5:6" x14ac:dyDescent="0.25">
      <c r="E1926" s="442"/>
      <c r="F1926" s="444"/>
    </row>
    <row r="1927" spans="5:6" x14ac:dyDescent="0.25">
      <c r="E1927" s="442"/>
      <c r="F1927" s="444"/>
    </row>
    <row r="1928" spans="5:6" x14ac:dyDescent="0.25">
      <c r="E1928" s="442"/>
      <c r="F1928" s="444"/>
    </row>
    <row r="1929" spans="5:6" x14ac:dyDescent="0.25">
      <c r="E1929" s="442"/>
      <c r="F1929" s="444"/>
    </row>
    <row r="1930" spans="5:6" x14ac:dyDescent="0.25">
      <c r="E1930" s="442"/>
      <c r="F1930" s="444"/>
    </row>
    <row r="1931" spans="5:6" x14ac:dyDescent="0.25">
      <c r="E1931" s="442"/>
      <c r="F1931" s="444"/>
    </row>
    <row r="1932" spans="5:6" x14ac:dyDescent="0.25">
      <c r="E1932" s="442"/>
      <c r="F1932" s="444"/>
    </row>
    <row r="1933" spans="5:6" x14ac:dyDescent="0.25">
      <c r="E1933" s="442"/>
      <c r="F1933" s="444"/>
    </row>
    <row r="1934" spans="5:6" x14ac:dyDescent="0.25">
      <c r="E1934" s="442"/>
      <c r="F1934" s="444"/>
    </row>
    <row r="1935" spans="5:6" x14ac:dyDescent="0.25">
      <c r="E1935" s="442"/>
      <c r="F1935" s="444"/>
    </row>
    <row r="1936" spans="5:6" x14ac:dyDescent="0.25">
      <c r="E1936" s="442"/>
      <c r="F1936" s="444"/>
    </row>
    <row r="1937" spans="5:6" x14ac:dyDescent="0.25">
      <c r="E1937" s="442"/>
      <c r="F1937" s="444"/>
    </row>
    <row r="1938" spans="5:6" x14ac:dyDescent="0.25">
      <c r="E1938" s="442"/>
      <c r="F1938" s="444"/>
    </row>
    <row r="1939" spans="5:6" x14ac:dyDescent="0.25">
      <c r="E1939" s="442"/>
      <c r="F1939" s="444"/>
    </row>
    <row r="1940" spans="5:6" x14ac:dyDescent="0.25">
      <c r="E1940" s="442"/>
      <c r="F1940" s="444"/>
    </row>
    <row r="1941" spans="5:6" x14ac:dyDescent="0.25">
      <c r="E1941" s="442"/>
      <c r="F1941" s="444"/>
    </row>
    <row r="1942" spans="5:6" x14ac:dyDescent="0.25">
      <c r="E1942" s="442"/>
      <c r="F1942" s="444"/>
    </row>
    <row r="1943" spans="5:6" x14ac:dyDescent="0.25">
      <c r="E1943" s="442"/>
      <c r="F1943" s="444"/>
    </row>
    <row r="1944" spans="5:6" x14ac:dyDescent="0.25">
      <c r="E1944" s="442"/>
      <c r="F1944" s="444"/>
    </row>
    <row r="1945" spans="5:6" x14ac:dyDescent="0.25">
      <c r="E1945" s="442"/>
      <c r="F1945" s="444"/>
    </row>
    <row r="1946" spans="5:6" x14ac:dyDescent="0.25">
      <c r="E1946" s="442"/>
      <c r="F1946" s="444"/>
    </row>
    <row r="1947" spans="5:6" x14ac:dyDescent="0.25">
      <c r="E1947" s="442"/>
      <c r="F1947" s="444"/>
    </row>
    <row r="1948" spans="5:6" x14ac:dyDescent="0.25">
      <c r="E1948" s="442"/>
      <c r="F1948" s="444"/>
    </row>
    <row r="1949" spans="5:6" x14ac:dyDescent="0.25">
      <c r="E1949" s="442"/>
      <c r="F1949" s="444"/>
    </row>
    <row r="1950" spans="5:6" x14ac:dyDescent="0.25">
      <c r="E1950" s="442"/>
      <c r="F1950" s="444"/>
    </row>
    <row r="1951" spans="5:6" x14ac:dyDescent="0.25">
      <c r="E1951" s="442"/>
      <c r="F1951" s="444"/>
    </row>
    <row r="1952" spans="5:6" x14ac:dyDescent="0.25">
      <c r="E1952" s="442"/>
      <c r="F1952" s="444"/>
    </row>
    <row r="1953" spans="5:6" x14ac:dyDescent="0.25">
      <c r="E1953" s="442"/>
      <c r="F1953" s="444"/>
    </row>
    <row r="1954" spans="5:6" x14ac:dyDescent="0.25">
      <c r="E1954" s="442"/>
      <c r="F1954" s="444"/>
    </row>
    <row r="1955" spans="5:6" x14ac:dyDescent="0.25">
      <c r="E1955" s="442"/>
      <c r="F1955" s="444"/>
    </row>
    <row r="1956" spans="5:6" x14ac:dyDescent="0.25">
      <c r="E1956" s="442"/>
      <c r="F1956" s="444"/>
    </row>
    <row r="1957" spans="5:6" x14ac:dyDescent="0.25">
      <c r="E1957" s="442"/>
      <c r="F1957" s="444"/>
    </row>
    <row r="1958" spans="5:6" x14ac:dyDescent="0.25">
      <c r="E1958" s="442"/>
      <c r="F1958" s="444"/>
    </row>
    <row r="1959" spans="5:6" x14ac:dyDescent="0.25">
      <c r="E1959" s="442"/>
      <c r="F1959" s="444"/>
    </row>
    <row r="1960" spans="5:6" x14ac:dyDescent="0.25">
      <c r="E1960" s="442"/>
      <c r="F1960" s="444"/>
    </row>
    <row r="1961" spans="5:6" x14ac:dyDescent="0.25">
      <c r="E1961" s="442"/>
      <c r="F1961" s="444"/>
    </row>
    <row r="1962" spans="5:6" x14ac:dyDescent="0.25">
      <c r="E1962" s="442"/>
      <c r="F1962" s="444"/>
    </row>
    <row r="1963" spans="5:6" x14ac:dyDescent="0.25">
      <c r="E1963" s="442"/>
      <c r="F1963" s="444"/>
    </row>
    <row r="1964" spans="5:6" x14ac:dyDescent="0.25">
      <c r="E1964" s="442"/>
      <c r="F1964" s="444"/>
    </row>
    <row r="1965" spans="5:6" x14ac:dyDescent="0.25">
      <c r="E1965" s="442"/>
      <c r="F1965" s="444"/>
    </row>
    <row r="1966" spans="5:6" x14ac:dyDescent="0.25">
      <c r="E1966" s="442"/>
      <c r="F1966" s="444"/>
    </row>
    <row r="1967" spans="5:6" x14ac:dyDescent="0.25">
      <c r="E1967" s="442"/>
      <c r="F1967" s="444"/>
    </row>
    <row r="1968" spans="5:6" x14ac:dyDescent="0.25">
      <c r="E1968" s="442"/>
      <c r="F1968" s="444"/>
    </row>
    <row r="1969" spans="5:6" x14ac:dyDescent="0.25">
      <c r="E1969" s="442"/>
      <c r="F1969" s="444"/>
    </row>
    <row r="1970" spans="5:6" x14ac:dyDescent="0.25">
      <c r="E1970" s="442"/>
      <c r="F1970" s="444"/>
    </row>
    <row r="1971" spans="5:6" x14ac:dyDescent="0.25">
      <c r="E1971" s="442"/>
      <c r="F1971" s="444"/>
    </row>
    <row r="1972" spans="5:6" x14ac:dyDescent="0.25">
      <c r="E1972" s="442"/>
      <c r="F1972" s="444"/>
    </row>
    <row r="1973" spans="5:6" x14ac:dyDescent="0.25">
      <c r="E1973" s="442"/>
      <c r="F1973" s="444"/>
    </row>
    <row r="1974" spans="5:6" x14ac:dyDescent="0.25">
      <c r="E1974" s="442"/>
      <c r="F1974" s="444"/>
    </row>
    <row r="1975" spans="5:6" x14ac:dyDescent="0.25">
      <c r="E1975" s="442"/>
      <c r="F1975" s="444"/>
    </row>
    <row r="1976" spans="5:6" x14ac:dyDescent="0.25">
      <c r="E1976" s="442"/>
      <c r="F1976" s="444"/>
    </row>
    <row r="1977" spans="5:6" x14ac:dyDescent="0.25">
      <c r="E1977" s="442"/>
      <c r="F1977" s="444"/>
    </row>
    <row r="1978" spans="5:6" x14ac:dyDescent="0.25">
      <c r="E1978" s="442"/>
      <c r="F1978" s="444"/>
    </row>
    <row r="1979" spans="5:6" x14ac:dyDescent="0.25">
      <c r="E1979" s="442"/>
      <c r="F1979" s="444"/>
    </row>
    <row r="1980" spans="5:6" x14ac:dyDescent="0.25">
      <c r="E1980" s="442"/>
      <c r="F1980" s="444"/>
    </row>
    <row r="1981" spans="5:6" x14ac:dyDescent="0.25">
      <c r="E1981" s="442"/>
      <c r="F1981" s="444"/>
    </row>
    <row r="1982" spans="5:6" x14ac:dyDescent="0.25">
      <c r="E1982" s="442"/>
      <c r="F1982" s="444"/>
    </row>
    <row r="1983" spans="5:6" x14ac:dyDescent="0.25">
      <c r="E1983" s="442"/>
      <c r="F1983" s="444"/>
    </row>
    <row r="1984" spans="5:6" x14ac:dyDescent="0.25">
      <c r="E1984" s="442"/>
      <c r="F1984" s="444"/>
    </row>
    <row r="1985" spans="5:6" x14ac:dyDescent="0.25">
      <c r="E1985" s="442"/>
      <c r="F1985" s="444"/>
    </row>
    <row r="1986" spans="5:6" x14ac:dyDescent="0.25">
      <c r="E1986" s="442"/>
      <c r="F1986" s="444"/>
    </row>
    <row r="1987" spans="5:6" x14ac:dyDescent="0.25">
      <c r="E1987" s="442"/>
      <c r="F1987" s="444"/>
    </row>
    <row r="1988" spans="5:6" x14ac:dyDescent="0.25">
      <c r="E1988" s="442"/>
      <c r="F1988" s="444"/>
    </row>
    <row r="1989" spans="5:6" x14ac:dyDescent="0.25">
      <c r="E1989" s="442"/>
      <c r="F1989" s="444"/>
    </row>
    <row r="1990" spans="5:6" x14ac:dyDescent="0.25">
      <c r="E1990" s="442"/>
      <c r="F1990" s="444"/>
    </row>
    <row r="1991" spans="5:6" x14ac:dyDescent="0.25">
      <c r="E1991" s="442"/>
      <c r="F1991" s="444"/>
    </row>
    <row r="1992" spans="5:6" x14ac:dyDescent="0.25">
      <c r="E1992" s="442"/>
      <c r="F1992" s="444"/>
    </row>
    <row r="1993" spans="5:6" x14ac:dyDescent="0.25">
      <c r="E1993" s="442"/>
      <c r="F1993" s="444"/>
    </row>
    <row r="1994" spans="5:6" x14ac:dyDescent="0.25">
      <c r="E1994" s="442"/>
      <c r="F1994" s="444"/>
    </row>
    <row r="1995" spans="5:6" x14ac:dyDescent="0.25">
      <c r="E1995" s="442"/>
      <c r="F1995" s="444"/>
    </row>
    <row r="1996" spans="5:6" x14ac:dyDescent="0.25">
      <c r="E1996" s="442"/>
      <c r="F1996" s="444"/>
    </row>
    <row r="1997" spans="5:6" x14ac:dyDescent="0.25">
      <c r="E1997" s="442"/>
      <c r="F1997" s="444"/>
    </row>
    <row r="1998" spans="5:6" x14ac:dyDescent="0.25">
      <c r="E1998" s="442"/>
      <c r="F1998" s="444"/>
    </row>
    <row r="1999" spans="5:6" x14ac:dyDescent="0.25">
      <c r="E1999" s="442"/>
      <c r="F1999" s="444"/>
    </row>
    <row r="2000" spans="5:6" x14ac:dyDescent="0.25">
      <c r="E2000" s="442"/>
      <c r="F2000" s="444"/>
    </row>
    <row r="2001" spans="5:6" x14ac:dyDescent="0.25">
      <c r="E2001" s="442"/>
      <c r="F2001" s="444"/>
    </row>
    <row r="2002" spans="5:6" x14ac:dyDescent="0.25">
      <c r="E2002" s="442"/>
      <c r="F2002" s="444"/>
    </row>
    <row r="2003" spans="5:6" x14ac:dyDescent="0.25">
      <c r="E2003" s="442"/>
      <c r="F2003" s="444"/>
    </row>
    <row r="2004" spans="5:6" x14ac:dyDescent="0.25">
      <c r="E2004" s="442"/>
      <c r="F2004" s="444"/>
    </row>
    <row r="2005" spans="5:6" x14ac:dyDescent="0.25">
      <c r="E2005" s="442"/>
      <c r="F2005" s="444"/>
    </row>
    <row r="2006" spans="5:6" x14ac:dyDescent="0.25">
      <c r="E2006" s="442"/>
      <c r="F2006" s="444"/>
    </row>
    <row r="2007" spans="5:6" x14ac:dyDescent="0.25">
      <c r="E2007" s="442"/>
      <c r="F2007" s="444"/>
    </row>
    <row r="2008" spans="5:6" x14ac:dyDescent="0.25">
      <c r="E2008" s="442"/>
      <c r="F2008" s="444"/>
    </row>
    <row r="2009" spans="5:6" x14ac:dyDescent="0.25">
      <c r="E2009" s="442"/>
      <c r="F2009" s="444"/>
    </row>
    <row r="2010" spans="5:6" x14ac:dyDescent="0.25">
      <c r="E2010" s="442"/>
      <c r="F2010" s="444"/>
    </row>
    <row r="2011" spans="5:6" x14ac:dyDescent="0.25">
      <c r="E2011" s="442"/>
      <c r="F2011" s="444"/>
    </row>
    <row r="2012" spans="5:6" x14ac:dyDescent="0.25">
      <c r="E2012" s="442"/>
      <c r="F2012" s="444"/>
    </row>
    <row r="2013" spans="5:6" x14ac:dyDescent="0.25">
      <c r="E2013" s="442"/>
      <c r="F2013" s="444"/>
    </row>
    <row r="2014" spans="5:6" x14ac:dyDescent="0.25">
      <c r="E2014" s="442"/>
      <c r="F2014" s="444"/>
    </row>
    <row r="2015" spans="5:6" x14ac:dyDescent="0.25">
      <c r="E2015" s="442"/>
      <c r="F2015" s="444"/>
    </row>
    <row r="2016" spans="5:6" x14ac:dyDescent="0.25">
      <c r="E2016" s="442"/>
      <c r="F2016" s="444"/>
    </row>
    <row r="2017" spans="5:6" x14ac:dyDescent="0.25">
      <c r="E2017" s="442"/>
      <c r="F2017" s="444"/>
    </row>
    <row r="2018" spans="5:6" x14ac:dyDescent="0.25">
      <c r="E2018" s="442"/>
      <c r="F2018" s="444"/>
    </row>
    <row r="2019" spans="5:6" x14ac:dyDescent="0.25">
      <c r="E2019" s="442"/>
      <c r="F2019" s="444"/>
    </row>
    <row r="2020" spans="5:6" x14ac:dyDescent="0.25">
      <c r="E2020" s="442"/>
      <c r="F2020" s="444"/>
    </row>
    <row r="2021" spans="5:6" x14ac:dyDescent="0.25">
      <c r="E2021" s="442"/>
      <c r="F2021" s="444"/>
    </row>
    <row r="2022" spans="5:6" x14ac:dyDescent="0.25">
      <c r="E2022" s="442"/>
      <c r="F2022" s="444"/>
    </row>
    <row r="2023" spans="5:6" x14ac:dyDescent="0.25">
      <c r="E2023" s="442"/>
      <c r="F2023" s="444"/>
    </row>
    <row r="2024" spans="5:6" x14ac:dyDescent="0.25">
      <c r="E2024" s="442"/>
      <c r="F2024" s="444"/>
    </row>
    <row r="2025" spans="5:6" x14ac:dyDescent="0.25">
      <c r="E2025" s="442"/>
      <c r="F2025" s="444"/>
    </row>
    <row r="2026" spans="5:6" x14ac:dyDescent="0.25">
      <c r="E2026" s="442"/>
      <c r="F2026" s="444"/>
    </row>
    <row r="2027" spans="5:6" x14ac:dyDescent="0.25">
      <c r="E2027" s="442"/>
      <c r="F2027" s="444"/>
    </row>
    <row r="2028" spans="5:6" x14ac:dyDescent="0.25">
      <c r="E2028" s="442"/>
      <c r="F2028" s="444"/>
    </row>
    <row r="2029" spans="5:6" x14ac:dyDescent="0.25">
      <c r="E2029" s="442"/>
      <c r="F2029" s="444"/>
    </row>
    <row r="2030" spans="5:6" x14ac:dyDescent="0.25">
      <c r="E2030" s="442"/>
      <c r="F2030" s="444"/>
    </row>
    <row r="2031" spans="5:6" x14ac:dyDescent="0.25">
      <c r="E2031" s="442"/>
      <c r="F2031" s="444"/>
    </row>
    <row r="2032" spans="5:6" x14ac:dyDescent="0.25">
      <c r="E2032" s="442"/>
      <c r="F2032" s="444"/>
    </row>
    <row r="2033" spans="5:6" x14ac:dyDescent="0.25">
      <c r="E2033" s="442"/>
      <c r="F2033" s="444"/>
    </row>
    <row r="2034" spans="5:6" x14ac:dyDescent="0.25">
      <c r="E2034" s="442"/>
      <c r="F2034" s="444"/>
    </row>
    <row r="2035" spans="5:6" x14ac:dyDescent="0.25">
      <c r="E2035" s="442"/>
      <c r="F2035" s="444"/>
    </row>
    <row r="2036" spans="5:6" x14ac:dyDescent="0.25">
      <c r="E2036" s="442"/>
      <c r="F2036" s="444"/>
    </row>
    <row r="2037" spans="5:6" x14ac:dyDescent="0.25">
      <c r="E2037" s="442"/>
      <c r="F2037" s="444"/>
    </row>
    <row r="2038" spans="5:6" x14ac:dyDescent="0.25">
      <c r="E2038" s="442"/>
      <c r="F2038" s="444"/>
    </row>
    <row r="2039" spans="5:6" x14ac:dyDescent="0.25">
      <c r="E2039" s="442"/>
      <c r="F2039" s="444"/>
    </row>
    <row r="2040" spans="5:6" x14ac:dyDescent="0.25">
      <c r="E2040" s="442"/>
      <c r="F2040" s="444"/>
    </row>
    <row r="2041" spans="5:6" x14ac:dyDescent="0.25">
      <c r="E2041" s="442"/>
      <c r="F2041" s="444"/>
    </row>
    <row r="2042" spans="5:6" x14ac:dyDescent="0.25">
      <c r="E2042" s="442"/>
      <c r="F2042" s="444"/>
    </row>
    <row r="2043" spans="5:6" x14ac:dyDescent="0.25">
      <c r="E2043" s="442"/>
      <c r="F2043" s="444"/>
    </row>
    <row r="2044" spans="5:6" x14ac:dyDescent="0.25">
      <c r="E2044" s="442"/>
      <c r="F2044" s="444"/>
    </row>
    <row r="2045" spans="5:6" x14ac:dyDescent="0.25">
      <c r="E2045" s="442"/>
      <c r="F2045" s="444"/>
    </row>
    <row r="2046" spans="5:6" x14ac:dyDescent="0.25">
      <c r="E2046" s="442"/>
      <c r="F2046" s="444"/>
    </row>
    <row r="2047" spans="5:6" x14ac:dyDescent="0.25">
      <c r="E2047" s="442"/>
      <c r="F2047" s="444"/>
    </row>
    <row r="2048" spans="5:6" x14ac:dyDescent="0.25">
      <c r="E2048" s="442"/>
      <c r="F2048" s="444"/>
    </row>
    <row r="2049" spans="5:6" x14ac:dyDescent="0.25">
      <c r="E2049" s="442"/>
      <c r="F2049" s="444"/>
    </row>
    <row r="2050" spans="5:6" x14ac:dyDescent="0.25">
      <c r="E2050" s="442"/>
      <c r="F2050" s="444"/>
    </row>
    <row r="2051" spans="5:6" x14ac:dyDescent="0.25">
      <c r="E2051" s="442"/>
      <c r="F2051" s="444"/>
    </row>
    <row r="2052" spans="5:6" x14ac:dyDescent="0.25">
      <c r="E2052" s="442"/>
      <c r="F2052" s="444"/>
    </row>
    <row r="2053" spans="5:6" x14ac:dyDescent="0.25">
      <c r="E2053" s="442"/>
      <c r="F2053" s="444"/>
    </row>
    <row r="2054" spans="5:6" x14ac:dyDescent="0.25">
      <c r="E2054" s="442"/>
      <c r="F2054" s="444"/>
    </row>
    <row r="2055" spans="5:6" x14ac:dyDescent="0.25">
      <c r="E2055" s="442"/>
      <c r="F2055" s="444"/>
    </row>
    <row r="2056" spans="5:6" x14ac:dyDescent="0.25">
      <c r="E2056" s="442"/>
      <c r="F2056" s="444"/>
    </row>
    <row r="2057" spans="5:6" x14ac:dyDescent="0.25">
      <c r="E2057" s="442"/>
      <c r="F2057" s="444"/>
    </row>
    <row r="2058" spans="5:6" x14ac:dyDescent="0.25">
      <c r="E2058" s="442"/>
      <c r="F2058" s="444"/>
    </row>
    <row r="2059" spans="5:6" x14ac:dyDescent="0.25">
      <c r="E2059" s="442"/>
      <c r="F2059" s="444"/>
    </row>
    <row r="2060" spans="5:6" x14ac:dyDescent="0.25">
      <c r="E2060" s="442"/>
      <c r="F2060" s="444"/>
    </row>
    <row r="2061" spans="5:6" x14ac:dyDescent="0.25">
      <c r="E2061" s="442"/>
      <c r="F2061" s="444"/>
    </row>
    <row r="2062" spans="5:6" x14ac:dyDescent="0.25">
      <c r="E2062" s="442"/>
      <c r="F2062" s="444"/>
    </row>
    <row r="2063" spans="5:6" x14ac:dyDescent="0.25">
      <c r="E2063" s="442"/>
      <c r="F2063" s="444"/>
    </row>
    <row r="2064" spans="5:6" x14ac:dyDescent="0.25">
      <c r="E2064" s="442"/>
      <c r="F2064" s="444"/>
    </row>
    <row r="2065" spans="5:6" x14ac:dyDescent="0.25">
      <c r="E2065" s="442"/>
      <c r="F2065" s="444"/>
    </row>
    <row r="2066" spans="5:6" x14ac:dyDescent="0.25">
      <c r="E2066" s="442"/>
      <c r="F2066" s="444"/>
    </row>
    <row r="2067" spans="5:6" x14ac:dyDescent="0.25">
      <c r="E2067" s="442"/>
      <c r="F2067" s="444"/>
    </row>
    <row r="2068" spans="5:6" x14ac:dyDescent="0.25">
      <c r="E2068" s="442"/>
      <c r="F2068" s="444"/>
    </row>
    <row r="2069" spans="5:6" x14ac:dyDescent="0.25">
      <c r="E2069" s="442"/>
      <c r="F2069" s="444"/>
    </row>
    <row r="2070" spans="5:6" x14ac:dyDescent="0.25">
      <c r="E2070" s="442"/>
      <c r="F2070" s="444"/>
    </row>
    <row r="2071" spans="5:6" x14ac:dyDescent="0.25">
      <c r="E2071" s="442"/>
      <c r="F2071" s="444"/>
    </row>
    <row r="2072" spans="5:6" x14ac:dyDescent="0.25">
      <c r="E2072" s="442"/>
      <c r="F2072" s="444"/>
    </row>
    <row r="2073" spans="5:6" x14ac:dyDescent="0.25">
      <c r="E2073" s="442"/>
      <c r="F2073" s="444"/>
    </row>
    <row r="2074" spans="5:6" x14ac:dyDescent="0.25">
      <c r="E2074" s="442"/>
      <c r="F2074" s="444"/>
    </row>
    <row r="2075" spans="5:6" x14ac:dyDescent="0.25">
      <c r="E2075" s="442"/>
      <c r="F2075" s="444"/>
    </row>
    <row r="2076" spans="5:6" x14ac:dyDescent="0.25">
      <c r="E2076" s="442"/>
      <c r="F2076" s="444"/>
    </row>
    <row r="2077" spans="5:6" x14ac:dyDescent="0.25">
      <c r="E2077" s="442"/>
      <c r="F2077" s="444"/>
    </row>
    <row r="2078" spans="5:6" x14ac:dyDescent="0.25">
      <c r="E2078" s="442"/>
      <c r="F2078" s="444"/>
    </row>
    <row r="2079" spans="5:6" x14ac:dyDescent="0.25">
      <c r="E2079" s="442"/>
      <c r="F2079" s="444"/>
    </row>
    <row r="2080" spans="5:6" x14ac:dyDescent="0.25">
      <c r="E2080" s="442"/>
      <c r="F2080" s="444"/>
    </row>
    <row r="2081" spans="5:6" x14ac:dyDescent="0.25">
      <c r="E2081" s="442"/>
      <c r="F2081" s="444"/>
    </row>
    <row r="2082" spans="5:6" x14ac:dyDescent="0.25">
      <c r="E2082" s="442"/>
      <c r="F2082" s="444"/>
    </row>
    <row r="2083" spans="5:6" x14ac:dyDescent="0.25">
      <c r="E2083" s="442"/>
      <c r="F2083" s="444"/>
    </row>
    <row r="2084" spans="5:6" x14ac:dyDescent="0.25">
      <c r="E2084" s="442"/>
      <c r="F2084" s="444"/>
    </row>
    <row r="2085" spans="5:6" x14ac:dyDescent="0.25">
      <c r="E2085" s="442"/>
      <c r="F2085" s="444"/>
    </row>
    <row r="2086" spans="5:6" x14ac:dyDescent="0.25">
      <c r="E2086" s="442"/>
      <c r="F2086" s="444"/>
    </row>
    <row r="2087" spans="5:6" x14ac:dyDescent="0.25">
      <c r="E2087" s="442"/>
      <c r="F2087" s="444"/>
    </row>
    <row r="2088" spans="5:6" x14ac:dyDescent="0.25">
      <c r="E2088" s="442"/>
      <c r="F2088" s="444"/>
    </row>
    <row r="2089" spans="5:6" x14ac:dyDescent="0.25">
      <c r="E2089" s="442"/>
      <c r="F2089" s="444"/>
    </row>
    <row r="2090" spans="5:6" x14ac:dyDescent="0.25">
      <c r="E2090" s="442"/>
      <c r="F2090" s="444"/>
    </row>
    <row r="2091" spans="5:6" x14ac:dyDescent="0.25">
      <c r="E2091" s="442"/>
      <c r="F2091" s="444"/>
    </row>
    <row r="2092" spans="5:6" x14ac:dyDescent="0.25">
      <c r="E2092" s="442"/>
      <c r="F2092" s="444"/>
    </row>
    <row r="2093" spans="5:6" x14ac:dyDescent="0.25">
      <c r="E2093" s="442"/>
      <c r="F2093" s="444"/>
    </row>
    <row r="2094" spans="5:6" x14ac:dyDescent="0.25">
      <c r="E2094" s="442"/>
      <c r="F2094" s="444"/>
    </row>
    <row r="2095" spans="5:6" x14ac:dyDescent="0.25">
      <c r="E2095" s="442"/>
      <c r="F2095" s="444"/>
    </row>
    <row r="2096" spans="5:6" x14ac:dyDescent="0.25">
      <c r="E2096" s="442"/>
      <c r="F2096" s="444"/>
    </row>
    <row r="2097" spans="5:6" x14ac:dyDescent="0.25">
      <c r="E2097" s="442"/>
      <c r="F2097" s="444"/>
    </row>
    <row r="2098" spans="5:6" x14ac:dyDescent="0.25">
      <c r="E2098" s="442"/>
      <c r="F2098" s="444"/>
    </row>
    <row r="2099" spans="5:6" x14ac:dyDescent="0.25">
      <c r="E2099" s="442"/>
      <c r="F2099" s="444"/>
    </row>
    <row r="2100" spans="5:6" x14ac:dyDescent="0.25">
      <c r="E2100" s="442"/>
      <c r="F2100" s="444"/>
    </row>
    <row r="2101" spans="5:6" x14ac:dyDescent="0.25">
      <c r="E2101" s="442"/>
      <c r="F2101" s="444"/>
    </row>
    <row r="2102" spans="5:6" x14ac:dyDescent="0.25">
      <c r="E2102" s="442"/>
      <c r="F2102" s="444"/>
    </row>
    <row r="2103" spans="5:6" x14ac:dyDescent="0.25">
      <c r="E2103" s="442"/>
      <c r="F2103" s="444"/>
    </row>
    <row r="2104" spans="5:6" x14ac:dyDescent="0.25">
      <c r="E2104" s="442"/>
      <c r="F2104" s="444"/>
    </row>
    <row r="2105" spans="5:6" x14ac:dyDescent="0.25">
      <c r="E2105" s="442"/>
      <c r="F2105" s="444"/>
    </row>
    <row r="2106" spans="5:6" x14ac:dyDescent="0.25">
      <c r="E2106" s="442"/>
      <c r="F2106" s="444"/>
    </row>
    <row r="2107" spans="5:6" x14ac:dyDescent="0.25">
      <c r="E2107" s="442"/>
      <c r="F2107" s="444"/>
    </row>
    <row r="2108" spans="5:6" x14ac:dyDescent="0.25">
      <c r="E2108" s="442"/>
      <c r="F2108" s="444"/>
    </row>
    <row r="2109" spans="5:6" x14ac:dyDescent="0.25">
      <c r="E2109" s="442"/>
      <c r="F2109" s="444"/>
    </row>
    <row r="2110" spans="5:6" x14ac:dyDescent="0.25">
      <c r="E2110" s="442"/>
      <c r="F2110" s="444"/>
    </row>
    <row r="2111" spans="5:6" x14ac:dyDescent="0.25">
      <c r="E2111" s="442"/>
      <c r="F2111" s="444"/>
    </row>
    <row r="2112" spans="5:6" x14ac:dyDescent="0.25">
      <c r="E2112" s="442"/>
      <c r="F2112" s="444"/>
    </row>
    <row r="2113" spans="5:6" x14ac:dyDescent="0.25">
      <c r="E2113" s="442"/>
      <c r="F2113" s="444"/>
    </row>
    <row r="2114" spans="5:6" x14ac:dyDescent="0.25">
      <c r="E2114" s="442"/>
      <c r="F2114" s="444"/>
    </row>
    <row r="2115" spans="5:6" x14ac:dyDescent="0.25">
      <c r="E2115" s="442"/>
      <c r="F2115" s="444"/>
    </row>
    <row r="2116" spans="5:6" x14ac:dyDescent="0.25">
      <c r="E2116" s="442"/>
      <c r="F2116" s="444"/>
    </row>
    <row r="2117" spans="5:6" x14ac:dyDescent="0.25">
      <c r="E2117" s="442"/>
      <c r="F2117" s="444"/>
    </row>
    <row r="2118" spans="5:6" x14ac:dyDescent="0.25">
      <c r="E2118" s="442"/>
      <c r="F2118" s="444"/>
    </row>
    <row r="2119" spans="5:6" x14ac:dyDescent="0.25">
      <c r="E2119" s="442"/>
      <c r="F2119" s="444"/>
    </row>
    <row r="2120" spans="5:6" x14ac:dyDescent="0.25">
      <c r="E2120" s="442"/>
      <c r="F2120" s="444"/>
    </row>
    <row r="2121" spans="5:6" x14ac:dyDescent="0.25">
      <c r="E2121" s="442"/>
      <c r="F2121" s="444"/>
    </row>
    <row r="2122" spans="5:6" x14ac:dyDescent="0.25">
      <c r="E2122" s="442"/>
      <c r="F2122" s="444"/>
    </row>
    <row r="2123" spans="5:6" x14ac:dyDescent="0.25">
      <c r="E2123" s="442"/>
      <c r="F2123" s="444"/>
    </row>
    <row r="2124" spans="5:6" x14ac:dyDescent="0.25">
      <c r="E2124" s="442"/>
      <c r="F2124" s="444"/>
    </row>
    <row r="2125" spans="5:6" x14ac:dyDescent="0.25">
      <c r="E2125" s="442"/>
      <c r="F2125" s="444"/>
    </row>
    <row r="2126" spans="5:6" x14ac:dyDescent="0.25">
      <c r="E2126" s="442"/>
      <c r="F2126" s="444"/>
    </row>
    <row r="2127" spans="5:6" x14ac:dyDescent="0.25">
      <c r="E2127" s="442"/>
      <c r="F2127" s="444"/>
    </row>
    <row r="2128" spans="5:6" x14ac:dyDescent="0.25">
      <c r="E2128" s="442"/>
      <c r="F2128" s="444"/>
    </row>
    <row r="2129" spans="5:6" x14ac:dyDescent="0.25">
      <c r="E2129" s="442"/>
      <c r="F2129" s="444"/>
    </row>
    <row r="2130" spans="5:6" x14ac:dyDescent="0.25">
      <c r="E2130" s="442"/>
      <c r="F2130" s="444"/>
    </row>
    <row r="2131" spans="5:6" x14ac:dyDescent="0.25">
      <c r="E2131" s="442"/>
      <c r="F2131" s="444"/>
    </row>
    <row r="2132" spans="5:6" x14ac:dyDescent="0.25">
      <c r="E2132" s="442"/>
      <c r="F2132" s="444"/>
    </row>
    <row r="2133" spans="5:6" x14ac:dyDescent="0.25">
      <c r="E2133" s="442"/>
      <c r="F2133" s="444"/>
    </row>
    <row r="2134" spans="5:6" x14ac:dyDescent="0.25">
      <c r="E2134" s="442"/>
      <c r="F2134" s="444"/>
    </row>
    <row r="2135" spans="5:6" x14ac:dyDescent="0.25">
      <c r="E2135" s="442"/>
      <c r="F2135" s="444"/>
    </row>
    <row r="2136" spans="5:6" x14ac:dyDescent="0.25">
      <c r="E2136" s="442"/>
      <c r="F2136" s="444"/>
    </row>
    <row r="2137" spans="5:6" x14ac:dyDescent="0.25">
      <c r="E2137" s="442"/>
      <c r="F2137" s="444"/>
    </row>
    <row r="2138" spans="5:6" x14ac:dyDescent="0.25">
      <c r="E2138" s="442"/>
      <c r="F2138" s="444"/>
    </row>
    <row r="2139" spans="5:6" x14ac:dyDescent="0.25">
      <c r="E2139" s="442"/>
      <c r="F2139" s="444"/>
    </row>
    <row r="2140" spans="5:6" x14ac:dyDescent="0.25">
      <c r="E2140" s="442"/>
      <c r="F2140" s="444"/>
    </row>
    <row r="2141" spans="5:6" x14ac:dyDescent="0.25">
      <c r="E2141" s="442"/>
      <c r="F2141" s="444"/>
    </row>
    <row r="2142" spans="5:6" x14ac:dyDescent="0.25">
      <c r="E2142" s="442"/>
      <c r="F2142" s="444"/>
    </row>
    <row r="2143" spans="5:6" x14ac:dyDescent="0.25">
      <c r="E2143" s="442"/>
      <c r="F2143" s="444"/>
    </row>
    <row r="2144" spans="5:6" x14ac:dyDescent="0.25">
      <c r="E2144" s="442"/>
      <c r="F2144" s="444"/>
    </row>
    <row r="2145" spans="5:6" x14ac:dyDescent="0.25">
      <c r="E2145" s="442"/>
      <c r="F2145" s="444"/>
    </row>
    <row r="2146" spans="5:6" x14ac:dyDescent="0.25">
      <c r="E2146" s="442"/>
      <c r="F2146" s="444"/>
    </row>
    <row r="2147" spans="5:6" x14ac:dyDescent="0.25">
      <c r="E2147" s="442"/>
      <c r="F2147" s="444"/>
    </row>
    <row r="2148" spans="5:6" x14ac:dyDescent="0.25">
      <c r="E2148" s="442"/>
      <c r="F2148" s="444"/>
    </row>
    <row r="2149" spans="5:6" x14ac:dyDescent="0.25">
      <c r="E2149" s="442"/>
      <c r="F2149" s="444"/>
    </row>
    <row r="2150" spans="5:6" x14ac:dyDescent="0.25">
      <c r="E2150" s="442"/>
      <c r="F2150" s="444"/>
    </row>
    <row r="2151" spans="5:6" x14ac:dyDescent="0.25">
      <c r="E2151" s="442"/>
      <c r="F2151" s="444"/>
    </row>
    <row r="2152" spans="5:6" x14ac:dyDescent="0.25">
      <c r="E2152" s="442"/>
      <c r="F2152" s="444"/>
    </row>
    <row r="2153" spans="5:6" x14ac:dyDescent="0.25">
      <c r="E2153" s="442"/>
      <c r="F2153" s="444"/>
    </row>
    <row r="2154" spans="5:6" x14ac:dyDescent="0.25">
      <c r="E2154" s="442"/>
      <c r="F2154" s="444"/>
    </row>
    <row r="2155" spans="5:6" x14ac:dyDescent="0.25">
      <c r="E2155" s="442"/>
      <c r="F2155" s="444"/>
    </row>
    <row r="2156" spans="5:6" x14ac:dyDescent="0.25">
      <c r="E2156" s="442"/>
      <c r="F2156" s="444"/>
    </row>
    <row r="2157" spans="5:6" x14ac:dyDescent="0.25">
      <c r="E2157" s="442"/>
      <c r="F2157" s="444"/>
    </row>
    <row r="2158" spans="5:6" x14ac:dyDescent="0.25">
      <c r="E2158" s="442"/>
      <c r="F2158" s="444"/>
    </row>
    <row r="2159" spans="5:6" x14ac:dyDescent="0.25">
      <c r="E2159" s="442"/>
      <c r="F2159" s="444"/>
    </row>
    <row r="2160" spans="5:6" x14ac:dyDescent="0.25">
      <c r="E2160" s="442"/>
      <c r="F2160" s="444"/>
    </row>
    <row r="2161" spans="5:6" x14ac:dyDescent="0.25">
      <c r="E2161" s="442"/>
      <c r="F2161" s="444"/>
    </row>
    <row r="2162" spans="5:6" x14ac:dyDescent="0.25">
      <c r="E2162" s="442"/>
      <c r="F2162" s="444"/>
    </row>
    <row r="2163" spans="5:6" x14ac:dyDescent="0.25">
      <c r="E2163" s="442"/>
      <c r="F2163" s="444"/>
    </row>
    <row r="2164" spans="5:6" x14ac:dyDescent="0.25">
      <c r="E2164" s="442"/>
      <c r="F2164" s="444"/>
    </row>
    <row r="2165" spans="5:6" x14ac:dyDescent="0.25">
      <c r="E2165" s="442"/>
      <c r="F2165" s="444"/>
    </row>
    <row r="2166" spans="5:6" x14ac:dyDescent="0.25">
      <c r="E2166" s="442"/>
      <c r="F2166" s="444"/>
    </row>
    <row r="2167" spans="5:6" x14ac:dyDescent="0.25">
      <c r="E2167" s="442"/>
      <c r="F2167" s="444"/>
    </row>
    <row r="2168" spans="5:6" x14ac:dyDescent="0.25">
      <c r="E2168" s="442"/>
      <c r="F2168" s="444"/>
    </row>
    <row r="2169" spans="5:6" x14ac:dyDescent="0.25">
      <c r="E2169" s="442"/>
      <c r="F2169" s="444"/>
    </row>
    <row r="2170" spans="5:6" x14ac:dyDescent="0.25">
      <c r="E2170" s="442"/>
      <c r="F2170" s="444"/>
    </row>
    <row r="2171" spans="5:6" x14ac:dyDescent="0.25">
      <c r="E2171" s="442"/>
      <c r="F2171" s="444"/>
    </row>
    <row r="2172" spans="5:6" x14ac:dyDescent="0.25">
      <c r="E2172" s="442"/>
      <c r="F2172" s="444"/>
    </row>
    <row r="2173" spans="5:6" x14ac:dyDescent="0.25">
      <c r="E2173" s="442"/>
      <c r="F2173" s="444"/>
    </row>
    <row r="2174" spans="5:6" x14ac:dyDescent="0.25">
      <c r="E2174" s="442"/>
      <c r="F2174" s="444"/>
    </row>
    <row r="2175" spans="5:6" x14ac:dyDescent="0.25">
      <c r="E2175" s="442"/>
      <c r="F2175" s="444"/>
    </row>
    <row r="2176" spans="5:6" x14ac:dyDescent="0.25">
      <c r="E2176" s="442"/>
      <c r="F2176" s="444"/>
    </row>
    <row r="2177" spans="5:6" x14ac:dyDescent="0.25">
      <c r="E2177" s="442"/>
      <c r="F2177" s="444"/>
    </row>
    <row r="2178" spans="5:6" x14ac:dyDescent="0.25">
      <c r="E2178" s="442"/>
      <c r="F2178" s="444"/>
    </row>
    <row r="2179" spans="5:6" x14ac:dyDescent="0.25">
      <c r="E2179" s="442"/>
      <c r="F2179" s="444"/>
    </row>
    <row r="2180" spans="5:6" x14ac:dyDescent="0.25">
      <c r="E2180" s="442"/>
      <c r="F2180" s="444"/>
    </row>
    <row r="2181" spans="5:6" x14ac:dyDescent="0.25">
      <c r="E2181" s="442"/>
      <c r="F2181" s="444"/>
    </row>
    <row r="2182" spans="5:6" x14ac:dyDescent="0.25">
      <c r="E2182" s="442"/>
      <c r="F2182" s="444"/>
    </row>
    <row r="2183" spans="5:6" x14ac:dyDescent="0.25">
      <c r="E2183" s="442"/>
      <c r="F2183" s="444"/>
    </row>
    <row r="2184" spans="5:6" x14ac:dyDescent="0.25">
      <c r="E2184" s="442"/>
      <c r="F2184" s="444"/>
    </row>
    <row r="2185" spans="5:6" x14ac:dyDescent="0.25">
      <c r="E2185" s="442"/>
      <c r="F2185" s="444"/>
    </row>
    <row r="2186" spans="5:6" x14ac:dyDescent="0.25">
      <c r="E2186" s="442"/>
      <c r="F2186" s="444"/>
    </row>
    <row r="2187" spans="5:6" x14ac:dyDescent="0.25">
      <c r="E2187" s="442"/>
      <c r="F2187" s="444"/>
    </row>
    <row r="2188" spans="5:6" x14ac:dyDescent="0.25">
      <c r="E2188" s="442"/>
      <c r="F2188" s="444"/>
    </row>
    <row r="2189" spans="5:6" x14ac:dyDescent="0.25">
      <c r="E2189" s="442"/>
      <c r="F2189" s="444"/>
    </row>
    <row r="2190" spans="5:6" x14ac:dyDescent="0.25">
      <c r="E2190" s="442"/>
      <c r="F2190" s="444"/>
    </row>
    <row r="2191" spans="5:6" x14ac:dyDescent="0.25">
      <c r="E2191" s="442"/>
      <c r="F2191" s="444"/>
    </row>
    <row r="2192" spans="5:6" x14ac:dyDescent="0.25">
      <c r="E2192" s="442"/>
      <c r="F2192" s="444"/>
    </row>
    <row r="2193" spans="5:6" x14ac:dyDescent="0.25">
      <c r="E2193" s="442"/>
      <c r="F2193" s="444"/>
    </row>
    <row r="2194" spans="5:6" x14ac:dyDescent="0.25">
      <c r="E2194" s="442"/>
      <c r="F2194" s="444"/>
    </row>
    <row r="2195" spans="5:6" x14ac:dyDescent="0.25">
      <c r="E2195" s="442"/>
      <c r="F2195" s="444"/>
    </row>
    <row r="2196" spans="5:6" x14ac:dyDescent="0.25">
      <c r="E2196" s="442"/>
      <c r="F2196" s="444"/>
    </row>
    <row r="2197" spans="5:6" x14ac:dyDescent="0.25">
      <c r="E2197" s="442"/>
      <c r="F2197" s="444"/>
    </row>
    <row r="2198" spans="5:6" x14ac:dyDescent="0.25">
      <c r="E2198" s="442"/>
      <c r="F2198" s="444"/>
    </row>
    <row r="2199" spans="5:6" x14ac:dyDescent="0.25">
      <c r="E2199" s="442"/>
      <c r="F2199" s="444"/>
    </row>
    <row r="2200" spans="5:6" x14ac:dyDescent="0.25">
      <c r="E2200" s="442"/>
      <c r="F2200" s="444"/>
    </row>
    <row r="2201" spans="5:6" x14ac:dyDescent="0.25">
      <c r="E2201" s="442"/>
      <c r="F2201" s="444"/>
    </row>
    <row r="2202" spans="5:6" x14ac:dyDescent="0.25">
      <c r="E2202" s="442"/>
      <c r="F2202" s="444"/>
    </row>
    <row r="2203" spans="5:6" x14ac:dyDescent="0.25">
      <c r="E2203" s="442"/>
      <c r="F2203" s="444"/>
    </row>
    <row r="2204" spans="5:6" x14ac:dyDescent="0.25">
      <c r="E2204" s="442"/>
      <c r="F2204" s="444"/>
    </row>
    <row r="2205" spans="5:6" x14ac:dyDescent="0.25">
      <c r="E2205" s="442"/>
      <c r="F2205" s="444"/>
    </row>
    <row r="2206" spans="5:6" x14ac:dyDescent="0.25">
      <c r="E2206" s="442"/>
      <c r="F2206" s="444"/>
    </row>
    <row r="2207" spans="5:6" x14ac:dyDescent="0.25">
      <c r="E2207" s="442"/>
      <c r="F2207" s="444"/>
    </row>
    <row r="2208" spans="5:6" x14ac:dyDescent="0.25">
      <c r="E2208" s="442"/>
      <c r="F2208" s="444"/>
    </row>
    <row r="2209" spans="5:6" x14ac:dyDescent="0.25">
      <c r="E2209" s="442"/>
      <c r="F2209" s="444"/>
    </row>
    <row r="2210" spans="5:6" x14ac:dyDescent="0.25">
      <c r="E2210" s="442"/>
      <c r="F2210" s="444"/>
    </row>
    <row r="2211" spans="5:6" x14ac:dyDescent="0.25">
      <c r="E2211" s="442"/>
      <c r="F2211" s="444"/>
    </row>
    <row r="2212" spans="5:6" x14ac:dyDescent="0.25">
      <c r="E2212" s="442"/>
      <c r="F2212" s="444"/>
    </row>
    <row r="2213" spans="5:6" x14ac:dyDescent="0.25">
      <c r="E2213" s="442"/>
      <c r="F2213" s="444"/>
    </row>
    <row r="2214" spans="5:6" x14ac:dyDescent="0.25">
      <c r="E2214" s="442"/>
      <c r="F2214" s="444"/>
    </row>
    <row r="2215" spans="5:6" x14ac:dyDescent="0.25">
      <c r="E2215" s="442"/>
      <c r="F2215" s="444"/>
    </row>
    <row r="2216" spans="5:6" x14ac:dyDescent="0.25">
      <c r="E2216" s="442"/>
      <c r="F2216" s="444"/>
    </row>
    <row r="2217" spans="5:6" x14ac:dyDescent="0.25">
      <c r="E2217" s="442"/>
      <c r="F2217" s="444"/>
    </row>
    <row r="2218" spans="5:6" x14ac:dyDescent="0.25">
      <c r="E2218" s="442"/>
      <c r="F2218" s="444"/>
    </row>
    <row r="2219" spans="5:6" x14ac:dyDescent="0.25">
      <c r="E2219" s="442"/>
      <c r="F2219" s="444"/>
    </row>
    <row r="2220" spans="5:6" x14ac:dyDescent="0.25">
      <c r="E2220" s="442"/>
      <c r="F2220" s="444"/>
    </row>
    <row r="2221" spans="5:6" x14ac:dyDescent="0.25">
      <c r="E2221" s="442"/>
      <c r="F2221" s="444"/>
    </row>
    <row r="2222" spans="5:6" x14ac:dyDescent="0.25">
      <c r="E2222" s="442"/>
      <c r="F2222" s="444"/>
    </row>
    <row r="2223" spans="5:6" x14ac:dyDescent="0.25">
      <c r="E2223" s="442"/>
      <c r="F2223" s="444"/>
    </row>
    <row r="2224" spans="5:6" x14ac:dyDescent="0.25">
      <c r="E2224" s="442"/>
      <c r="F2224" s="444"/>
    </row>
    <row r="2225" spans="5:6" x14ac:dyDescent="0.25">
      <c r="E2225" s="442"/>
      <c r="F2225" s="444"/>
    </row>
    <row r="2226" spans="5:6" x14ac:dyDescent="0.25">
      <c r="E2226" s="442"/>
      <c r="F2226" s="444"/>
    </row>
    <row r="2227" spans="5:6" x14ac:dyDescent="0.25">
      <c r="E2227" s="442"/>
      <c r="F2227" s="444"/>
    </row>
    <row r="2228" spans="5:6" x14ac:dyDescent="0.25">
      <c r="E2228" s="442"/>
      <c r="F2228" s="444"/>
    </row>
    <row r="2229" spans="5:6" x14ac:dyDescent="0.25">
      <c r="E2229" s="442"/>
      <c r="F2229" s="444"/>
    </row>
    <row r="2230" spans="5:6" x14ac:dyDescent="0.25">
      <c r="E2230" s="442"/>
      <c r="F2230" s="444"/>
    </row>
    <row r="2231" spans="5:6" x14ac:dyDescent="0.25">
      <c r="E2231" s="442"/>
      <c r="F2231" s="444"/>
    </row>
    <row r="2232" spans="5:6" x14ac:dyDescent="0.25">
      <c r="E2232" s="442"/>
      <c r="F2232" s="444"/>
    </row>
    <row r="2233" spans="5:6" x14ac:dyDescent="0.25">
      <c r="E2233" s="442"/>
      <c r="F2233" s="444"/>
    </row>
    <row r="2234" spans="5:6" x14ac:dyDescent="0.25">
      <c r="E2234" s="442"/>
      <c r="F2234" s="444"/>
    </row>
    <row r="2235" spans="5:6" x14ac:dyDescent="0.25">
      <c r="E2235" s="442"/>
      <c r="F2235" s="444"/>
    </row>
    <row r="2236" spans="5:6" x14ac:dyDescent="0.25">
      <c r="E2236" s="442"/>
      <c r="F2236" s="444"/>
    </row>
    <row r="2237" spans="5:6" x14ac:dyDescent="0.25">
      <c r="E2237" s="442"/>
      <c r="F2237" s="444"/>
    </row>
    <row r="2238" spans="5:6" x14ac:dyDescent="0.25">
      <c r="E2238" s="442"/>
      <c r="F2238" s="444"/>
    </row>
    <row r="2239" spans="5:6" x14ac:dyDescent="0.25">
      <c r="E2239" s="442"/>
      <c r="F2239" s="444"/>
    </row>
    <row r="2240" spans="5:6" x14ac:dyDescent="0.25">
      <c r="E2240" s="442"/>
      <c r="F2240" s="444"/>
    </row>
    <row r="2241" spans="5:6" x14ac:dyDescent="0.25">
      <c r="E2241" s="442"/>
      <c r="F2241" s="444"/>
    </row>
    <row r="2242" spans="5:6" x14ac:dyDescent="0.25">
      <c r="E2242" s="442"/>
      <c r="F2242" s="444"/>
    </row>
    <row r="2243" spans="5:6" x14ac:dyDescent="0.25">
      <c r="E2243" s="442"/>
      <c r="F2243" s="444"/>
    </row>
    <row r="2244" spans="5:6" x14ac:dyDescent="0.25">
      <c r="E2244" s="442"/>
      <c r="F2244" s="444"/>
    </row>
    <row r="2245" spans="5:6" x14ac:dyDescent="0.25">
      <c r="E2245" s="442"/>
      <c r="F2245" s="444"/>
    </row>
    <row r="2246" spans="5:6" x14ac:dyDescent="0.25">
      <c r="E2246" s="442"/>
      <c r="F2246" s="444"/>
    </row>
    <row r="2247" spans="5:6" x14ac:dyDescent="0.25">
      <c r="E2247" s="442"/>
      <c r="F2247" s="444"/>
    </row>
    <row r="2248" spans="5:6" x14ac:dyDescent="0.25">
      <c r="E2248" s="442"/>
      <c r="F2248" s="444"/>
    </row>
    <row r="2249" spans="5:6" x14ac:dyDescent="0.25">
      <c r="E2249" s="442"/>
      <c r="F2249" s="444"/>
    </row>
    <row r="2250" spans="5:6" x14ac:dyDescent="0.25">
      <c r="E2250" s="442"/>
      <c r="F2250" s="444"/>
    </row>
    <row r="2251" spans="5:6" x14ac:dyDescent="0.25">
      <c r="E2251" s="442"/>
      <c r="F2251" s="444"/>
    </row>
    <row r="2252" spans="5:6" x14ac:dyDescent="0.25">
      <c r="E2252" s="442"/>
      <c r="F2252" s="444"/>
    </row>
    <row r="2253" spans="5:6" x14ac:dyDescent="0.25">
      <c r="E2253" s="442"/>
      <c r="F2253" s="444"/>
    </row>
    <row r="2254" spans="5:6" x14ac:dyDescent="0.25">
      <c r="E2254" s="442"/>
      <c r="F2254" s="444"/>
    </row>
    <row r="2255" spans="5:6" x14ac:dyDescent="0.25">
      <c r="E2255" s="442"/>
      <c r="F2255" s="444"/>
    </row>
    <row r="2256" spans="5:6" x14ac:dyDescent="0.25">
      <c r="E2256" s="442"/>
      <c r="F2256" s="444"/>
    </row>
    <row r="2257" spans="5:6" x14ac:dyDescent="0.25">
      <c r="E2257" s="442"/>
      <c r="F2257" s="444"/>
    </row>
    <row r="2258" spans="5:6" x14ac:dyDescent="0.25">
      <c r="E2258" s="442"/>
      <c r="F2258" s="444"/>
    </row>
    <row r="2259" spans="5:6" x14ac:dyDescent="0.25">
      <c r="E2259" s="442"/>
      <c r="F2259" s="444"/>
    </row>
    <row r="2260" spans="5:6" x14ac:dyDescent="0.25">
      <c r="E2260" s="442"/>
      <c r="F2260" s="444"/>
    </row>
    <row r="2261" spans="5:6" x14ac:dyDescent="0.25">
      <c r="E2261" s="442"/>
      <c r="F2261" s="444"/>
    </row>
    <row r="2262" spans="5:6" x14ac:dyDescent="0.25">
      <c r="E2262" s="442"/>
      <c r="F2262" s="444"/>
    </row>
    <row r="2263" spans="5:6" x14ac:dyDescent="0.25">
      <c r="E2263" s="442"/>
      <c r="F2263" s="444"/>
    </row>
    <row r="2264" spans="5:6" x14ac:dyDescent="0.25">
      <c r="E2264" s="442"/>
      <c r="F2264" s="444"/>
    </row>
    <row r="2265" spans="5:6" x14ac:dyDescent="0.25">
      <c r="E2265" s="442"/>
      <c r="F2265" s="444"/>
    </row>
    <row r="2266" spans="5:6" x14ac:dyDescent="0.25">
      <c r="E2266" s="442"/>
      <c r="F2266" s="444"/>
    </row>
    <row r="2267" spans="5:6" x14ac:dyDescent="0.25">
      <c r="E2267" s="442"/>
      <c r="F2267" s="444"/>
    </row>
    <row r="2268" spans="5:6" x14ac:dyDescent="0.25">
      <c r="E2268" s="442"/>
      <c r="F2268" s="444"/>
    </row>
    <row r="2269" spans="5:6" x14ac:dyDescent="0.25">
      <c r="E2269" s="442"/>
      <c r="F2269" s="444"/>
    </row>
    <row r="2270" spans="5:6" x14ac:dyDescent="0.25">
      <c r="E2270" s="442"/>
      <c r="F2270" s="444"/>
    </row>
    <row r="2271" spans="5:6" x14ac:dyDescent="0.25">
      <c r="E2271" s="442"/>
      <c r="F2271" s="444"/>
    </row>
    <row r="2272" spans="5:6" x14ac:dyDescent="0.25">
      <c r="E2272" s="442"/>
      <c r="F2272" s="444"/>
    </row>
    <row r="2273" spans="5:6" x14ac:dyDescent="0.25">
      <c r="E2273" s="442"/>
      <c r="F2273" s="444"/>
    </row>
    <row r="2274" spans="5:6" x14ac:dyDescent="0.25">
      <c r="E2274" s="442"/>
      <c r="F2274" s="444"/>
    </row>
    <row r="2275" spans="5:6" x14ac:dyDescent="0.25">
      <c r="E2275" s="442"/>
      <c r="F2275" s="444"/>
    </row>
    <row r="2276" spans="5:6" x14ac:dyDescent="0.25">
      <c r="E2276" s="442"/>
      <c r="F2276" s="444"/>
    </row>
    <row r="2277" spans="5:6" x14ac:dyDescent="0.25">
      <c r="E2277" s="442"/>
      <c r="F2277" s="444"/>
    </row>
    <row r="2278" spans="5:6" x14ac:dyDescent="0.25">
      <c r="E2278" s="442"/>
      <c r="F2278" s="444"/>
    </row>
    <row r="2279" spans="5:6" x14ac:dyDescent="0.25">
      <c r="E2279" s="442"/>
      <c r="F2279" s="444"/>
    </row>
    <row r="2280" spans="5:6" x14ac:dyDescent="0.25">
      <c r="E2280" s="442"/>
      <c r="F2280" s="444"/>
    </row>
    <row r="2281" spans="5:6" x14ac:dyDescent="0.25">
      <c r="E2281" s="442"/>
      <c r="F2281" s="444"/>
    </row>
    <row r="2282" spans="5:6" x14ac:dyDescent="0.25">
      <c r="E2282" s="442"/>
      <c r="F2282" s="444"/>
    </row>
    <row r="2283" spans="5:6" x14ac:dyDescent="0.25">
      <c r="E2283" s="442"/>
      <c r="F2283" s="444"/>
    </row>
    <row r="2284" spans="5:6" x14ac:dyDescent="0.25">
      <c r="E2284" s="442"/>
      <c r="F2284" s="444"/>
    </row>
    <row r="2285" spans="5:6" x14ac:dyDescent="0.25">
      <c r="E2285" s="442"/>
      <c r="F2285" s="444"/>
    </row>
    <row r="2286" spans="5:6" x14ac:dyDescent="0.25">
      <c r="E2286" s="442"/>
      <c r="F2286" s="444"/>
    </row>
    <row r="2287" spans="5:6" x14ac:dyDescent="0.25">
      <c r="E2287" s="442"/>
      <c r="F2287" s="444"/>
    </row>
    <row r="2288" spans="5:6" x14ac:dyDescent="0.25">
      <c r="E2288" s="442"/>
      <c r="F2288" s="444"/>
    </row>
    <row r="2289" spans="5:6" x14ac:dyDescent="0.25">
      <c r="E2289" s="442"/>
      <c r="F2289" s="444"/>
    </row>
    <row r="2290" spans="5:6" x14ac:dyDescent="0.25">
      <c r="E2290" s="442"/>
      <c r="F2290" s="444"/>
    </row>
    <row r="2291" spans="5:6" x14ac:dyDescent="0.25">
      <c r="E2291" s="442"/>
      <c r="F2291" s="444"/>
    </row>
    <row r="2292" spans="5:6" x14ac:dyDescent="0.25">
      <c r="E2292" s="442"/>
      <c r="F2292" s="444"/>
    </row>
    <row r="2293" spans="5:6" x14ac:dyDescent="0.25">
      <c r="E2293" s="442"/>
      <c r="F2293" s="444"/>
    </row>
    <row r="2294" spans="5:6" x14ac:dyDescent="0.25">
      <c r="E2294" s="442"/>
      <c r="F2294" s="444"/>
    </row>
    <row r="2295" spans="5:6" x14ac:dyDescent="0.25">
      <c r="E2295" s="442"/>
      <c r="F2295" s="444"/>
    </row>
    <row r="2296" spans="5:6" x14ac:dyDescent="0.25">
      <c r="E2296" s="442"/>
      <c r="F2296" s="444"/>
    </row>
    <row r="2297" spans="5:6" x14ac:dyDescent="0.25">
      <c r="E2297" s="442"/>
      <c r="F2297" s="444"/>
    </row>
    <row r="2298" spans="5:6" x14ac:dyDescent="0.25">
      <c r="E2298" s="442"/>
      <c r="F2298" s="444"/>
    </row>
    <row r="2299" spans="5:6" x14ac:dyDescent="0.25">
      <c r="E2299" s="442"/>
      <c r="F2299" s="444"/>
    </row>
    <row r="2300" spans="5:6" x14ac:dyDescent="0.25">
      <c r="E2300" s="442"/>
      <c r="F2300" s="444"/>
    </row>
    <row r="2301" spans="5:6" x14ac:dyDescent="0.25">
      <c r="E2301" s="442"/>
      <c r="F2301" s="444"/>
    </row>
    <row r="2302" spans="5:6" x14ac:dyDescent="0.25">
      <c r="E2302" s="442"/>
      <c r="F2302" s="444"/>
    </row>
    <row r="2303" spans="5:6" x14ac:dyDescent="0.25">
      <c r="E2303" s="442"/>
      <c r="F2303" s="444"/>
    </row>
    <row r="2304" spans="5:6" x14ac:dyDescent="0.25">
      <c r="E2304" s="442"/>
      <c r="F2304" s="444"/>
    </row>
    <row r="2305" spans="5:6" x14ac:dyDescent="0.25">
      <c r="E2305" s="442"/>
      <c r="F2305" s="444"/>
    </row>
    <row r="2306" spans="5:6" x14ac:dyDescent="0.25">
      <c r="E2306" s="442"/>
      <c r="F2306" s="444"/>
    </row>
    <row r="2307" spans="5:6" x14ac:dyDescent="0.25">
      <c r="E2307" s="442"/>
      <c r="F2307" s="444"/>
    </row>
    <row r="2308" spans="5:6" x14ac:dyDescent="0.25">
      <c r="E2308" s="442"/>
      <c r="F2308" s="444"/>
    </row>
    <row r="2309" spans="5:6" x14ac:dyDescent="0.25">
      <c r="E2309" s="442"/>
      <c r="F2309" s="444"/>
    </row>
    <row r="2310" spans="5:6" x14ac:dyDescent="0.25">
      <c r="E2310" s="442"/>
      <c r="F2310" s="444"/>
    </row>
    <row r="2311" spans="5:6" x14ac:dyDescent="0.25">
      <c r="E2311" s="442"/>
      <c r="F2311" s="444"/>
    </row>
    <row r="2312" spans="5:6" x14ac:dyDescent="0.25">
      <c r="E2312" s="442"/>
      <c r="F2312" s="444"/>
    </row>
    <row r="2313" spans="5:6" x14ac:dyDescent="0.25">
      <c r="E2313" s="442"/>
      <c r="F2313" s="444"/>
    </row>
    <row r="2314" spans="5:6" x14ac:dyDescent="0.25">
      <c r="E2314" s="442"/>
      <c r="F2314" s="444"/>
    </row>
    <row r="2315" spans="5:6" x14ac:dyDescent="0.25">
      <c r="E2315" s="442"/>
      <c r="F2315" s="444"/>
    </row>
    <row r="2316" spans="5:6" x14ac:dyDescent="0.25">
      <c r="E2316" s="442"/>
      <c r="F2316" s="444"/>
    </row>
    <row r="2317" spans="5:6" x14ac:dyDescent="0.25">
      <c r="E2317" s="442"/>
      <c r="F2317" s="444"/>
    </row>
    <row r="2318" spans="5:6" x14ac:dyDescent="0.25">
      <c r="E2318" s="442"/>
      <c r="F2318" s="444"/>
    </row>
    <row r="2319" spans="5:6" x14ac:dyDescent="0.25">
      <c r="E2319" s="442"/>
      <c r="F2319" s="444"/>
    </row>
    <row r="2320" spans="5:6" x14ac:dyDescent="0.25">
      <c r="E2320" s="442"/>
      <c r="F2320" s="444"/>
    </row>
    <row r="2321" spans="5:6" x14ac:dyDescent="0.25">
      <c r="E2321" s="442"/>
      <c r="F2321" s="444"/>
    </row>
    <row r="2322" spans="5:6" x14ac:dyDescent="0.25">
      <c r="E2322" s="442"/>
      <c r="F2322" s="444"/>
    </row>
    <row r="2323" spans="5:6" x14ac:dyDescent="0.25">
      <c r="E2323" s="442"/>
      <c r="F2323" s="444"/>
    </row>
    <row r="2324" spans="5:6" x14ac:dyDescent="0.25">
      <c r="E2324" s="442"/>
      <c r="F2324" s="444"/>
    </row>
    <row r="2325" spans="5:6" x14ac:dyDescent="0.25">
      <c r="E2325" s="442"/>
      <c r="F2325" s="444"/>
    </row>
    <row r="2326" spans="5:6" x14ac:dyDescent="0.25">
      <c r="E2326" s="442"/>
      <c r="F2326" s="444"/>
    </row>
    <row r="2327" spans="5:6" x14ac:dyDescent="0.25">
      <c r="E2327" s="442"/>
      <c r="F2327" s="444"/>
    </row>
    <row r="2328" spans="5:6" x14ac:dyDescent="0.25">
      <c r="E2328" s="442"/>
      <c r="F2328" s="444"/>
    </row>
    <row r="2329" spans="5:6" x14ac:dyDescent="0.25">
      <c r="E2329" s="442"/>
      <c r="F2329" s="444"/>
    </row>
    <row r="2330" spans="5:6" x14ac:dyDescent="0.25">
      <c r="E2330" s="442"/>
      <c r="F2330" s="444"/>
    </row>
    <row r="2331" spans="5:6" x14ac:dyDescent="0.25">
      <c r="E2331" s="442"/>
      <c r="F2331" s="444"/>
    </row>
    <row r="2332" spans="5:6" x14ac:dyDescent="0.25">
      <c r="E2332" s="442"/>
      <c r="F2332" s="444"/>
    </row>
    <row r="2333" spans="5:6" x14ac:dyDescent="0.25">
      <c r="E2333" s="442"/>
      <c r="F2333" s="444"/>
    </row>
    <row r="2334" spans="5:6" x14ac:dyDescent="0.25">
      <c r="E2334" s="442"/>
      <c r="F2334" s="444"/>
    </row>
    <row r="2335" spans="5:6" x14ac:dyDescent="0.25">
      <c r="E2335" s="442"/>
      <c r="F2335" s="444"/>
    </row>
    <row r="2336" spans="5:6" x14ac:dyDescent="0.25">
      <c r="E2336" s="442"/>
      <c r="F2336" s="444"/>
    </row>
    <row r="2337" spans="5:6" x14ac:dyDescent="0.25">
      <c r="E2337" s="442"/>
      <c r="F2337" s="444"/>
    </row>
    <row r="2338" spans="5:6" x14ac:dyDescent="0.25">
      <c r="E2338" s="442"/>
      <c r="F2338" s="444"/>
    </row>
    <row r="2339" spans="5:6" x14ac:dyDescent="0.25">
      <c r="E2339" s="442"/>
      <c r="F2339" s="444"/>
    </row>
    <row r="2340" spans="5:6" x14ac:dyDescent="0.25">
      <c r="E2340" s="442"/>
      <c r="F2340" s="444"/>
    </row>
    <row r="2341" spans="5:6" x14ac:dyDescent="0.25">
      <c r="E2341" s="442"/>
      <c r="F2341" s="444"/>
    </row>
    <row r="2342" spans="5:6" x14ac:dyDescent="0.25">
      <c r="E2342" s="442"/>
      <c r="F2342" s="444"/>
    </row>
    <row r="2343" spans="5:6" x14ac:dyDescent="0.25">
      <c r="E2343" s="442"/>
      <c r="F2343" s="444"/>
    </row>
    <row r="2344" spans="5:6" x14ac:dyDescent="0.25">
      <c r="E2344" s="442"/>
      <c r="F2344" s="444"/>
    </row>
    <row r="2345" spans="5:6" x14ac:dyDescent="0.25">
      <c r="E2345" s="442"/>
      <c r="F2345" s="444"/>
    </row>
    <row r="2346" spans="5:6" x14ac:dyDescent="0.25">
      <c r="E2346" s="442"/>
      <c r="F2346" s="444"/>
    </row>
    <row r="2347" spans="5:6" x14ac:dyDescent="0.25">
      <c r="E2347" s="442"/>
      <c r="F2347" s="444"/>
    </row>
    <row r="2348" spans="5:6" x14ac:dyDescent="0.25">
      <c r="E2348" s="442"/>
      <c r="F2348" s="444"/>
    </row>
    <row r="2349" spans="5:6" x14ac:dyDescent="0.25">
      <c r="E2349" s="442"/>
      <c r="F2349" s="444"/>
    </row>
    <row r="2350" spans="5:6" x14ac:dyDescent="0.25">
      <c r="E2350" s="442"/>
      <c r="F2350" s="444"/>
    </row>
    <row r="2351" spans="5:6" x14ac:dyDescent="0.25">
      <c r="E2351" s="442"/>
      <c r="F2351" s="444"/>
    </row>
    <row r="2352" spans="5:6" x14ac:dyDescent="0.25">
      <c r="E2352" s="442"/>
      <c r="F2352" s="444"/>
    </row>
    <row r="2353" spans="5:6" x14ac:dyDescent="0.25">
      <c r="E2353" s="442"/>
      <c r="F2353" s="444"/>
    </row>
    <row r="2354" spans="5:6" x14ac:dyDescent="0.25">
      <c r="E2354" s="442"/>
      <c r="F2354" s="444"/>
    </row>
    <row r="2355" spans="5:6" x14ac:dyDescent="0.25">
      <c r="E2355" s="442"/>
      <c r="F2355" s="444"/>
    </row>
    <row r="2356" spans="5:6" x14ac:dyDescent="0.25">
      <c r="E2356" s="442"/>
      <c r="F2356" s="444"/>
    </row>
    <row r="2357" spans="5:6" x14ac:dyDescent="0.25">
      <c r="E2357" s="442"/>
      <c r="F2357" s="444"/>
    </row>
    <row r="2358" spans="5:6" x14ac:dyDescent="0.25">
      <c r="E2358" s="442"/>
      <c r="F2358" s="444"/>
    </row>
    <row r="2359" spans="5:6" x14ac:dyDescent="0.25">
      <c r="E2359" s="442"/>
      <c r="F2359" s="444"/>
    </row>
    <row r="2360" spans="5:6" x14ac:dyDescent="0.25">
      <c r="E2360" s="442"/>
      <c r="F2360" s="444"/>
    </row>
    <row r="2361" spans="5:6" x14ac:dyDescent="0.25">
      <c r="E2361" s="442"/>
      <c r="F2361" s="444"/>
    </row>
    <row r="2362" spans="5:6" x14ac:dyDescent="0.25">
      <c r="E2362" s="442"/>
      <c r="F2362" s="444"/>
    </row>
    <row r="2363" spans="5:6" x14ac:dyDescent="0.25">
      <c r="E2363" s="442"/>
      <c r="F2363" s="444"/>
    </row>
    <row r="2364" spans="5:6" x14ac:dyDescent="0.25">
      <c r="E2364" s="442"/>
      <c r="F2364" s="444"/>
    </row>
    <row r="2365" spans="5:6" x14ac:dyDescent="0.25">
      <c r="E2365" s="442"/>
      <c r="F2365" s="444"/>
    </row>
    <row r="2366" spans="5:6" x14ac:dyDescent="0.25">
      <c r="E2366" s="442"/>
      <c r="F2366" s="444"/>
    </row>
    <row r="2367" spans="5:6" x14ac:dyDescent="0.25">
      <c r="E2367" s="442"/>
      <c r="F2367" s="444"/>
    </row>
    <row r="2368" spans="5:6" x14ac:dyDescent="0.25">
      <c r="E2368" s="442"/>
      <c r="F2368" s="444"/>
    </row>
    <row r="2369" spans="5:6" x14ac:dyDescent="0.25">
      <c r="E2369" s="442"/>
      <c r="F2369" s="444"/>
    </row>
    <row r="2370" spans="5:6" x14ac:dyDescent="0.25">
      <c r="E2370" s="442"/>
      <c r="F2370" s="444"/>
    </row>
    <row r="2371" spans="5:6" x14ac:dyDescent="0.25">
      <c r="E2371" s="442"/>
      <c r="F2371" s="444"/>
    </row>
    <row r="2372" spans="5:6" x14ac:dyDescent="0.25">
      <c r="E2372" s="442"/>
      <c r="F2372" s="444"/>
    </row>
    <row r="2373" spans="5:6" x14ac:dyDescent="0.25">
      <c r="E2373" s="442"/>
      <c r="F2373" s="444"/>
    </row>
    <row r="2374" spans="5:6" x14ac:dyDescent="0.25">
      <c r="E2374" s="442"/>
      <c r="F2374" s="444"/>
    </row>
    <row r="2375" spans="5:6" x14ac:dyDescent="0.25">
      <c r="E2375" s="442"/>
      <c r="F2375" s="444"/>
    </row>
    <row r="2376" spans="5:6" x14ac:dyDescent="0.25">
      <c r="E2376" s="442"/>
      <c r="F2376" s="444"/>
    </row>
    <row r="2377" spans="5:6" x14ac:dyDescent="0.25">
      <c r="E2377" s="442"/>
      <c r="F2377" s="444"/>
    </row>
    <row r="2378" spans="5:6" x14ac:dyDescent="0.25">
      <c r="E2378" s="442"/>
      <c r="F2378" s="444"/>
    </row>
    <row r="2379" spans="5:6" x14ac:dyDescent="0.25">
      <c r="E2379" s="442"/>
      <c r="F2379" s="444"/>
    </row>
    <row r="2380" spans="5:6" x14ac:dyDescent="0.25">
      <c r="E2380" s="442"/>
      <c r="F2380" s="444"/>
    </row>
    <row r="2381" spans="5:6" x14ac:dyDescent="0.25">
      <c r="E2381" s="442"/>
      <c r="F2381" s="444"/>
    </row>
    <row r="2382" spans="5:6" x14ac:dyDescent="0.25">
      <c r="E2382" s="442"/>
      <c r="F2382" s="444"/>
    </row>
    <row r="2383" spans="5:6" x14ac:dyDescent="0.25">
      <c r="E2383" s="442"/>
      <c r="F2383" s="444"/>
    </row>
    <row r="2384" spans="5:6" x14ac:dyDescent="0.25">
      <c r="E2384" s="442"/>
      <c r="F2384" s="444"/>
    </row>
    <row r="2385" spans="5:6" x14ac:dyDescent="0.25">
      <c r="E2385" s="442"/>
      <c r="F2385" s="444"/>
    </row>
    <row r="2386" spans="5:6" x14ac:dyDescent="0.25">
      <c r="E2386" s="442"/>
      <c r="F2386" s="444"/>
    </row>
    <row r="2387" spans="5:6" x14ac:dyDescent="0.25">
      <c r="E2387" s="442"/>
      <c r="F2387" s="444"/>
    </row>
    <row r="2388" spans="5:6" x14ac:dyDescent="0.25">
      <c r="E2388" s="442"/>
      <c r="F2388" s="444"/>
    </row>
    <row r="2389" spans="5:6" x14ac:dyDescent="0.25">
      <c r="E2389" s="442"/>
      <c r="F2389" s="444"/>
    </row>
    <row r="2390" spans="5:6" x14ac:dyDescent="0.25">
      <c r="E2390" s="442"/>
      <c r="F2390" s="444"/>
    </row>
    <row r="2391" spans="5:6" x14ac:dyDescent="0.25">
      <c r="E2391" s="442"/>
      <c r="F2391" s="444"/>
    </row>
    <row r="2392" spans="5:6" x14ac:dyDescent="0.25">
      <c r="E2392" s="442"/>
      <c r="F2392" s="444"/>
    </row>
    <row r="2393" spans="5:6" x14ac:dyDescent="0.25">
      <c r="E2393" s="442"/>
      <c r="F2393" s="444"/>
    </row>
    <row r="2394" spans="5:6" x14ac:dyDescent="0.25">
      <c r="E2394" s="442"/>
      <c r="F2394" s="444"/>
    </row>
    <row r="2395" spans="5:6" x14ac:dyDescent="0.25">
      <c r="E2395" s="442"/>
      <c r="F2395" s="444"/>
    </row>
    <row r="2396" spans="5:6" x14ac:dyDescent="0.25">
      <c r="E2396" s="442"/>
      <c r="F2396" s="444"/>
    </row>
    <row r="2397" spans="5:6" x14ac:dyDescent="0.25">
      <c r="E2397" s="442"/>
      <c r="F2397" s="444"/>
    </row>
    <row r="2398" spans="5:6" x14ac:dyDescent="0.25">
      <c r="E2398" s="442"/>
      <c r="F2398" s="444"/>
    </row>
    <row r="2399" spans="5:6" x14ac:dyDescent="0.25">
      <c r="E2399" s="442"/>
      <c r="F2399" s="444"/>
    </row>
    <row r="2400" spans="5:6" x14ac:dyDescent="0.25">
      <c r="E2400" s="442"/>
      <c r="F2400" s="444"/>
    </row>
    <row r="2401" spans="5:6" x14ac:dyDescent="0.25">
      <c r="E2401" s="442"/>
      <c r="F2401" s="444"/>
    </row>
    <row r="2402" spans="5:6" x14ac:dyDescent="0.25">
      <c r="E2402" s="442"/>
      <c r="F2402" s="444"/>
    </row>
    <row r="2403" spans="5:6" x14ac:dyDescent="0.25">
      <c r="E2403" s="442"/>
      <c r="F2403" s="444"/>
    </row>
    <row r="2404" spans="5:6" x14ac:dyDescent="0.25">
      <c r="E2404" s="442"/>
      <c r="F2404" s="444"/>
    </row>
    <row r="2405" spans="5:6" x14ac:dyDescent="0.25">
      <c r="E2405" s="442"/>
      <c r="F2405" s="444"/>
    </row>
    <row r="2406" spans="5:6" x14ac:dyDescent="0.25">
      <c r="E2406" s="442"/>
      <c r="F2406" s="444"/>
    </row>
    <row r="2407" spans="5:6" x14ac:dyDescent="0.25">
      <c r="E2407" s="442"/>
      <c r="F2407" s="444"/>
    </row>
    <row r="2408" spans="5:6" x14ac:dyDescent="0.25">
      <c r="E2408" s="442"/>
      <c r="F2408" s="444"/>
    </row>
    <row r="2409" spans="5:6" x14ac:dyDescent="0.25">
      <c r="E2409" s="442"/>
      <c r="F2409" s="444"/>
    </row>
    <row r="2410" spans="5:6" x14ac:dyDescent="0.25">
      <c r="E2410" s="442"/>
      <c r="F2410" s="444"/>
    </row>
    <row r="2411" spans="5:6" x14ac:dyDescent="0.25">
      <c r="E2411" s="442"/>
      <c r="F2411" s="444"/>
    </row>
    <row r="2412" spans="5:6" x14ac:dyDescent="0.25">
      <c r="E2412" s="442"/>
      <c r="F2412" s="444"/>
    </row>
    <row r="2413" spans="5:6" x14ac:dyDescent="0.25">
      <c r="E2413" s="442"/>
      <c r="F2413" s="444"/>
    </row>
    <row r="2414" spans="5:6" x14ac:dyDescent="0.25">
      <c r="E2414" s="442"/>
      <c r="F2414" s="444"/>
    </row>
    <row r="2415" spans="5:6" x14ac:dyDescent="0.25">
      <c r="E2415" s="442"/>
      <c r="F2415" s="444"/>
    </row>
    <row r="2416" spans="5:6" x14ac:dyDescent="0.25">
      <c r="E2416" s="442"/>
      <c r="F2416" s="444"/>
    </row>
    <row r="2417" spans="5:6" x14ac:dyDescent="0.25">
      <c r="E2417" s="442"/>
      <c r="F2417" s="444"/>
    </row>
    <row r="2418" spans="5:6" x14ac:dyDescent="0.25">
      <c r="E2418" s="442"/>
      <c r="F2418" s="444"/>
    </row>
    <row r="2419" spans="5:6" x14ac:dyDescent="0.25">
      <c r="E2419" s="442"/>
      <c r="F2419" s="444"/>
    </row>
    <row r="2420" spans="5:6" x14ac:dyDescent="0.25">
      <c r="E2420" s="442"/>
      <c r="F2420" s="444"/>
    </row>
    <row r="2421" spans="5:6" x14ac:dyDescent="0.25">
      <c r="E2421" s="442"/>
      <c r="F2421" s="444"/>
    </row>
    <row r="2422" spans="5:6" x14ac:dyDescent="0.25">
      <c r="E2422" s="442"/>
      <c r="F2422" s="444"/>
    </row>
    <row r="2423" spans="5:6" x14ac:dyDescent="0.25">
      <c r="E2423" s="442"/>
      <c r="F2423" s="444"/>
    </row>
    <row r="2424" spans="5:6" x14ac:dyDescent="0.25">
      <c r="E2424" s="442"/>
      <c r="F2424" s="444"/>
    </row>
    <row r="2425" spans="5:6" x14ac:dyDescent="0.25">
      <c r="E2425" s="442"/>
      <c r="F2425" s="444"/>
    </row>
    <row r="2426" spans="5:6" x14ac:dyDescent="0.25">
      <c r="E2426" s="442"/>
      <c r="F2426" s="444"/>
    </row>
    <row r="2427" spans="5:6" x14ac:dyDescent="0.25">
      <c r="E2427" s="442"/>
      <c r="F2427" s="444"/>
    </row>
    <row r="2428" spans="5:6" x14ac:dyDescent="0.25">
      <c r="E2428" s="442"/>
      <c r="F2428" s="444"/>
    </row>
    <row r="2429" spans="5:6" x14ac:dyDescent="0.25">
      <c r="E2429" s="442"/>
      <c r="F2429" s="444"/>
    </row>
    <row r="2430" spans="5:6" x14ac:dyDescent="0.25">
      <c r="E2430" s="442"/>
      <c r="F2430" s="444"/>
    </row>
    <row r="2431" spans="5:6" x14ac:dyDescent="0.25">
      <c r="E2431" s="442"/>
      <c r="F2431" s="444"/>
    </row>
    <row r="2432" spans="5:6" x14ac:dyDescent="0.25">
      <c r="E2432" s="442"/>
      <c r="F2432" s="444"/>
    </row>
    <row r="2433" spans="5:6" x14ac:dyDescent="0.25">
      <c r="E2433" s="442"/>
      <c r="F2433" s="444"/>
    </row>
    <row r="2434" spans="5:6" x14ac:dyDescent="0.25">
      <c r="E2434" s="442"/>
      <c r="F2434" s="444"/>
    </row>
    <row r="2435" spans="5:6" x14ac:dyDescent="0.25">
      <c r="E2435" s="442"/>
      <c r="F2435" s="444"/>
    </row>
    <row r="2436" spans="5:6" x14ac:dyDescent="0.25">
      <c r="E2436" s="442"/>
      <c r="F2436" s="444"/>
    </row>
    <row r="2437" spans="5:6" x14ac:dyDescent="0.25">
      <c r="E2437" s="442"/>
      <c r="F2437" s="444"/>
    </row>
    <row r="2438" spans="5:6" x14ac:dyDescent="0.25">
      <c r="E2438" s="442"/>
      <c r="F2438" s="444"/>
    </row>
    <row r="2439" spans="5:6" x14ac:dyDescent="0.25">
      <c r="E2439" s="442"/>
      <c r="F2439" s="444"/>
    </row>
    <row r="2440" spans="5:6" x14ac:dyDescent="0.25">
      <c r="E2440" s="442"/>
      <c r="F2440" s="444"/>
    </row>
    <row r="2441" spans="5:6" x14ac:dyDescent="0.25">
      <c r="E2441" s="442"/>
      <c r="F2441" s="444"/>
    </row>
    <row r="2442" spans="5:6" x14ac:dyDescent="0.25">
      <c r="E2442" s="442"/>
      <c r="F2442" s="444"/>
    </row>
    <row r="2443" spans="5:6" x14ac:dyDescent="0.25">
      <c r="E2443" s="442"/>
      <c r="F2443" s="444"/>
    </row>
    <row r="2444" spans="5:6" x14ac:dyDescent="0.25">
      <c r="E2444" s="442"/>
      <c r="F2444" s="444"/>
    </row>
    <row r="2445" spans="5:6" x14ac:dyDescent="0.25">
      <c r="E2445" s="442"/>
      <c r="F2445" s="444"/>
    </row>
    <row r="2446" spans="5:6" x14ac:dyDescent="0.25">
      <c r="E2446" s="442"/>
      <c r="F2446" s="444"/>
    </row>
    <row r="2447" spans="5:6" x14ac:dyDescent="0.25">
      <c r="E2447" s="442"/>
      <c r="F2447" s="444"/>
    </row>
    <row r="2448" spans="5:6" x14ac:dyDescent="0.25">
      <c r="E2448" s="442"/>
      <c r="F2448" s="444"/>
    </row>
    <row r="2449" spans="5:6" x14ac:dyDescent="0.25">
      <c r="E2449" s="442"/>
      <c r="F2449" s="444"/>
    </row>
    <row r="2450" spans="5:6" x14ac:dyDescent="0.25">
      <c r="E2450" s="442"/>
      <c r="F2450" s="444"/>
    </row>
    <row r="2451" spans="5:6" x14ac:dyDescent="0.25">
      <c r="E2451" s="442"/>
      <c r="F2451" s="444"/>
    </row>
    <row r="2452" spans="5:6" x14ac:dyDescent="0.25">
      <c r="E2452" s="442"/>
      <c r="F2452" s="444"/>
    </row>
    <row r="2453" spans="5:6" x14ac:dyDescent="0.25">
      <c r="E2453" s="442"/>
      <c r="F2453" s="444"/>
    </row>
    <row r="2454" spans="5:6" x14ac:dyDescent="0.25">
      <c r="E2454" s="442"/>
      <c r="F2454" s="444"/>
    </row>
    <row r="2455" spans="5:6" x14ac:dyDescent="0.25">
      <c r="E2455" s="442"/>
      <c r="F2455" s="444"/>
    </row>
    <row r="2456" spans="5:6" x14ac:dyDescent="0.25">
      <c r="E2456" s="442"/>
      <c r="F2456" s="444"/>
    </row>
    <row r="2457" spans="5:6" x14ac:dyDescent="0.25">
      <c r="E2457" s="442"/>
      <c r="F2457" s="444"/>
    </row>
    <row r="2458" spans="5:6" x14ac:dyDescent="0.25">
      <c r="E2458" s="442"/>
      <c r="F2458" s="444"/>
    </row>
    <row r="2459" spans="5:6" x14ac:dyDescent="0.25">
      <c r="E2459" s="442"/>
      <c r="F2459" s="444"/>
    </row>
    <row r="2460" spans="5:6" x14ac:dyDescent="0.25">
      <c r="E2460" s="442"/>
      <c r="F2460" s="444"/>
    </row>
    <row r="2461" spans="5:6" x14ac:dyDescent="0.25">
      <c r="E2461" s="442"/>
      <c r="F2461" s="444"/>
    </row>
    <row r="2462" spans="5:6" x14ac:dyDescent="0.25">
      <c r="E2462" s="442"/>
      <c r="F2462" s="444"/>
    </row>
    <row r="2463" spans="5:6" x14ac:dyDescent="0.25">
      <c r="E2463" s="442"/>
      <c r="F2463" s="444"/>
    </row>
    <row r="2464" spans="5:6" x14ac:dyDescent="0.25">
      <c r="E2464" s="442"/>
      <c r="F2464" s="444"/>
    </row>
    <row r="2465" spans="5:6" x14ac:dyDescent="0.25">
      <c r="E2465" s="442"/>
      <c r="F2465" s="444"/>
    </row>
    <row r="2466" spans="5:6" x14ac:dyDescent="0.25">
      <c r="E2466" s="442"/>
      <c r="F2466" s="444"/>
    </row>
    <row r="2467" spans="5:6" x14ac:dyDescent="0.25">
      <c r="E2467" s="442"/>
      <c r="F2467" s="444"/>
    </row>
    <row r="2468" spans="5:6" x14ac:dyDescent="0.25">
      <c r="E2468" s="442"/>
      <c r="F2468" s="444"/>
    </row>
    <row r="2469" spans="5:6" x14ac:dyDescent="0.25">
      <c r="E2469" s="442"/>
      <c r="F2469" s="444"/>
    </row>
    <row r="2470" spans="5:6" x14ac:dyDescent="0.25">
      <c r="E2470" s="442"/>
      <c r="F2470" s="444"/>
    </row>
    <row r="2471" spans="5:6" x14ac:dyDescent="0.25">
      <c r="E2471" s="442"/>
      <c r="F2471" s="444"/>
    </row>
    <row r="2472" spans="5:6" x14ac:dyDescent="0.25">
      <c r="E2472" s="442"/>
      <c r="F2472" s="444"/>
    </row>
    <row r="2473" spans="5:6" x14ac:dyDescent="0.25">
      <c r="E2473" s="442"/>
      <c r="F2473" s="444"/>
    </row>
    <row r="2474" spans="5:6" x14ac:dyDescent="0.25">
      <c r="E2474" s="442"/>
      <c r="F2474" s="444"/>
    </row>
    <row r="2475" spans="5:6" x14ac:dyDescent="0.25">
      <c r="E2475" s="442"/>
      <c r="F2475" s="444"/>
    </row>
    <row r="2476" spans="5:6" x14ac:dyDescent="0.25">
      <c r="E2476" s="442"/>
      <c r="F2476" s="444"/>
    </row>
    <row r="2477" spans="5:6" x14ac:dyDescent="0.25">
      <c r="E2477" s="442"/>
      <c r="F2477" s="444"/>
    </row>
    <row r="2478" spans="5:6" x14ac:dyDescent="0.25">
      <c r="E2478" s="442"/>
      <c r="F2478" s="444"/>
    </row>
    <row r="2479" spans="5:6" x14ac:dyDescent="0.25">
      <c r="E2479" s="442"/>
      <c r="F2479" s="444"/>
    </row>
    <row r="2480" spans="5:6" x14ac:dyDescent="0.25">
      <c r="E2480" s="442"/>
      <c r="F2480" s="444"/>
    </row>
    <row r="2481" spans="5:6" x14ac:dyDescent="0.25">
      <c r="E2481" s="442"/>
      <c r="F2481" s="444"/>
    </row>
    <row r="2482" spans="5:6" x14ac:dyDescent="0.25">
      <c r="E2482" s="442"/>
      <c r="F2482" s="444"/>
    </row>
    <row r="2483" spans="5:6" x14ac:dyDescent="0.25">
      <c r="E2483" s="442"/>
      <c r="F2483" s="444"/>
    </row>
    <row r="2484" spans="5:6" x14ac:dyDescent="0.25">
      <c r="E2484" s="442"/>
      <c r="F2484" s="444"/>
    </row>
    <row r="2485" spans="5:6" x14ac:dyDescent="0.25">
      <c r="E2485" s="442"/>
      <c r="F2485" s="444"/>
    </row>
    <row r="2486" spans="5:6" x14ac:dyDescent="0.25">
      <c r="E2486" s="442"/>
      <c r="F2486" s="444"/>
    </row>
    <row r="2487" spans="5:6" x14ac:dyDescent="0.25">
      <c r="E2487" s="442"/>
      <c r="F2487" s="444"/>
    </row>
    <row r="2488" spans="5:6" x14ac:dyDescent="0.25">
      <c r="E2488" s="442"/>
      <c r="F2488" s="444"/>
    </row>
    <row r="2489" spans="5:6" x14ac:dyDescent="0.25">
      <c r="E2489" s="442"/>
      <c r="F2489" s="444"/>
    </row>
    <row r="2490" spans="5:6" x14ac:dyDescent="0.25">
      <c r="E2490" s="442"/>
      <c r="F2490" s="444"/>
    </row>
    <row r="2491" spans="5:6" x14ac:dyDescent="0.25">
      <c r="E2491" s="442"/>
      <c r="F2491" s="444"/>
    </row>
    <row r="2492" spans="5:6" x14ac:dyDescent="0.25">
      <c r="E2492" s="442"/>
      <c r="F2492" s="444"/>
    </row>
    <row r="2493" spans="5:6" x14ac:dyDescent="0.25">
      <c r="E2493" s="442"/>
      <c r="F2493" s="444"/>
    </row>
    <row r="2494" spans="5:6" x14ac:dyDescent="0.25">
      <c r="E2494" s="442"/>
      <c r="F2494" s="444"/>
    </row>
    <row r="2495" spans="5:6" x14ac:dyDescent="0.25">
      <c r="E2495" s="442"/>
      <c r="F2495" s="444"/>
    </row>
    <row r="2496" spans="5:6" x14ac:dyDescent="0.25">
      <c r="E2496" s="442"/>
      <c r="F2496" s="444"/>
    </row>
    <row r="2497" spans="5:6" x14ac:dyDescent="0.25">
      <c r="E2497" s="442"/>
      <c r="F2497" s="444"/>
    </row>
    <row r="2498" spans="5:6" x14ac:dyDescent="0.25">
      <c r="E2498" s="442"/>
      <c r="F2498" s="444"/>
    </row>
    <row r="2499" spans="5:6" x14ac:dyDescent="0.25">
      <c r="E2499" s="442"/>
      <c r="F2499" s="444"/>
    </row>
    <row r="2500" spans="5:6" x14ac:dyDescent="0.25">
      <c r="E2500" s="442"/>
      <c r="F2500" s="444"/>
    </row>
    <row r="2501" spans="5:6" x14ac:dyDescent="0.25">
      <c r="E2501" s="442"/>
      <c r="F2501" s="444"/>
    </row>
    <row r="2502" spans="5:6" x14ac:dyDescent="0.25">
      <c r="E2502" s="442"/>
      <c r="F2502" s="444"/>
    </row>
    <row r="2503" spans="5:6" x14ac:dyDescent="0.25">
      <c r="E2503" s="442"/>
      <c r="F2503" s="444"/>
    </row>
    <row r="2504" spans="5:6" x14ac:dyDescent="0.25">
      <c r="E2504" s="442"/>
      <c r="F2504" s="444"/>
    </row>
    <row r="2505" spans="5:6" x14ac:dyDescent="0.25">
      <c r="E2505" s="442"/>
      <c r="F2505" s="444"/>
    </row>
    <row r="2506" spans="5:6" x14ac:dyDescent="0.25">
      <c r="E2506" s="442"/>
      <c r="F2506" s="444"/>
    </row>
    <row r="2507" spans="5:6" x14ac:dyDescent="0.25">
      <c r="E2507" s="442"/>
      <c r="F2507" s="444"/>
    </row>
    <row r="2508" spans="5:6" x14ac:dyDescent="0.25">
      <c r="E2508" s="442"/>
      <c r="F2508" s="444"/>
    </row>
    <row r="2509" spans="5:6" x14ac:dyDescent="0.25">
      <c r="E2509" s="442"/>
      <c r="F2509" s="444"/>
    </row>
    <row r="2510" spans="5:6" x14ac:dyDescent="0.25">
      <c r="E2510" s="442"/>
      <c r="F2510" s="444"/>
    </row>
    <row r="2511" spans="5:6" x14ac:dyDescent="0.25">
      <c r="E2511" s="442"/>
      <c r="F2511" s="444"/>
    </row>
    <row r="2512" spans="5:6" x14ac:dyDescent="0.25">
      <c r="E2512" s="442"/>
      <c r="F2512" s="444"/>
    </row>
    <row r="2513" spans="5:6" x14ac:dyDescent="0.25">
      <c r="E2513" s="442"/>
      <c r="F2513" s="444"/>
    </row>
    <row r="2514" spans="5:6" x14ac:dyDescent="0.25">
      <c r="E2514" s="442"/>
      <c r="F2514" s="444"/>
    </row>
    <row r="2515" spans="5:6" x14ac:dyDescent="0.25">
      <c r="E2515" s="442"/>
      <c r="F2515" s="444"/>
    </row>
    <row r="2516" spans="5:6" x14ac:dyDescent="0.25">
      <c r="E2516" s="442"/>
      <c r="F2516" s="444"/>
    </row>
    <row r="2517" spans="5:6" x14ac:dyDescent="0.25">
      <c r="E2517" s="442"/>
      <c r="F2517" s="444"/>
    </row>
    <row r="2518" spans="5:6" x14ac:dyDescent="0.25">
      <c r="E2518" s="442"/>
      <c r="F2518" s="444"/>
    </row>
    <row r="2519" spans="5:6" x14ac:dyDescent="0.25">
      <c r="E2519" s="442"/>
      <c r="F2519" s="444"/>
    </row>
    <row r="2520" spans="5:6" x14ac:dyDescent="0.25">
      <c r="E2520" s="442"/>
      <c r="F2520" s="444"/>
    </row>
    <row r="2521" spans="5:6" x14ac:dyDescent="0.25">
      <c r="E2521" s="442"/>
      <c r="F2521" s="444"/>
    </row>
    <row r="2522" spans="5:6" x14ac:dyDescent="0.25">
      <c r="E2522" s="442"/>
      <c r="F2522" s="444"/>
    </row>
    <row r="2523" spans="5:6" x14ac:dyDescent="0.25">
      <c r="E2523" s="442"/>
      <c r="F2523" s="444"/>
    </row>
    <row r="2524" spans="5:6" x14ac:dyDescent="0.25">
      <c r="E2524" s="442"/>
      <c r="F2524" s="444"/>
    </row>
    <row r="2525" spans="5:6" x14ac:dyDescent="0.25">
      <c r="E2525" s="442"/>
      <c r="F2525" s="444"/>
    </row>
    <row r="2526" spans="5:6" x14ac:dyDescent="0.25">
      <c r="E2526" s="442"/>
      <c r="F2526" s="444"/>
    </row>
    <row r="2527" spans="5:6" x14ac:dyDescent="0.25">
      <c r="E2527" s="442"/>
      <c r="F2527" s="444"/>
    </row>
    <row r="2528" spans="5:6" x14ac:dyDescent="0.25">
      <c r="E2528" s="442"/>
      <c r="F2528" s="444"/>
    </row>
    <row r="2529" spans="5:6" x14ac:dyDescent="0.25">
      <c r="E2529" s="442"/>
      <c r="F2529" s="444"/>
    </row>
    <row r="2530" spans="5:6" x14ac:dyDescent="0.25">
      <c r="E2530" s="442"/>
      <c r="F2530" s="444"/>
    </row>
    <row r="2531" spans="5:6" x14ac:dyDescent="0.25">
      <c r="E2531" s="442"/>
      <c r="F2531" s="444"/>
    </row>
    <row r="2532" spans="5:6" x14ac:dyDescent="0.25">
      <c r="E2532" s="442"/>
      <c r="F2532" s="444"/>
    </row>
    <row r="2533" spans="5:6" x14ac:dyDescent="0.25">
      <c r="E2533" s="442"/>
      <c r="F2533" s="444"/>
    </row>
    <row r="2534" spans="5:6" x14ac:dyDescent="0.25">
      <c r="E2534" s="442"/>
      <c r="F2534" s="444"/>
    </row>
    <row r="2535" spans="5:6" x14ac:dyDescent="0.25">
      <c r="E2535" s="442"/>
      <c r="F2535" s="444"/>
    </row>
    <row r="2536" spans="5:6" x14ac:dyDescent="0.25">
      <c r="E2536" s="442"/>
      <c r="F2536" s="444"/>
    </row>
    <row r="2537" spans="5:6" x14ac:dyDescent="0.25">
      <c r="E2537" s="442"/>
      <c r="F2537" s="444"/>
    </row>
    <row r="2538" spans="5:6" x14ac:dyDescent="0.25">
      <c r="E2538" s="442"/>
      <c r="F2538" s="444"/>
    </row>
    <row r="2539" spans="5:6" x14ac:dyDescent="0.25">
      <c r="E2539" s="442"/>
      <c r="F2539" s="444"/>
    </row>
    <row r="2540" spans="5:6" x14ac:dyDescent="0.25">
      <c r="E2540" s="442"/>
      <c r="F2540" s="444"/>
    </row>
    <row r="2541" spans="5:6" x14ac:dyDescent="0.25">
      <c r="E2541" s="442"/>
      <c r="F2541" s="444"/>
    </row>
    <row r="2542" spans="5:6" x14ac:dyDescent="0.25">
      <c r="E2542" s="442"/>
      <c r="F2542" s="444"/>
    </row>
    <row r="2543" spans="5:6" x14ac:dyDescent="0.25">
      <c r="E2543" s="442"/>
      <c r="F2543" s="444"/>
    </row>
    <row r="2544" spans="5:6" x14ac:dyDescent="0.25">
      <c r="E2544" s="442"/>
      <c r="F2544" s="444"/>
    </row>
    <row r="2545" spans="5:6" x14ac:dyDescent="0.25">
      <c r="E2545" s="442"/>
      <c r="F2545" s="444"/>
    </row>
    <row r="2546" spans="5:6" x14ac:dyDescent="0.25">
      <c r="E2546" s="442"/>
      <c r="F2546" s="444"/>
    </row>
    <row r="2547" spans="5:6" x14ac:dyDescent="0.25">
      <c r="E2547" s="442"/>
      <c r="F2547" s="444"/>
    </row>
    <row r="2548" spans="5:6" x14ac:dyDescent="0.25">
      <c r="E2548" s="442"/>
      <c r="F2548" s="444"/>
    </row>
    <row r="2549" spans="5:6" x14ac:dyDescent="0.25">
      <c r="E2549" s="442"/>
      <c r="F2549" s="444"/>
    </row>
    <row r="2550" spans="5:6" x14ac:dyDescent="0.25">
      <c r="E2550" s="442"/>
      <c r="F2550" s="444"/>
    </row>
    <row r="2551" spans="5:6" x14ac:dyDescent="0.25">
      <c r="E2551" s="442"/>
      <c r="F2551" s="444"/>
    </row>
    <row r="2552" spans="5:6" x14ac:dyDescent="0.25">
      <c r="E2552" s="442"/>
      <c r="F2552" s="444"/>
    </row>
    <row r="2553" spans="5:6" x14ac:dyDescent="0.25">
      <c r="E2553" s="442"/>
      <c r="F2553" s="444"/>
    </row>
    <row r="2554" spans="5:6" x14ac:dyDescent="0.25">
      <c r="E2554" s="442"/>
      <c r="F2554" s="444"/>
    </row>
    <row r="2555" spans="5:6" x14ac:dyDescent="0.25">
      <c r="E2555" s="442"/>
      <c r="F2555" s="444"/>
    </row>
    <row r="2556" spans="5:6" x14ac:dyDescent="0.25">
      <c r="E2556" s="442"/>
      <c r="F2556" s="444"/>
    </row>
    <row r="2557" spans="5:6" x14ac:dyDescent="0.25">
      <c r="E2557" s="442"/>
      <c r="F2557" s="444"/>
    </row>
    <row r="2558" spans="5:6" x14ac:dyDescent="0.25">
      <c r="E2558" s="442"/>
      <c r="F2558" s="444"/>
    </row>
    <row r="2559" spans="5:6" x14ac:dyDescent="0.25">
      <c r="E2559" s="442"/>
      <c r="F2559" s="444"/>
    </row>
    <row r="2560" spans="5:6" x14ac:dyDescent="0.25">
      <c r="E2560" s="442"/>
      <c r="F2560" s="444"/>
    </row>
    <row r="2561" spans="5:6" x14ac:dyDescent="0.25">
      <c r="E2561" s="442"/>
      <c r="F2561" s="444"/>
    </row>
    <row r="2562" spans="5:6" x14ac:dyDescent="0.25">
      <c r="E2562" s="442"/>
      <c r="F2562" s="444"/>
    </row>
    <row r="2563" spans="5:6" x14ac:dyDescent="0.25">
      <c r="E2563" s="442"/>
      <c r="F2563" s="444"/>
    </row>
    <row r="2564" spans="5:6" x14ac:dyDescent="0.25">
      <c r="E2564" s="442"/>
      <c r="F2564" s="444"/>
    </row>
    <row r="2565" spans="5:6" x14ac:dyDescent="0.25">
      <c r="E2565" s="442"/>
      <c r="F2565" s="444"/>
    </row>
    <row r="2566" spans="5:6" x14ac:dyDescent="0.25">
      <c r="E2566" s="442"/>
      <c r="F2566" s="444"/>
    </row>
    <row r="2567" spans="5:6" x14ac:dyDescent="0.25">
      <c r="E2567" s="442"/>
      <c r="F2567" s="444"/>
    </row>
    <row r="2568" spans="5:6" x14ac:dyDescent="0.25">
      <c r="E2568" s="442"/>
      <c r="F2568" s="444"/>
    </row>
    <row r="2569" spans="5:6" x14ac:dyDescent="0.25">
      <c r="E2569" s="442"/>
      <c r="F2569" s="444"/>
    </row>
  </sheetData>
  <mergeCells count="10">
    <mergeCell ref="G153:G162"/>
    <mergeCell ref="A195:E195"/>
    <mergeCell ref="A327:E327"/>
    <mergeCell ref="A1:F1"/>
    <mergeCell ref="A2:F2"/>
    <mergeCell ref="A4:B4"/>
    <mergeCell ref="A131:E131"/>
    <mergeCell ref="A3:F3"/>
    <mergeCell ref="A254:E254"/>
    <mergeCell ref="A69:E69"/>
  </mergeCells>
  <phoneticPr fontId="77" type="noConversion"/>
  <pageMargins left="0.70866141732283505" right="0.47244094488188998" top="0.74803149606299202" bottom="0.511811023622047" header="0.31496062992126" footer="0.31496062992126"/>
  <pageSetup paperSize="9" scale="76" fitToHeight="0" orientation="portrait" r:id="rId1"/>
  <headerFooter>
    <oddFooter>&amp;CALA-ORA. Bill Nr. 9.2 Pg &amp;P of &amp;N</oddFooter>
  </headerFooter>
  <rowBreaks count="4" manualBreakCount="4">
    <brk id="69" max="5" man="1"/>
    <brk id="131" max="5" man="1"/>
    <brk id="195" max="5" man="1"/>
    <brk id="25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6"/>
  <sheetViews>
    <sheetView view="pageBreakPreview" zoomScaleNormal="100" zoomScaleSheetLayoutView="100" workbookViewId="0">
      <pane ySplit="5" topLeftCell="A187" activePane="bottomLeft" state="frozen"/>
      <selection activeCell="A3" sqref="A3:E3"/>
      <selection pane="bottomLeft" activeCell="B191" sqref="B191"/>
    </sheetView>
  </sheetViews>
  <sheetFormatPr defaultColWidth="8.81640625" defaultRowHeight="14.5" x14ac:dyDescent="0.35"/>
  <cols>
    <col min="1" max="1" width="9.26953125" style="449" customWidth="1"/>
    <col min="2" max="2" width="61.7265625" style="449" customWidth="1"/>
    <col min="3" max="3" width="7.7265625" style="449" customWidth="1"/>
    <col min="4" max="4" width="10.81640625" style="449" customWidth="1"/>
    <col min="5" max="5" width="14.453125" style="449" customWidth="1"/>
    <col min="6" max="6" width="14.26953125" style="567" customWidth="1"/>
    <col min="7" max="7" width="13.1796875" style="448" customWidth="1"/>
    <col min="8" max="8" width="8.7265625" style="448" customWidth="1"/>
    <col min="9" max="9" width="8.81640625" style="448"/>
    <col min="10" max="16384" width="8.81640625" style="449"/>
  </cols>
  <sheetData>
    <row r="1" spans="1:9" s="141" customFormat="1" ht="13" x14ac:dyDescent="0.25">
      <c r="A1" s="1098" t="s">
        <v>0</v>
      </c>
      <c r="B1" s="1098"/>
      <c r="C1" s="1098"/>
      <c r="D1" s="1098"/>
      <c r="E1" s="1098"/>
      <c r="F1" s="1098"/>
      <c r="G1" s="331"/>
      <c r="H1" s="332"/>
      <c r="I1" s="332"/>
    </row>
    <row r="2" spans="1:9" s="141" customFormat="1" ht="13" x14ac:dyDescent="0.25">
      <c r="A2" s="1078" t="s">
        <v>1348</v>
      </c>
      <c r="B2" s="1078"/>
      <c r="C2" s="1078"/>
      <c r="D2" s="1078"/>
      <c r="E2" s="1078"/>
      <c r="F2" s="1078"/>
      <c r="G2" s="331"/>
      <c r="H2" s="332"/>
      <c r="I2" s="332"/>
    </row>
    <row r="3" spans="1:9" s="142" customFormat="1" ht="14" x14ac:dyDescent="0.25">
      <c r="A3" s="1088" t="s">
        <v>1214</v>
      </c>
      <c r="B3" s="1088"/>
      <c r="C3" s="1088"/>
      <c r="D3" s="1088"/>
      <c r="E3" s="1088"/>
      <c r="F3" s="1088"/>
      <c r="G3" s="333"/>
      <c r="H3" s="332"/>
      <c r="I3" s="332"/>
    </row>
    <row r="4" spans="1:9" s="141" customFormat="1" ht="12.75" customHeight="1" x14ac:dyDescent="0.25">
      <c r="A4" s="1105" t="s">
        <v>1317</v>
      </c>
      <c r="B4" s="1105"/>
      <c r="C4" s="1105"/>
      <c r="D4" s="1105"/>
      <c r="E4" s="1105"/>
      <c r="F4" s="1105"/>
      <c r="G4" s="334"/>
      <c r="H4" s="332"/>
      <c r="I4" s="332"/>
    </row>
    <row r="5" spans="1:9" s="141" customFormat="1" ht="13" x14ac:dyDescent="0.25">
      <c r="A5" s="276" t="s">
        <v>249</v>
      </c>
      <c r="B5" s="276" t="s">
        <v>250</v>
      </c>
      <c r="C5" s="276" t="s">
        <v>251</v>
      </c>
      <c r="D5" s="276" t="s">
        <v>252</v>
      </c>
      <c r="E5" s="276" t="s">
        <v>253</v>
      </c>
      <c r="F5" s="364" t="s">
        <v>254</v>
      </c>
      <c r="G5" s="334"/>
      <c r="H5" s="332"/>
      <c r="I5" s="332"/>
    </row>
    <row r="6" spans="1:9" x14ac:dyDescent="0.35">
      <c r="A6" s="258"/>
      <c r="B6" s="171" t="s">
        <v>80</v>
      </c>
      <c r="C6" s="258"/>
      <c r="D6" s="259"/>
      <c r="E6" s="259"/>
      <c r="F6" s="559"/>
    </row>
    <row r="7" spans="1:9" ht="25" x14ac:dyDescent="0.35">
      <c r="A7" s="258"/>
      <c r="B7" s="520" t="s">
        <v>1213</v>
      </c>
      <c r="C7" s="258"/>
      <c r="D7" s="259"/>
      <c r="E7" s="259"/>
      <c r="F7" s="559"/>
    </row>
    <row r="8" spans="1:9" ht="9" customHeight="1" x14ac:dyDescent="0.35">
      <c r="A8" s="258"/>
      <c r="B8" s="258"/>
      <c r="C8" s="258"/>
      <c r="D8" s="259"/>
      <c r="E8" s="259"/>
      <c r="F8" s="559"/>
    </row>
    <row r="9" spans="1:9" x14ac:dyDescent="0.35">
      <c r="A9" s="179"/>
      <c r="B9" s="180" t="s">
        <v>135</v>
      </c>
      <c r="C9" s="179"/>
      <c r="D9" s="181"/>
      <c r="E9" s="182"/>
      <c r="F9" s="560"/>
    </row>
    <row r="10" spans="1:9" ht="9" customHeight="1" x14ac:dyDescent="0.35">
      <c r="A10" s="179"/>
      <c r="B10" s="183"/>
      <c r="C10" s="179"/>
      <c r="D10" s="181"/>
      <c r="E10" s="182"/>
      <c r="F10" s="560"/>
    </row>
    <row r="11" spans="1:9" x14ac:dyDescent="0.35">
      <c r="A11" s="179"/>
      <c r="B11" s="180" t="s">
        <v>117</v>
      </c>
      <c r="C11" s="179"/>
      <c r="D11" s="181"/>
      <c r="E11" s="182"/>
      <c r="F11" s="560"/>
    </row>
    <row r="12" spans="1:9" x14ac:dyDescent="0.35">
      <c r="A12" s="179" t="s">
        <v>118</v>
      </c>
      <c r="B12" s="184" t="s">
        <v>896</v>
      </c>
      <c r="C12" s="179" t="s">
        <v>263</v>
      </c>
      <c r="D12" s="185">
        <f>1.6*6</f>
        <v>9.6000000000000014</v>
      </c>
      <c r="E12" s="182"/>
      <c r="F12" s="560">
        <f>D12*E12</f>
        <v>0</v>
      </c>
    </row>
    <row r="13" spans="1:9" x14ac:dyDescent="0.35">
      <c r="A13" s="179"/>
      <c r="B13" s="183"/>
      <c r="C13" s="179"/>
      <c r="D13" s="181"/>
      <c r="E13" s="182"/>
      <c r="F13" s="560"/>
    </row>
    <row r="14" spans="1:9" x14ac:dyDescent="0.35">
      <c r="A14" s="179"/>
      <c r="B14" s="180" t="s">
        <v>119</v>
      </c>
      <c r="C14" s="179"/>
      <c r="D14" s="181"/>
      <c r="E14" s="182"/>
      <c r="F14" s="560"/>
    </row>
    <row r="15" spans="1:9" x14ac:dyDescent="0.35">
      <c r="A15" s="179" t="s">
        <v>120</v>
      </c>
      <c r="B15" s="186" t="s">
        <v>121</v>
      </c>
      <c r="C15" s="179" t="s">
        <v>15</v>
      </c>
      <c r="D15" s="181">
        <v>8</v>
      </c>
      <c r="E15" s="182"/>
      <c r="F15" s="560">
        <f>D15*E15</f>
        <v>0</v>
      </c>
    </row>
    <row r="16" spans="1:9" x14ac:dyDescent="0.35">
      <c r="A16" s="179"/>
      <c r="B16" s="187"/>
      <c r="C16" s="179"/>
      <c r="D16" s="181"/>
      <c r="E16" s="182"/>
      <c r="F16" s="560"/>
    </row>
    <row r="17" spans="1:9" x14ac:dyDescent="0.35">
      <c r="A17" s="179"/>
      <c r="B17" s="180" t="s">
        <v>122</v>
      </c>
      <c r="C17" s="179"/>
      <c r="D17" s="181"/>
      <c r="E17" s="182"/>
      <c r="F17" s="560"/>
    </row>
    <row r="18" spans="1:9" x14ac:dyDescent="0.35">
      <c r="A18" s="179" t="s">
        <v>124</v>
      </c>
      <c r="B18" s="186" t="s">
        <v>125</v>
      </c>
      <c r="C18" s="179" t="s">
        <v>15</v>
      </c>
      <c r="D18" s="181">
        <v>5</v>
      </c>
      <c r="E18" s="182"/>
      <c r="F18" s="560">
        <f>D18*E18</f>
        <v>0</v>
      </c>
    </row>
    <row r="19" spans="1:9" x14ac:dyDescent="0.35">
      <c r="A19" s="179" t="s">
        <v>126</v>
      </c>
      <c r="B19" s="186" t="s">
        <v>127</v>
      </c>
      <c r="C19" s="179" t="s">
        <v>15</v>
      </c>
      <c r="D19" s="181">
        <v>4</v>
      </c>
      <c r="E19" s="182"/>
      <c r="F19" s="560">
        <f>D19*E19</f>
        <v>0</v>
      </c>
    </row>
    <row r="20" spans="1:9" ht="7.5" customHeight="1" x14ac:dyDescent="0.35">
      <c r="A20" s="179"/>
      <c r="B20" s="186"/>
      <c r="C20" s="179"/>
      <c r="D20" s="181"/>
      <c r="E20" s="182"/>
      <c r="F20" s="560"/>
    </row>
    <row r="21" spans="1:9" x14ac:dyDescent="0.35">
      <c r="A21" s="179"/>
      <c r="B21" s="188" t="s">
        <v>256</v>
      </c>
      <c r="C21" s="179"/>
      <c r="D21" s="181"/>
      <c r="E21" s="182"/>
      <c r="F21" s="560"/>
    </row>
    <row r="22" spans="1:9" ht="8.25" customHeight="1" x14ac:dyDescent="0.35">
      <c r="A22" s="179"/>
      <c r="B22" s="186"/>
      <c r="C22" s="179"/>
      <c r="D22" s="181"/>
      <c r="E22" s="182"/>
      <c r="F22" s="560"/>
    </row>
    <row r="23" spans="1:9" ht="26" x14ac:dyDescent="0.35">
      <c r="A23" s="179"/>
      <c r="B23" s="189" t="s">
        <v>1110</v>
      </c>
      <c r="C23" s="179"/>
      <c r="D23" s="181"/>
      <c r="E23" s="182"/>
      <c r="F23" s="561"/>
      <c r="G23" s="450"/>
      <c r="H23" s="451"/>
      <c r="I23" s="451"/>
    </row>
    <row r="24" spans="1:9" x14ac:dyDescent="0.35">
      <c r="A24" s="179"/>
      <c r="B24" s="189"/>
      <c r="C24" s="179"/>
      <c r="D24" s="181"/>
      <c r="E24" s="182"/>
      <c r="F24" s="561"/>
      <c r="G24" s="450"/>
      <c r="H24" s="451"/>
      <c r="I24" s="451"/>
    </row>
    <row r="25" spans="1:9" x14ac:dyDescent="0.35">
      <c r="A25" s="154"/>
      <c r="B25" s="518" t="s">
        <v>1185</v>
      </c>
      <c r="C25" s="519"/>
      <c r="D25" s="181"/>
      <c r="E25" s="182"/>
      <c r="F25" s="561"/>
      <c r="G25" s="450"/>
      <c r="H25" s="451"/>
      <c r="I25" s="451"/>
    </row>
    <row r="26" spans="1:9" x14ac:dyDescent="0.35">
      <c r="A26" s="233" t="s">
        <v>142</v>
      </c>
      <c r="B26" s="158" t="s">
        <v>128</v>
      </c>
      <c r="C26" s="154" t="s">
        <v>106</v>
      </c>
      <c r="D26" s="181">
        <v>5215</v>
      </c>
      <c r="E26" s="182"/>
      <c r="F26" s="560">
        <f>D26*E26</f>
        <v>0</v>
      </c>
      <c r="G26" s="450"/>
      <c r="H26" s="451"/>
      <c r="I26" s="451"/>
    </row>
    <row r="27" spans="1:9" x14ac:dyDescent="0.35">
      <c r="A27" s="233" t="s">
        <v>143</v>
      </c>
      <c r="B27" s="158" t="s">
        <v>184</v>
      </c>
      <c r="C27" s="154" t="s">
        <v>106</v>
      </c>
      <c r="D27" s="181">
        <v>70</v>
      </c>
      <c r="E27" s="182"/>
      <c r="F27" s="560">
        <f>D27*E27</f>
        <v>0</v>
      </c>
      <c r="G27" s="450"/>
      <c r="H27" s="451"/>
      <c r="I27" s="451"/>
    </row>
    <row r="28" spans="1:9" x14ac:dyDescent="0.35">
      <c r="A28" s="233"/>
      <c r="B28" s="158"/>
      <c r="C28" s="154"/>
      <c r="D28" s="181"/>
      <c r="E28" s="409"/>
      <c r="F28" s="407"/>
      <c r="G28" s="450"/>
      <c r="H28" s="451"/>
      <c r="I28" s="451"/>
    </row>
    <row r="29" spans="1:9" x14ac:dyDescent="0.35">
      <c r="A29" s="154"/>
      <c r="B29" s="190" t="s">
        <v>897</v>
      </c>
      <c r="C29" s="191"/>
      <c r="D29" s="192"/>
      <c r="E29" s="193"/>
      <c r="F29" s="561"/>
      <c r="G29" s="450"/>
      <c r="H29" s="451"/>
      <c r="I29" s="451"/>
    </row>
    <row r="30" spans="1:9" ht="18.75" customHeight="1" x14ac:dyDescent="0.35">
      <c r="A30" s="233" t="s">
        <v>144</v>
      </c>
      <c r="B30" s="186" t="s">
        <v>128</v>
      </c>
      <c r="C30" s="179" t="s">
        <v>106</v>
      </c>
      <c r="D30" s="181">
        <v>3691</v>
      </c>
      <c r="E30" s="182"/>
      <c r="F30" s="560">
        <f>D30*E30</f>
        <v>0</v>
      </c>
      <c r="G30" s="450"/>
      <c r="H30" s="451"/>
      <c r="I30" s="451"/>
    </row>
    <row r="31" spans="1:9" ht="18.75" customHeight="1" x14ac:dyDescent="0.35">
      <c r="A31" s="233" t="s">
        <v>145</v>
      </c>
      <c r="B31" s="186" t="s">
        <v>184</v>
      </c>
      <c r="C31" s="179" t="s">
        <v>106</v>
      </c>
      <c r="D31" s="181">
        <v>194</v>
      </c>
      <c r="E31" s="182"/>
      <c r="F31" s="560">
        <f>D31*E31</f>
        <v>0</v>
      </c>
      <c r="G31" s="450"/>
      <c r="H31" s="451"/>
      <c r="I31" s="451"/>
    </row>
    <row r="32" spans="1:9" x14ac:dyDescent="0.35">
      <c r="A32" s="233"/>
      <c r="B32" s="158"/>
      <c r="C32" s="154"/>
      <c r="D32" s="181"/>
      <c r="E32" s="182"/>
      <c r="F32" s="561"/>
      <c r="G32" s="450"/>
      <c r="H32" s="451"/>
      <c r="I32" s="451"/>
    </row>
    <row r="33" spans="1:9" x14ac:dyDescent="0.35">
      <c r="A33" s="154"/>
      <c r="B33" s="190" t="s">
        <v>898</v>
      </c>
      <c r="C33" s="191"/>
      <c r="D33" s="192"/>
      <c r="E33" s="193"/>
      <c r="F33" s="561"/>
      <c r="G33" s="450"/>
      <c r="H33" s="451"/>
      <c r="I33" s="451"/>
    </row>
    <row r="34" spans="1:9" ht="17.25" customHeight="1" x14ac:dyDescent="0.35">
      <c r="A34" s="233" t="s">
        <v>808</v>
      </c>
      <c r="B34" s="186" t="s">
        <v>128</v>
      </c>
      <c r="C34" s="179" t="s">
        <v>106</v>
      </c>
      <c r="D34" s="181">
        <v>4228</v>
      </c>
      <c r="E34" s="182"/>
      <c r="F34" s="560">
        <f>D34*E34</f>
        <v>0</v>
      </c>
      <c r="G34" s="450"/>
      <c r="H34" s="451"/>
      <c r="I34" s="451"/>
    </row>
    <row r="35" spans="1:9" ht="17.25" customHeight="1" x14ac:dyDescent="0.35">
      <c r="A35" s="233" t="s">
        <v>809</v>
      </c>
      <c r="B35" s="186" t="s">
        <v>184</v>
      </c>
      <c r="C35" s="179" t="s">
        <v>106</v>
      </c>
      <c r="D35" s="181">
        <v>222</v>
      </c>
      <c r="E35" s="182"/>
      <c r="F35" s="560">
        <f>D35*E35</f>
        <v>0</v>
      </c>
      <c r="G35" s="450"/>
      <c r="H35" s="451"/>
      <c r="I35" s="451"/>
    </row>
    <row r="36" spans="1:9" x14ac:dyDescent="0.35">
      <c r="A36" s="233"/>
      <c r="B36" s="158"/>
      <c r="C36" s="154"/>
      <c r="D36" s="181"/>
      <c r="E36" s="182"/>
      <c r="F36" s="561"/>
      <c r="G36" s="450"/>
      <c r="H36" s="451"/>
      <c r="I36" s="451"/>
    </row>
    <row r="37" spans="1:9" x14ac:dyDescent="0.35">
      <c r="A37" s="154"/>
      <c r="B37" s="518" t="s">
        <v>1189</v>
      </c>
      <c r="C37" s="519"/>
      <c r="D37" s="181"/>
      <c r="E37" s="182"/>
      <c r="F37" s="561"/>
      <c r="G37" s="450"/>
      <c r="H37" s="451"/>
      <c r="I37" s="451"/>
    </row>
    <row r="38" spans="1:9" ht="17.25" customHeight="1" x14ac:dyDescent="0.35">
      <c r="A38" s="233" t="s">
        <v>864</v>
      </c>
      <c r="B38" s="158" t="s">
        <v>128</v>
      </c>
      <c r="C38" s="154" t="s">
        <v>106</v>
      </c>
      <c r="D38" s="181">
        <v>2000</v>
      </c>
      <c r="E38" s="182"/>
      <c r="F38" s="560">
        <f>D38*E38</f>
        <v>0</v>
      </c>
      <c r="G38" s="450"/>
      <c r="H38" s="451"/>
      <c r="I38" s="451"/>
    </row>
    <row r="39" spans="1:9" ht="17.25" customHeight="1" x14ac:dyDescent="0.35">
      <c r="A39" s="233" t="s">
        <v>1186</v>
      </c>
      <c r="B39" s="158" t="s">
        <v>184</v>
      </c>
      <c r="C39" s="154" t="s">
        <v>106</v>
      </c>
      <c r="D39" s="181">
        <v>245</v>
      </c>
      <c r="E39" s="182"/>
      <c r="F39" s="560">
        <f>D39*E39</f>
        <v>0</v>
      </c>
      <c r="G39" s="450"/>
      <c r="H39" s="451"/>
      <c r="I39" s="451"/>
    </row>
    <row r="40" spans="1:9" x14ac:dyDescent="0.35">
      <c r="A40" s="233"/>
      <c r="B40" s="158"/>
      <c r="C40" s="154"/>
      <c r="D40" s="181"/>
      <c r="E40" s="182"/>
      <c r="F40" s="561"/>
      <c r="G40" s="450"/>
      <c r="H40" s="451"/>
      <c r="I40" s="451"/>
    </row>
    <row r="41" spans="1:9" x14ac:dyDescent="0.35">
      <c r="A41" s="154"/>
      <c r="B41" s="518" t="s">
        <v>1190</v>
      </c>
      <c r="C41" s="519"/>
      <c r="D41" s="181"/>
      <c r="E41" s="182"/>
      <c r="F41" s="561"/>
      <c r="G41" s="450"/>
      <c r="H41" s="451"/>
      <c r="I41" s="451"/>
    </row>
    <row r="42" spans="1:9" ht="18.75" customHeight="1" x14ac:dyDescent="0.35">
      <c r="A42" s="233" t="s">
        <v>1187</v>
      </c>
      <c r="B42" s="158" t="s">
        <v>128</v>
      </c>
      <c r="C42" s="154" t="s">
        <v>106</v>
      </c>
      <c r="D42" s="406">
        <v>0</v>
      </c>
      <c r="E42" s="182"/>
      <c r="F42" s="560">
        <f>D42*E42</f>
        <v>0</v>
      </c>
      <c r="G42" s="450"/>
      <c r="H42" s="451"/>
      <c r="I42" s="451"/>
    </row>
    <row r="43" spans="1:9" ht="18.75" customHeight="1" x14ac:dyDescent="0.35">
      <c r="A43" s="233" t="s">
        <v>1188</v>
      </c>
      <c r="B43" s="158" t="s">
        <v>184</v>
      </c>
      <c r="C43" s="154" t="s">
        <v>106</v>
      </c>
      <c r="D43" s="406">
        <v>0</v>
      </c>
      <c r="E43" s="182"/>
      <c r="F43" s="560">
        <f>D43*E43</f>
        <v>0</v>
      </c>
      <c r="G43" s="450"/>
      <c r="H43" s="451"/>
      <c r="I43" s="451"/>
    </row>
    <row r="44" spans="1:9" x14ac:dyDescent="0.35">
      <c r="A44" s="233"/>
      <c r="B44" s="158"/>
      <c r="C44" s="154"/>
      <c r="D44" s="181"/>
      <c r="E44" s="182"/>
      <c r="F44" s="561"/>
      <c r="G44" s="450"/>
      <c r="H44" s="451"/>
      <c r="I44" s="451"/>
    </row>
    <row r="45" spans="1:9" ht="39" x14ac:dyDescent="0.35">
      <c r="A45" s="179"/>
      <c r="B45" s="232" t="s">
        <v>957</v>
      </c>
      <c r="C45" s="179"/>
      <c r="D45" s="181"/>
      <c r="E45" s="182"/>
      <c r="F45" s="561"/>
      <c r="G45" s="450"/>
      <c r="H45" s="451"/>
      <c r="I45" s="451"/>
    </row>
    <row r="46" spans="1:9" x14ac:dyDescent="0.35">
      <c r="A46" s="179"/>
      <c r="B46" s="189"/>
      <c r="C46" s="179"/>
      <c r="D46" s="181"/>
      <c r="E46" s="182"/>
      <c r="F46" s="561"/>
      <c r="G46" s="450"/>
      <c r="H46" s="451"/>
      <c r="I46" s="451"/>
    </row>
    <row r="47" spans="1:9" ht="18" customHeight="1" x14ac:dyDescent="0.35">
      <c r="A47" s="233" t="s">
        <v>792</v>
      </c>
      <c r="B47" s="158" t="s">
        <v>1192</v>
      </c>
      <c r="C47" s="154" t="s">
        <v>106</v>
      </c>
      <c r="D47" s="406" t="s">
        <v>1003</v>
      </c>
      <c r="E47" s="182"/>
      <c r="F47" s="560">
        <v>0</v>
      </c>
      <c r="G47" s="450"/>
      <c r="H47" s="451"/>
      <c r="I47" s="451"/>
    </row>
    <row r="48" spans="1:9" ht="18" customHeight="1" x14ac:dyDescent="0.35">
      <c r="A48" s="233" t="s">
        <v>793</v>
      </c>
      <c r="B48" s="158" t="s">
        <v>1012</v>
      </c>
      <c r="C48" s="154" t="s">
        <v>106</v>
      </c>
      <c r="D48" s="181">
        <v>100</v>
      </c>
      <c r="E48" s="182"/>
      <c r="F48" s="560">
        <f>D48*E48</f>
        <v>0</v>
      </c>
      <c r="G48" s="450"/>
      <c r="H48" s="451"/>
      <c r="I48" s="451"/>
    </row>
    <row r="49" spans="1:9" ht="18" customHeight="1" x14ac:dyDescent="0.35">
      <c r="A49" s="233" t="s">
        <v>794</v>
      </c>
      <c r="B49" s="164" t="s">
        <v>1013</v>
      </c>
      <c r="C49" s="154" t="s">
        <v>106</v>
      </c>
      <c r="D49" s="181">
        <v>100</v>
      </c>
      <c r="E49" s="182"/>
      <c r="F49" s="560">
        <f>D49*E49</f>
        <v>0</v>
      </c>
      <c r="G49" s="450"/>
      <c r="H49" s="451"/>
      <c r="I49" s="451"/>
    </row>
    <row r="50" spans="1:9" ht="18" customHeight="1" x14ac:dyDescent="0.35">
      <c r="A50" s="233" t="s">
        <v>795</v>
      </c>
      <c r="B50" s="158" t="s">
        <v>958</v>
      </c>
      <c r="C50" s="154" t="s">
        <v>106</v>
      </c>
      <c r="D50" s="181">
        <v>200</v>
      </c>
      <c r="E50" s="182"/>
      <c r="F50" s="560">
        <f>D50*E50</f>
        <v>0</v>
      </c>
      <c r="G50" s="450"/>
      <c r="H50" s="451"/>
      <c r="I50" s="451"/>
    </row>
    <row r="51" spans="1:9" ht="18" customHeight="1" x14ac:dyDescent="0.35">
      <c r="A51" s="233" t="s">
        <v>796</v>
      </c>
      <c r="B51" s="164" t="s">
        <v>959</v>
      </c>
      <c r="C51" s="154" t="s">
        <v>106</v>
      </c>
      <c r="D51" s="181">
        <v>300</v>
      </c>
      <c r="E51" s="182"/>
      <c r="F51" s="560">
        <f t="shared" ref="F51:F55" si="0">D51*E51</f>
        <v>0</v>
      </c>
      <c r="G51" s="450"/>
      <c r="H51" s="451"/>
      <c r="I51" s="451"/>
    </row>
    <row r="52" spans="1:9" ht="18" customHeight="1" x14ac:dyDescent="0.35">
      <c r="A52" s="233" t="s">
        <v>797</v>
      </c>
      <c r="B52" s="158" t="s">
        <v>960</v>
      </c>
      <c r="C52" s="154" t="s">
        <v>106</v>
      </c>
      <c r="D52" s="181">
        <v>500</v>
      </c>
      <c r="E52" s="182"/>
      <c r="F52" s="560">
        <f t="shared" si="0"/>
        <v>0</v>
      </c>
      <c r="G52" s="450"/>
      <c r="H52" s="451"/>
      <c r="I52" s="451"/>
    </row>
    <row r="53" spans="1:9" ht="18" customHeight="1" x14ac:dyDescent="0.35">
      <c r="A53" s="233" t="s">
        <v>1014</v>
      </c>
      <c r="B53" s="158" t="s">
        <v>961</v>
      </c>
      <c r="C53" s="154" t="s">
        <v>106</v>
      </c>
      <c r="D53" s="181">
        <v>500</v>
      </c>
      <c r="E53" s="182"/>
      <c r="F53" s="560">
        <f t="shared" si="0"/>
        <v>0</v>
      </c>
      <c r="G53" s="450"/>
      <c r="H53" s="451"/>
      <c r="I53" s="451"/>
    </row>
    <row r="54" spans="1:9" ht="18" customHeight="1" x14ac:dyDescent="0.35">
      <c r="A54" s="233" t="s">
        <v>798</v>
      </c>
      <c r="B54" s="164" t="s">
        <v>962</v>
      </c>
      <c r="C54" s="154" t="s">
        <v>106</v>
      </c>
      <c r="D54" s="181">
        <v>800</v>
      </c>
      <c r="E54" s="182"/>
      <c r="F54" s="560">
        <f t="shared" si="0"/>
        <v>0</v>
      </c>
      <c r="G54" s="450"/>
      <c r="H54" s="451"/>
      <c r="I54" s="451"/>
    </row>
    <row r="55" spans="1:9" ht="18" customHeight="1" x14ac:dyDescent="0.35">
      <c r="A55" s="233" t="s">
        <v>1193</v>
      </c>
      <c r="B55" s="158" t="s">
        <v>963</v>
      </c>
      <c r="C55" s="154" t="s">
        <v>106</v>
      </c>
      <c r="D55" s="181">
        <v>21000</v>
      </c>
      <c r="E55" s="182"/>
      <c r="F55" s="560">
        <f t="shared" si="0"/>
        <v>0</v>
      </c>
      <c r="G55" s="450"/>
      <c r="H55" s="451"/>
      <c r="I55" s="451"/>
    </row>
    <row r="56" spans="1:9" ht="18" customHeight="1" x14ac:dyDescent="0.35">
      <c r="A56" s="182"/>
      <c r="B56" s="182"/>
      <c r="C56" s="182"/>
      <c r="D56" s="182"/>
      <c r="E56" s="182"/>
      <c r="F56" s="560"/>
      <c r="G56" s="451"/>
      <c r="H56" s="451"/>
      <c r="I56" s="451"/>
    </row>
    <row r="57" spans="1:9" ht="18" customHeight="1" x14ac:dyDescent="0.35">
      <c r="A57" s="182"/>
      <c r="B57" s="182"/>
      <c r="C57" s="182"/>
      <c r="D57" s="182"/>
      <c r="E57" s="182"/>
      <c r="F57" s="560"/>
      <c r="G57" s="451"/>
      <c r="H57" s="451"/>
      <c r="I57" s="451"/>
    </row>
    <row r="58" spans="1:9" ht="18" customHeight="1" x14ac:dyDescent="0.35">
      <c r="A58" s="182"/>
      <c r="B58" s="182"/>
      <c r="C58" s="182"/>
      <c r="D58" s="182"/>
      <c r="E58" s="182"/>
      <c r="F58" s="560"/>
      <c r="G58" s="451"/>
      <c r="H58" s="451"/>
      <c r="I58" s="451"/>
    </row>
    <row r="59" spans="1:9" ht="18" customHeight="1" x14ac:dyDescent="0.35">
      <c r="A59" s="182"/>
      <c r="B59" s="182"/>
      <c r="C59" s="182"/>
      <c r="D59" s="182"/>
      <c r="E59" s="182"/>
      <c r="F59" s="560"/>
      <c r="G59" s="451"/>
      <c r="H59" s="451"/>
      <c r="I59" s="451"/>
    </row>
    <row r="60" spans="1:9" s="448" customFormat="1" ht="13" thickBot="1" x14ac:dyDescent="0.3">
      <c r="A60" s="182"/>
      <c r="B60" s="182"/>
      <c r="C60" s="182"/>
      <c r="D60" s="182"/>
      <c r="E60" s="182"/>
      <c r="F60" s="560"/>
    </row>
    <row r="61" spans="1:9" s="448" customFormat="1" ht="18" customHeight="1" thickTop="1" x14ac:dyDescent="0.25">
      <c r="A61" s="1101" t="s">
        <v>93</v>
      </c>
      <c r="B61" s="1101"/>
      <c r="C61" s="1101"/>
      <c r="D61" s="1101"/>
      <c r="E61" s="1101"/>
      <c r="F61" s="903">
        <f>SUM(F6:F60)</f>
        <v>0</v>
      </c>
    </row>
    <row r="62" spans="1:9" s="448" customFormat="1" ht="13" x14ac:dyDescent="0.25">
      <c r="A62" s="194"/>
      <c r="B62" s="180" t="s">
        <v>113</v>
      </c>
      <c r="C62" s="179"/>
      <c r="D62" s="181"/>
      <c r="E62" s="182"/>
      <c r="F62" s="560"/>
    </row>
    <row r="63" spans="1:9" s="448" customFormat="1" ht="3" customHeight="1" x14ac:dyDescent="0.25">
      <c r="A63" s="202"/>
      <c r="B63" s="203"/>
      <c r="C63" s="179"/>
      <c r="D63" s="181"/>
      <c r="E63" s="182"/>
      <c r="F63" s="560"/>
    </row>
    <row r="64" spans="1:9" s="448" customFormat="1" ht="13" x14ac:dyDescent="0.25">
      <c r="A64" s="179"/>
      <c r="B64" s="204" t="s">
        <v>903</v>
      </c>
      <c r="C64" s="179"/>
      <c r="D64" s="181"/>
      <c r="E64" s="182"/>
      <c r="F64" s="560"/>
    </row>
    <row r="65" spans="1:6" s="448" customFormat="1" ht="7.5" customHeight="1" x14ac:dyDescent="0.25">
      <c r="A65" s="179"/>
      <c r="B65" s="204"/>
      <c r="C65" s="179"/>
      <c r="D65" s="181"/>
      <c r="E65" s="182"/>
      <c r="F65" s="560"/>
    </row>
    <row r="66" spans="1:6" s="448" customFormat="1" ht="12.5" x14ac:dyDescent="0.25">
      <c r="A66" s="154"/>
      <c r="B66" s="235" t="s">
        <v>1194</v>
      </c>
      <c r="C66" s="154"/>
      <c r="D66" s="234"/>
      <c r="E66" s="199"/>
      <c r="F66" s="560"/>
    </row>
    <row r="67" spans="1:6" s="448" customFormat="1" ht="16.5" customHeight="1" x14ac:dyDescent="0.25">
      <c r="A67" s="154" t="s">
        <v>1195</v>
      </c>
      <c r="B67" s="164" t="s">
        <v>1196</v>
      </c>
      <c r="C67" s="154" t="s">
        <v>15</v>
      </c>
      <c r="D67" s="234">
        <v>1</v>
      </c>
      <c r="E67" s="242"/>
      <c r="F67" s="560">
        <f t="shared" ref="F67:F70" si="1">D67*E67</f>
        <v>0</v>
      </c>
    </row>
    <row r="68" spans="1:6" s="448" customFormat="1" ht="16.5" customHeight="1" x14ac:dyDescent="0.25">
      <c r="A68" s="154" t="s">
        <v>1197</v>
      </c>
      <c r="B68" s="164" t="s">
        <v>1198</v>
      </c>
      <c r="C68" s="154" t="s">
        <v>15</v>
      </c>
      <c r="D68" s="234">
        <v>1</v>
      </c>
      <c r="E68" s="242"/>
      <c r="F68" s="560">
        <f t="shared" si="1"/>
        <v>0</v>
      </c>
    </row>
    <row r="69" spans="1:6" s="448" customFormat="1" ht="16.5" customHeight="1" x14ac:dyDescent="0.25">
      <c r="A69" s="154" t="s">
        <v>1199</v>
      </c>
      <c r="B69" s="164" t="s">
        <v>1200</v>
      </c>
      <c r="C69" s="154" t="s">
        <v>15</v>
      </c>
      <c r="D69" s="234">
        <v>2</v>
      </c>
      <c r="E69" s="242"/>
      <c r="F69" s="560">
        <f t="shared" si="1"/>
        <v>0</v>
      </c>
    </row>
    <row r="70" spans="1:6" s="448" customFormat="1" ht="16.5" customHeight="1" x14ac:dyDescent="0.25">
      <c r="A70" s="154" t="s">
        <v>1201</v>
      </c>
      <c r="B70" s="164" t="s">
        <v>1202</v>
      </c>
      <c r="C70" s="154" t="s">
        <v>15</v>
      </c>
      <c r="D70" s="234">
        <v>4</v>
      </c>
      <c r="E70" s="242"/>
      <c r="F70" s="560">
        <f t="shared" si="1"/>
        <v>0</v>
      </c>
    </row>
    <row r="71" spans="1:6" s="448" customFormat="1" ht="16.5" customHeight="1" x14ac:dyDescent="0.25">
      <c r="A71" s="154" t="s">
        <v>1203</v>
      </c>
      <c r="B71" s="164" t="s">
        <v>1207</v>
      </c>
      <c r="C71" s="154" t="s">
        <v>15</v>
      </c>
      <c r="D71" s="406" t="s">
        <v>1003</v>
      </c>
      <c r="E71" s="242"/>
      <c r="F71" s="560">
        <v>0</v>
      </c>
    </row>
    <row r="72" spans="1:6" s="448" customFormat="1" ht="9" customHeight="1" x14ac:dyDescent="0.25">
      <c r="A72" s="179"/>
      <c r="B72" s="204"/>
      <c r="C72" s="179"/>
      <c r="D72" s="181"/>
      <c r="E72" s="182"/>
      <c r="F72" s="560"/>
    </row>
    <row r="73" spans="1:6" s="448" customFormat="1" ht="13" x14ac:dyDescent="0.25">
      <c r="A73" s="179"/>
      <c r="B73" s="201" t="s">
        <v>904</v>
      </c>
      <c r="C73" s="179"/>
      <c r="D73" s="181"/>
      <c r="E73" s="182"/>
      <c r="F73" s="560"/>
    </row>
    <row r="74" spans="1:6" s="448" customFormat="1" ht="17.25" customHeight="1" x14ac:dyDescent="0.25">
      <c r="A74" s="179" t="s">
        <v>899</v>
      </c>
      <c r="B74" s="183" t="s">
        <v>906</v>
      </c>
      <c r="C74" s="179" t="s">
        <v>15</v>
      </c>
      <c r="D74" s="181">
        <v>2</v>
      </c>
      <c r="E74" s="182"/>
      <c r="F74" s="560">
        <f t="shared" ref="F74:F79" si="2">D74*E74</f>
        <v>0</v>
      </c>
    </row>
    <row r="75" spans="1:6" s="448" customFormat="1" ht="17.25" customHeight="1" x14ac:dyDescent="0.25">
      <c r="A75" s="179" t="s">
        <v>900</v>
      </c>
      <c r="B75" s="183" t="s">
        <v>907</v>
      </c>
      <c r="C75" s="179" t="s">
        <v>15</v>
      </c>
      <c r="D75" s="181">
        <v>2</v>
      </c>
      <c r="E75" s="199"/>
      <c r="F75" s="560">
        <f t="shared" si="2"/>
        <v>0</v>
      </c>
    </row>
    <row r="76" spans="1:6" s="448" customFormat="1" ht="17.25" customHeight="1" x14ac:dyDescent="0.25">
      <c r="A76" s="179" t="s">
        <v>1010</v>
      </c>
      <c r="B76" s="183" t="s">
        <v>908</v>
      </c>
      <c r="C76" s="179" t="s">
        <v>15</v>
      </c>
      <c r="D76" s="181">
        <v>2</v>
      </c>
      <c r="E76" s="182"/>
      <c r="F76" s="560">
        <f t="shared" si="2"/>
        <v>0</v>
      </c>
    </row>
    <row r="77" spans="1:6" s="448" customFormat="1" ht="17.25" customHeight="1" x14ac:dyDescent="0.25">
      <c r="A77" s="179" t="s">
        <v>902</v>
      </c>
      <c r="B77" s="183" t="s">
        <v>909</v>
      </c>
      <c r="C77" s="179" t="s">
        <v>15</v>
      </c>
      <c r="D77" s="181">
        <v>1</v>
      </c>
      <c r="E77" s="199"/>
      <c r="F77" s="560">
        <f t="shared" si="2"/>
        <v>0</v>
      </c>
    </row>
    <row r="78" spans="1:6" s="448" customFormat="1" ht="17.25" customHeight="1" x14ac:dyDescent="0.25">
      <c r="A78" s="179" t="s">
        <v>1100</v>
      </c>
      <c r="B78" s="183" t="s">
        <v>910</v>
      </c>
      <c r="C78" s="179" t="s">
        <v>15</v>
      </c>
      <c r="D78" s="181">
        <v>2</v>
      </c>
      <c r="E78" s="199"/>
      <c r="F78" s="560">
        <f t="shared" si="2"/>
        <v>0</v>
      </c>
    </row>
    <row r="79" spans="1:6" s="448" customFormat="1" ht="17.25" customHeight="1" x14ac:dyDescent="0.25">
      <c r="A79" s="179" t="s">
        <v>1101</v>
      </c>
      <c r="B79" s="183" t="s">
        <v>911</v>
      </c>
      <c r="C79" s="179" t="s">
        <v>15</v>
      </c>
      <c r="D79" s="181">
        <v>2</v>
      </c>
      <c r="E79" s="199"/>
      <c r="F79" s="560">
        <f t="shared" si="2"/>
        <v>0</v>
      </c>
    </row>
    <row r="80" spans="1:6" s="448" customFormat="1" ht="9" customHeight="1" x14ac:dyDescent="0.25">
      <c r="A80" s="179"/>
      <c r="B80" s="183"/>
      <c r="C80" s="179"/>
      <c r="D80" s="181"/>
      <c r="E80" s="199"/>
      <c r="F80" s="560"/>
    </row>
    <row r="81" spans="1:6" s="448" customFormat="1" ht="12.5" x14ac:dyDescent="0.25">
      <c r="A81" s="179"/>
      <c r="B81" s="235" t="s">
        <v>975</v>
      </c>
      <c r="C81" s="179"/>
      <c r="D81" s="181"/>
      <c r="E81" s="199"/>
      <c r="F81" s="560"/>
    </row>
    <row r="82" spans="1:6" s="448" customFormat="1" ht="18.75" customHeight="1" x14ac:dyDescent="0.25">
      <c r="A82" s="154" t="s">
        <v>1205</v>
      </c>
      <c r="B82" s="183" t="s">
        <v>908</v>
      </c>
      <c r="C82" s="154" t="s">
        <v>15</v>
      </c>
      <c r="D82" s="234">
        <v>3</v>
      </c>
      <c r="E82" s="199"/>
      <c r="F82" s="560">
        <f t="shared" ref="F82:F83" si="3">D82*E82</f>
        <v>0</v>
      </c>
    </row>
    <row r="83" spans="1:6" s="448" customFormat="1" ht="18.75" customHeight="1" x14ac:dyDescent="0.25">
      <c r="A83" s="154" t="s">
        <v>1206</v>
      </c>
      <c r="B83" s="164" t="s">
        <v>1204</v>
      </c>
      <c r="C83" s="154" t="s">
        <v>15</v>
      </c>
      <c r="D83" s="234">
        <v>2</v>
      </c>
      <c r="E83" s="199"/>
      <c r="F83" s="560">
        <f t="shared" si="3"/>
        <v>0</v>
      </c>
    </row>
    <row r="84" spans="1:6" s="448" customFormat="1" ht="8.25" customHeight="1" x14ac:dyDescent="0.25">
      <c r="A84" s="179"/>
      <c r="B84" s="183"/>
      <c r="C84" s="179"/>
      <c r="D84" s="181"/>
      <c r="E84" s="199"/>
      <c r="F84" s="560"/>
    </row>
    <row r="85" spans="1:6" s="448" customFormat="1" ht="13" x14ac:dyDescent="0.25">
      <c r="A85" s="154"/>
      <c r="B85" s="232" t="s">
        <v>1191</v>
      </c>
      <c r="C85" s="154"/>
      <c r="D85" s="229"/>
      <c r="E85" s="173"/>
      <c r="F85" s="560"/>
    </row>
    <row r="86" spans="1:6" s="448" customFormat="1" ht="9.75" customHeight="1" x14ac:dyDescent="0.25">
      <c r="A86" s="154"/>
      <c r="B86" s="164"/>
      <c r="C86" s="154"/>
      <c r="D86" s="229"/>
      <c r="E86" s="173"/>
      <c r="F86" s="560"/>
    </row>
    <row r="87" spans="1:6" s="448" customFormat="1" ht="12.5" x14ac:dyDescent="0.25">
      <c r="A87" s="154"/>
      <c r="B87" s="235" t="s">
        <v>964</v>
      </c>
      <c r="C87" s="154"/>
      <c r="D87" s="229"/>
      <c r="E87" s="173"/>
      <c r="F87" s="560"/>
    </row>
    <row r="88" spans="1:6" s="448" customFormat="1" ht="17.25" customHeight="1" x14ac:dyDescent="0.25">
      <c r="A88" s="154" t="s">
        <v>965</v>
      </c>
      <c r="B88" s="164" t="s">
        <v>905</v>
      </c>
      <c r="C88" s="154" t="s">
        <v>15</v>
      </c>
      <c r="D88" s="229">
        <v>1</v>
      </c>
      <c r="E88" s="173"/>
      <c r="F88" s="560">
        <f t="shared" ref="F88:F91" si="4">D88*E88</f>
        <v>0</v>
      </c>
    </row>
    <row r="89" spans="1:6" s="448" customFormat="1" ht="17.25" customHeight="1" x14ac:dyDescent="0.25">
      <c r="A89" s="154" t="s">
        <v>966</v>
      </c>
      <c r="B89" s="164" t="s">
        <v>918</v>
      </c>
      <c r="C89" s="154" t="s">
        <v>15</v>
      </c>
      <c r="D89" s="229">
        <v>1</v>
      </c>
      <c r="E89" s="173"/>
      <c r="F89" s="560">
        <f t="shared" si="4"/>
        <v>0</v>
      </c>
    </row>
    <row r="90" spans="1:6" s="448" customFormat="1" ht="17.25" customHeight="1" x14ac:dyDescent="0.25">
      <c r="A90" s="154" t="s">
        <v>967</v>
      </c>
      <c r="B90" s="164" t="s">
        <v>968</v>
      </c>
      <c r="C90" s="154" t="s">
        <v>15</v>
      </c>
      <c r="D90" s="229">
        <v>1</v>
      </c>
      <c r="E90" s="173"/>
      <c r="F90" s="560">
        <f t="shared" si="4"/>
        <v>0</v>
      </c>
    </row>
    <row r="91" spans="1:6" s="448" customFormat="1" ht="17.25" customHeight="1" x14ac:dyDescent="0.25">
      <c r="A91" s="154" t="s">
        <v>969</v>
      </c>
      <c r="B91" s="164" t="s">
        <v>970</v>
      </c>
      <c r="C91" s="154" t="s">
        <v>15</v>
      </c>
      <c r="D91" s="229">
        <v>1</v>
      </c>
      <c r="E91" s="173"/>
      <c r="F91" s="560">
        <f t="shared" si="4"/>
        <v>0</v>
      </c>
    </row>
    <row r="92" spans="1:6" s="448" customFormat="1" ht="8.25" customHeight="1" x14ac:dyDescent="0.25">
      <c r="A92" s="154"/>
      <c r="B92" s="164"/>
      <c r="C92" s="154"/>
      <c r="D92" s="229"/>
      <c r="E92" s="173"/>
      <c r="F92" s="560"/>
    </row>
    <row r="93" spans="1:6" s="448" customFormat="1" ht="12.5" x14ac:dyDescent="0.25">
      <c r="A93" s="154"/>
      <c r="B93" s="235" t="s">
        <v>971</v>
      </c>
      <c r="C93" s="154"/>
      <c r="D93" s="229"/>
      <c r="E93" s="173"/>
      <c r="F93" s="560"/>
    </row>
    <row r="94" spans="1:6" s="448" customFormat="1" ht="17.25" customHeight="1" x14ac:dyDescent="0.25">
      <c r="A94" s="154" t="s">
        <v>912</v>
      </c>
      <c r="B94" s="164" t="s">
        <v>905</v>
      </c>
      <c r="C94" s="154" t="s">
        <v>15</v>
      </c>
      <c r="D94" s="229">
        <v>1</v>
      </c>
      <c r="E94" s="173"/>
      <c r="F94" s="560">
        <f t="shared" ref="F94:F97" si="5">D94*E94</f>
        <v>0</v>
      </c>
    </row>
    <row r="95" spans="1:6" s="448" customFormat="1" ht="17.25" customHeight="1" x14ac:dyDescent="0.25">
      <c r="A95" s="154" t="s">
        <v>913</v>
      </c>
      <c r="B95" s="164" t="s">
        <v>918</v>
      </c>
      <c r="C95" s="154" t="s">
        <v>15</v>
      </c>
      <c r="D95" s="229">
        <v>1</v>
      </c>
      <c r="E95" s="173"/>
      <c r="F95" s="560">
        <f t="shared" si="5"/>
        <v>0</v>
      </c>
    </row>
    <row r="96" spans="1:6" s="448" customFormat="1" ht="17.25" customHeight="1" x14ac:dyDescent="0.25">
      <c r="A96" s="154" t="s">
        <v>914</v>
      </c>
      <c r="B96" s="164" t="s">
        <v>968</v>
      </c>
      <c r="C96" s="154" t="s">
        <v>15</v>
      </c>
      <c r="D96" s="229">
        <v>1</v>
      </c>
      <c r="E96" s="173"/>
      <c r="F96" s="560">
        <f t="shared" si="5"/>
        <v>0</v>
      </c>
    </row>
    <row r="97" spans="1:6" s="448" customFormat="1" ht="17.25" customHeight="1" x14ac:dyDescent="0.25">
      <c r="A97" s="154" t="s">
        <v>915</v>
      </c>
      <c r="B97" s="164" t="s">
        <v>970</v>
      </c>
      <c r="C97" s="154" t="s">
        <v>15</v>
      </c>
      <c r="D97" s="229">
        <v>1</v>
      </c>
      <c r="E97" s="173"/>
      <c r="F97" s="560">
        <f t="shared" si="5"/>
        <v>0</v>
      </c>
    </row>
    <row r="98" spans="1:6" s="448" customFormat="1" ht="12.5" x14ac:dyDescent="0.25">
      <c r="A98" s="154"/>
      <c r="B98" s="164"/>
      <c r="C98" s="154"/>
      <c r="D98" s="229"/>
      <c r="E98" s="173"/>
      <c r="F98" s="560"/>
    </row>
    <row r="99" spans="1:6" s="448" customFormat="1" ht="12.5" x14ac:dyDescent="0.25">
      <c r="A99" s="154"/>
      <c r="B99" s="235" t="s">
        <v>916</v>
      </c>
      <c r="C99" s="154"/>
      <c r="D99" s="229"/>
      <c r="E99" s="173"/>
      <c r="F99" s="560"/>
    </row>
    <row r="100" spans="1:6" s="448" customFormat="1" ht="16.5" customHeight="1" x14ac:dyDescent="0.25">
      <c r="A100" s="236" t="s">
        <v>800</v>
      </c>
      <c r="B100" s="237" t="s">
        <v>917</v>
      </c>
      <c r="C100" s="236" t="s">
        <v>15</v>
      </c>
      <c r="D100" s="238">
        <v>2</v>
      </c>
      <c r="E100" s="239"/>
      <c r="F100" s="560">
        <f t="shared" ref="F100:F103" si="6">D100*E100</f>
        <v>0</v>
      </c>
    </row>
    <row r="101" spans="1:6" s="448" customFormat="1" ht="16.5" customHeight="1" x14ac:dyDescent="0.25">
      <c r="A101" s="154" t="s">
        <v>801</v>
      </c>
      <c r="B101" s="164" t="s">
        <v>972</v>
      </c>
      <c r="C101" s="154" t="s">
        <v>15</v>
      </c>
      <c r="D101" s="229">
        <v>2</v>
      </c>
      <c r="E101" s="173"/>
      <c r="F101" s="560">
        <f t="shared" si="6"/>
        <v>0</v>
      </c>
    </row>
    <row r="102" spans="1:6" s="448" customFormat="1" ht="16.5" customHeight="1" x14ac:dyDescent="0.25">
      <c r="A102" s="154" t="s">
        <v>802</v>
      </c>
      <c r="B102" s="164" t="s">
        <v>973</v>
      </c>
      <c r="C102" s="154" t="s">
        <v>15</v>
      </c>
      <c r="D102" s="229">
        <v>3</v>
      </c>
      <c r="E102" s="173"/>
      <c r="F102" s="560">
        <f t="shared" si="6"/>
        <v>0</v>
      </c>
    </row>
    <row r="103" spans="1:6" s="448" customFormat="1" ht="16.5" customHeight="1" x14ac:dyDescent="0.25">
      <c r="A103" s="154" t="s">
        <v>803</v>
      </c>
      <c r="B103" s="164" t="s">
        <v>974</v>
      </c>
      <c r="C103" s="154" t="s">
        <v>15</v>
      </c>
      <c r="D103" s="229">
        <v>4</v>
      </c>
      <c r="E103" s="173"/>
      <c r="F103" s="560">
        <f t="shared" si="6"/>
        <v>0</v>
      </c>
    </row>
    <row r="104" spans="1:6" s="448" customFormat="1" ht="12.5" x14ac:dyDescent="0.25">
      <c r="A104" s="154"/>
      <c r="B104" s="164"/>
      <c r="C104" s="154"/>
      <c r="D104" s="229"/>
      <c r="E104" s="173"/>
      <c r="F104" s="560"/>
    </row>
    <row r="105" spans="1:6" s="448" customFormat="1" ht="12.5" x14ac:dyDescent="0.25">
      <c r="A105" s="154"/>
      <c r="B105" s="235" t="s">
        <v>975</v>
      </c>
      <c r="C105" s="154"/>
      <c r="D105" s="229"/>
      <c r="E105" s="173"/>
      <c r="F105" s="560"/>
    </row>
    <row r="106" spans="1:6" s="448" customFormat="1" ht="16.5" customHeight="1" x14ac:dyDescent="0.25">
      <c r="A106" s="154" t="s">
        <v>804</v>
      </c>
      <c r="B106" s="164" t="s">
        <v>907</v>
      </c>
      <c r="C106" s="154" t="s">
        <v>15</v>
      </c>
      <c r="D106" s="229">
        <v>2</v>
      </c>
      <c r="E106" s="173"/>
      <c r="F106" s="560">
        <f t="shared" ref="F106:F111" si="7">D106*E106</f>
        <v>0</v>
      </c>
    </row>
    <row r="107" spans="1:6" s="448" customFormat="1" ht="16.5" customHeight="1" x14ac:dyDescent="0.25">
      <c r="A107" s="154" t="s">
        <v>805</v>
      </c>
      <c r="B107" s="164" t="s">
        <v>906</v>
      </c>
      <c r="C107" s="154" t="s">
        <v>15</v>
      </c>
      <c r="D107" s="229">
        <v>2</v>
      </c>
      <c r="E107" s="173"/>
      <c r="F107" s="560">
        <f t="shared" si="7"/>
        <v>0</v>
      </c>
    </row>
    <row r="108" spans="1:6" s="448" customFormat="1" ht="16.5" customHeight="1" x14ac:dyDescent="0.25">
      <c r="A108" s="154" t="s">
        <v>806</v>
      </c>
      <c r="B108" s="164" t="s">
        <v>905</v>
      </c>
      <c r="C108" s="154" t="s">
        <v>15</v>
      </c>
      <c r="D108" s="229">
        <v>2</v>
      </c>
      <c r="E108" s="173"/>
      <c r="F108" s="560">
        <f t="shared" si="7"/>
        <v>0</v>
      </c>
    </row>
    <row r="109" spans="1:6" s="448" customFormat="1" ht="16.5" customHeight="1" x14ac:dyDescent="0.25">
      <c r="A109" s="154" t="s">
        <v>1208</v>
      </c>
      <c r="B109" s="164" t="s">
        <v>918</v>
      </c>
      <c r="C109" s="154" t="s">
        <v>15</v>
      </c>
      <c r="D109" s="229">
        <v>2</v>
      </c>
      <c r="E109" s="173"/>
      <c r="F109" s="560">
        <f t="shared" si="7"/>
        <v>0</v>
      </c>
    </row>
    <row r="110" spans="1:6" s="448" customFormat="1" ht="16.5" customHeight="1" x14ac:dyDescent="0.25">
      <c r="A110" s="154" t="s">
        <v>1209</v>
      </c>
      <c r="B110" s="164" t="s">
        <v>968</v>
      </c>
      <c r="C110" s="154" t="s">
        <v>15</v>
      </c>
      <c r="D110" s="229">
        <v>4</v>
      </c>
      <c r="E110" s="173"/>
      <c r="F110" s="560">
        <f t="shared" si="7"/>
        <v>0</v>
      </c>
    </row>
    <row r="111" spans="1:6" s="448" customFormat="1" ht="16.5" customHeight="1" x14ac:dyDescent="0.25">
      <c r="A111" s="154" t="s">
        <v>1210</v>
      </c>
      <c r="B111" s="164" t="s">
        <v>970</v>
      </c>
      <c r="C111" s="154" t="s">
        <v>15</v>
      </c>
      <c r="D111" s="229">
        <v>5</v>
      </c>
      <c r="E111" s="173"/>
      <c r="F111" s="560">
        <f t="shared" si="7"/>
        <v>0</v>
      </c>
    </row>
    <row r="112" spans="1:6" s="448" customFormat="1" ht="12.5" x14ac:dyDescent="0.25">
      <c r="A112" s="179"/>
      <c r="B112" s="183"/>
      <c r="C112" s="179"/>
      <c r="D112" s="198"/>
      <c r="E112" s="182"/>
      <c r="F112" s="560"/>
    </row>
    <row r="113" spans="1:6" s="448" customFormat="1" ht="13" x14ac:dyDescent="0.25">
      <c r="A113" s="179"/>
      <c r="B113" s="180" t="s">
        <v>115</v>
      </c>
      <c r="C113" s="179"/>
      <c r="D113" s="205"/>
      <c r="E113" s="182"/>
      <c r="F113" s="560"/>
    </row>
    <row r="114" spans="1:6" s="448" customFormat="1" ht="25" x14ac:dyDescent="0.25">
      <c r="A114" s="179"/>
      <c r="B114" s="206" t="s">
        <v>919</v>
      </c>
      <c r="C114" s="179"/>
      <c r="D114" s="205"/>
      <c r="E114" s="182"/>
      <c r="F114" s="560"/>
    </row>
    <row r="115" spans="1:6" s="448" customFormat="1" ht="16.5" customHeight="1" x14ac:dyDescent="0.25">
      <c r="A115" s="179" t="s">
        <v>168</v>
      </c>
      <c r="B115" s="186" t="s">
        <v>1102</v>
      </c>
      <c r="C115" s="179" t="s">
        <v>15</v>
      </c>
      <c r="D115" s="181">
        <v>1</v>
      </c>
      <c r="E115" s="182"/>
      <c r="F115" s="560">
        <f t="shared" ref="F115:F121" si="8">D115*E115</f>
        <v>0</v>
      </c>
    </row>
    <row r="116" spans="1:6" s="448" customFormat="1" ht="16.5" customHeight="1" x14ac:dyDescent="0.25">
      <c r="A116" s="179" t="s">
        <v>169</v>
      </c>
      <c r="B116" s="186" t="s">
        <v>1103</v>
      </c>
      <c r="C116" s="179" t="s">
        <v>15</v>
      </c>
      <c r="D116" s="181">
        <v>1</v>
      </c>
      <c r="E116" s="182"/>
      <c r="F116" s="560">
        <f t="shared" si="8"/>
        <v>0</v>
      </c>
    </row>
    <row r="117" spans="1:6" s="448" customFormat="1" ht="16.5" customHeight="1" x14ac:dyDescent="0.25">
      <c r="A117" s="179" t="s">
        <v>177</v>
      </c>
      <c r="B117" s="186" t="s">
        <v>284</v>
      </c>
      <c r="C117" s="179" t="s">
        <v>15</v>
      </c>
      <c r="D117" s="181">
        <v>2</v>
      </c>
      <c r="E117" s="182"/>
      <c r="F117" s="560">
        <f t="shared" si="8"/>
        <v>0</v>
      </c>
    </row>
    <row r="118" spans="1:6" s="448" customFormat="1" ht="16.5" customHeight="1" x14ac:dyDescent="0.25">
      <c r="A118" s="179" t="s">
        <v>179</v>
      </c>
      <c r="B118" s="186" t="s">
        <v>901</v>
      </c>
      <c r="C118" s="179" t="s">
        <v>15</v>
      </c>
      <c r="D118" s="181">
        <v>1</v>
      </c>
      <c r="E118" s="182"/>
      <c r="F118" s="560">
        <f t="shared" si="8"/>
        <v>0</v>
      </c>
    </row>
    <row r="119" spans="1:6" s="448" customFormat="1" ht="16.5" customHeight="1" x14ac:dyDescent="0.25">
      <c r="A119" s="179" t="s">
        <v>1104</v>
      </c>
      <c r="B119" s="186" t="s">
        <v>875</v>
      </c>
      <c r="C119" s="179" t="s">
        <v>15</v>
      </c>
      <c r="D119" s="406" t="s">
        <v>1003</v>
      </c>
      <c r="E119" s="182"/>
      <c r="F119" s="560">
        <v>0</v>
      </c>
    </row>
    <row r="120" spans="1:6" s="448" customFormat="1" ht="16.5" customHeight="1" x14ac:dyDescent="0.25">
      <c r="A120" s="179"/>
      <c r="B120" s="186"/>
      <c r="C120" s="179"/>
      <c r="D120" s="181"/>
      <c r="E120" s="182"/>
      <c r="F120" s="560"/>
    </row>
    <row r="121" spans="1:6" s="448" customFormat="1" ht="16.5" customHeight="1" x14ac:dyDescent="0.25">
      <c r="A121" s="179" t="s">
        <v>1105</v>
      </c>
      <c r="B121" s="186" t="s">
        <v>281</v>
      </c>
      <c r="C121" s="179" t="s">
        <v>15</v>
      </c>
      <c r="D121" s="181">
        <v>2</v>
      </c>
      <c r="E121" s="182"/>
      <c r="F121" s="560">
        <f t="shared" si="8"/>
        <v>0</v>
      </c>
    </row>
    <row r="122" spans="1:6" s="448" customFormat="1" ht="10.5" customHeight="1" thickBot="1" x14ac:dyDescent="0.3">
      <c r="A122" s="560"/>
      <c r="B122" s="560"/>
      <c r="C122" s="560"/>
      <c r="D122" s="560"/>
      <c r="E122" s="560"/>
      <c r="F122" s="560"/>
    </row>
    <row r="123" spans="1:6" s="448" customFormat="1" ht="17.25" customHeight="1" thickTop="1" x14ac:dyDescent="0.25">
      <c r="A123" s="1101" t="s">
        <v>93</v>
      </c>
      <c r="B123" s="1101"/>
      <c r="C123" s="1101"/>
      <c r="D123" s="1101"/>
      <c r="E123" s="1101"/>
      <c r="F123" s="903">
        <f>SUM(F62:F122)</f>
        <v>0</v>
      </c>
    </row>
    <row r="124" spans="1:6" s="448" customFormat="1" ht="12.5" x14ac:dyDescent="0.25">
      <c r="A124" s="179"/>
      <c r="B124" s="208" t="s">
        <v>920</v>
      </c>
      <c r="C124" s="179"/>
      <c r="D124" s="181"/>
      <c r="E124" s="182"/>
      <c r="F124" s="560"/>
    </row>
    <row r="125" spans="1:6" s="448" customFormat="1" ht="18" customHeight="1" x14ac:dyDescent="0.25">
      <c r="A125" s="179" t="s">
        <v>170</v>
      </c>
      <c r="B125" s="186" t="s">
        <v>284</v>
      </c>
      <c r="C125" s="179" t="s">
        <v>276</v>
      </c>
      <c r="D125" s="181">
        <v>2</v>
      </c>
      <c r="E125" s="182"/>
      <c r="F125" s="560">
        <f>D125*E125</f>
        <v>0</v>
      </c>
    </row>
    <row r="126" spans="1:6" s="448" customFormat="1" ht="12.5" x14ac:dyDescent="0.25">
      <c r="A126" s="179" t="s">
        <v>171</v>
      </c>
      <c r="B126" s="183" t="s">
        <v>921</v>
      </c>
      <c r="C126" s="179" t="s">
        <v>15</v>
      </c>
      <c r="D126" s="406" t="s">
        <v>1003</v>
      </c>
      <c r="E126" s="182"/>
      <c r="F126" s="560">
        <v>0</v>
      </c>
    </row>
    <row r="127" spans="1:6" s="448" customFormat="1" ht="12.5" x14ac:dyDescent="0.25">
      <c r="A127" s="179"/>
      <c r="B127" s="183"/>
      <c r="C127" s="179"/>
      <c r="D127" s="181"/>
      <c r="E127" s="453"/>
      <c r="F127" s="560"/>
    </row>
    <row r="128" spans="1:6" s="448" customFormat="1" ht="13" x14ac:dyDescent="0.25">
      <c r="A128" s="179"/>
      <c r="B128" s="209" t="s">
        <v>157</v>
      </c>
      <c r="C128" s="179"/>
      <c r="D128" s="205"/>
      <c r="E128" s="182"/>
      <c r="F128" s="560"/>
    </row>
    <row r="129" spans="1:6" s="448" customFormat="1" ht="12.5" x14ac:dyDescent="0.25">
      <c r="A129" s="210"/>
      <c r="B129" s="186"/>
      <c r="C129" s="179"/>
      <c r="D129" s="181"/>
      <c r="E129" s="182"/>
      <c r="F129" s="560"/>
    </row>
    <row r="130" spans="1:6" s="448" customFormat="1" ht="13" x14ac:dyDescent="0.25">
      <c r="A130" s="210"/>
      <c r="B130" s="180" t="s">
        <v>922</v>
      </c>
      <c r="C130" s="179"/>
      <c r="D130" s="181"/>
      <c r="E130" s="182"/>
      <c r="F130" s="560"/>
    </row>
    <row r="131" spans="1:6" s="448" customFormat="1" ht="19.5" customHeight="1" x14ac:dyDescent="0.25">
      <c r="A131" s="179" t="s">
        <v>132</v>
      </c>
      <c r="B131" s="186" t="s">
        <v>923</v>
      </c>
      <c r="C131" s="179" t="s">
        <v>15</v>
      </c>
      <c r="D131" s="181">
        <v>2</v>
      </c>
      <c r="E131" s="182"/>
      <c r="F131" s="560">
        <f>D131*E131</f>
        <v>0</v>
      </c>
    </row>
    <row r="132" spans="1:6" s="448" customFormat="1" ht="19.5" customHeight="1" x14ac:dyDescent="0.25">
      <c r="A132" s="179" t="s">
        <v>778</v>
      </c>
      <c r="B132" s="207" t="s">
        <v>924</v>
      </c>
      <c r="C132" s="179" t="s">
        <v>15</v>
      </c>
      <c r="D132" s="181">
        <f>D131</f>
        <v>2</v>
      </c>
      <c r="E132" s="182"/>
      <c r="F132" s="560">
        <f>D132*E132</f>
        <v>0</v>
      </c>
    </row>
    <row r="133" spans="1:6" s="448" customFormat="1" ht="12.5" x14ac:dyDescent="0.25">
      <c r="A133" s="210" t="s">
        <v>884</v>
      </c>
      <c r="B133" s="211" t="s">
        <v>925</v>
      </c>
      <c r="C133" s="179" t="s">
        <v>15</v>
      </c>
      <c r="D133" s="181">
        <f>SUM(D115:D123)</f>
        <v>7</v>
      </c>
      <c r="E133" s="182"/>
      <c r="F133" s="560">
        <f>D133*E133</f>
        <v>0</v>
      </c>
    </row>
    <row r="134" spans="1:6" s="448" customFormat="1" ht="12.5" x14ac:dyDescent="0.25">
      <c r="A134" s="210"/>
      <c r="B134" s="211"/>
      <c r="C134" s="179"/>
      <c r="D134" s="181"/>
      <c r="E134" s="182"/>
      <c r="F134" s="560"/>
    </row>
    <row r="135" spans="1:6" s="448" customFormat="1" ht="13" x14ac:dyDescent="0.25">
      <c r="A135" s="210"/>
      <c r="B135" s="188" t="s">
        <v>926</v>
      </c>
      <c r="C135" s="179"/>
      <c r="D135" s="181"/>
      <c r="E135" s="182"/>
      <c r="F135" s="560"/>
    </row>
    <row r="136" spans="1:6" s="448" customFormat="1" ht="18.75" customHeight="1" x14ac:dyDescent="0.25">
      <c r="A136" s="179" t="s">
        <v>259</v>
      </c>
      <c r="B136" s="186" t="s">
        <v>927</v>
      </c>
      <c r="C136" s="179" t="s">
        <v>106</v>
      </c>
      <c r="D136" s="181">
        <v>10</v>
      </c>
      <c r="E136" s="182"/>
      <c r="F136" s="560">
        <f>D136*E136</f>
        <v>0</v>
      </c>
    </row>
    <row r="137" spans="1:6" s="448" customFormat="1" x14ac:dyDescent="0.25">
      <c r="A137" s="179" t="s">
        <v>260</v>
      </c>
      <c r="B137" s="186" t="s">
        <v>258</v>
      </c>
      <c r="C137" s="179" t="s">
        <v>106</v>
      </c>
      <c r="D137" s="181">
        <v>5</v>
      </c>
      <c r="E137" s="182"/>
      <c r="F137" s="560">
        <f>D137*E137</f>
        <v>0</v>
      </c>
    </row>
    <row r="138" spans="1:6" s="448" customFormat="1" ht="12.5" x14ac:dyDescent="0.25">
      <c r="A138" s="179"/>
      <c r="B138" s="186"/>
      <c r="C138" s="179"/>
      <c r="D138" s="181"/>
      <c r="E138" s="182"/>
      <c r="F138" s="560"/>
    </row>
    <row r="139" spans="1:6" s="448" customFormat="1" ht="13" x14ac:dyDescent="0.25">
      <c r="A139" s="179"/>
      <c r="B139" s="180" t="s">
        <v>928</v>
      </c>
      <c r="C139" s="179"/>
      <c r="D139" s="181"/>
      <c r="E139" s="182"/>
      <c r="F139" s="560"/>
    </row>
    <row r="140" spans="1:6" s="448" customFormat="1" ht="17.25" customHeight="1" x14ac:dyDescent="0.25">
      <c r="A140" s="179" t="s">
        <v>929</v>
      </c>
      <c r="B140" s="183" t="s">
        <v>930</v>
      </c>
      <c r="C140" s="179" t="s">
        <v>15</v>
      </c>
      <c r="D140" s="181">
        <v>1</v>
      </c>
      <c r="E140" s="182"/>
      <c r="F140" s="560">
        <f>D140*E140</f>
        <v>0</v>
      </c>
    </row>
    <row r="141" spans="1:6" s="448" customFormat="1" ht="17.25" customHeight="1" x14ac:dyDescent="0.25">
      <c r="A141" s="179" t="s">
        <v>931</v>
      </c>
      <c r="B141" s="183" t="s">
        <v>932</v>
      </c>
      <c r="C141" s="179" t="s">
        <v>15</v>
      </c>
      <c r="D141" s="181">
        <v>5</v>
      </c>
      <c r="E141" s="182"/>
      <c r="F141" s="560">
        <f>D141*E141</f>
        <v>0</v>
      </c>
    </row>
    <row r="142" spans="1:6" s="448" customFormat="1" ht="12.5" x14ac:dyDescent="0.25">
      <c r="A142" s="179" t="s">
        <v>933</v>
      </c>
      <c r="B142" s="183" t="s">
        <v>524</v>
      </c>
      <c r="C142" s="179" t="s">
        <v>15</v>
      </c>
      <c r="D142" s="181">
        <v>5</v>
      </c>
      <c r="E142" s="182"/>
      <c r="F142" s="560">
        <f>D142*E142</f>
        <v>0</v>
      </c>
    </row>
    <row r="143" spans="1:6" s="448" customFormat="1" ht="12.5" x14ac:dyDescent="0.25">
      <c r="A143" s="179"/>
      <c r="B143" s="183"/>
      <c r="C143" s="179"/>
      <c r="D143" s="181"/>
      <c r="E143" s="182"/>
      <c r="F143" s="560"/>
    </row>
    <row r="144" spans="1:6" s="448" customFormat="1" ht="26" x14ac:dyDescent="0.25">
      <c r="A144" s="179"/>
      <c r="B144" s="204" t="s">
        <v>934</v>
      </c>
      <c r="C144" s="179"/>
      <c r="D144" s="181"/>
      <c r="E144" s="182"/>
      <c r="F144" s="560"/>
    </row>
    <row r="145" spans="1:6" s="448" customFormat="1" ht="18.75" customHeight="1" x14ac:dyDescent="0.25">
      <c r="A145" s="210" t="s">
        <v>302</v>
      </c>
      <c r="B145" s="207" t="s">
        <v>935</v>
      </c>
      <c r="C145" s="179" t="s">
        <v>106</v>
      </c>
      <c r="D145" s="181">
        <v>48</v>
      </c>
      <c r="E145" s="182"/>
      <c r="F145" s="560">
        <f>D145*E145</f>
        <v>0</v>
      </c>
    </row>
    <row r="146" spans="1:6" s="448" customFormat="1" ht="18.75" customHeight="1" x14ac:dyDescent="0.25">
      <c r="A146" s="210" t="s">
        <v>303</v>
      </c>
      <c r="B146" s="207" t="s">
        <v>936</v>
      </c>
      <c r="C146" s="179" t="s">
        <v>106</v>
      </c>
      <c r="D146" s="406" t="s">
        <v>1003</v>
      </c>
      <c r="E146" s="182"/>
      <c r="F146" s="560">
        <v>0</v>
      </c>
    </row>
    <row r="147" spans="1:6" s="448" customFormat="1" ht="18.75" customHeight="1" x14ac:dyDescent="0.25">
      <c r="A147" s="179" t="s">
        <v>937</v>
      </c>
      <c r="B147" s="207" t="s">
        <v>938</v>
      </c>
      <c r="C147" s="179" t="s">
        <v>106</v>
      </c>
      <c r="D147" s="181">
        <v>20</v>
      </c>
      <c r="E147" s="182"/>
      <c r="F147" s="560">
        <f>D147*E147</f>
        <v>0</v>
      </c>
    </row>
    <row r="148" spans="1:6" s="448" customFormat="1" ht="12.5" x14ac:dyDescent="0.25">
      <c r="A148" s="179" t="s">
        <v>939</v>
      </c>
      <c r="B148" s="207" t="s">
        <v>311</v>
      </c>
      <c r="C148" s="179" t="s">
        <v>106</v>
      </c>
      <c r="D148" s="406" t="s">
        <v>1003</v>
      </c>
      <c r="E148" s="182"/>
      <c r="F148" s="560">
        <v>0</v>
      </c>
    </row>
    <row r="149" spans="1:6" s="448" customFormat="1" ht="12.5" x14ac:dyDescent="0.25">
      <c r="A149" s="210"/>
      <c r="B149" s="186"/>
      <c r="C149" s="179"/>
      <c r="D149" s="181"/>
      <c r="E149" s="182"/>
      <c r="F149" s="560"/>
    </row>
    <row r="150" spans="1:6" s="448" customFormat="1" ht="13" x14ac:dyDescent="0.25">
      <c r="A150" s="210"/>
      <c r="B150" s="188" t="s">
        <v>133</v>
      </c>
      <c r="C150" s="179"/>
      <c r="D150" s="181"/>
      <c r="E150" s="182"/>
      <c r="F150" s="560"/>
    </row>
    <row r="151" spans="1:6" s="448" customFormat="1" ht="17.25" customHeight="1" x14ac:dyDescent="0.25">
      <c r="A151" s="210" t="s">
        <v>314</v>
      </c>
      <c r="B151" s="212" t="s">
        <v>940</v>
      </c>
      <c r="C151" s="179" t="s">
        <v>15</v>
      </c>
      <c r="D151" s="181">
        <f>D131</f>
        <v>2</v>
      </c>
      <c r="E151" s="182"/>
      <c r="F151" s="560">
        <f>D151*E151</f>
        <v>0</v>
      </c>
    </row>
    <row r="152" spans="1:6" s="448" customFormat="1" ht="17.25" customHeight="1" x14ac:dyDescent="0.25">
      <c r="A152" s="200" t="s">
        <v>316</v>
      </c>
      <c r="B152" s="212" t="s">
        <v>941</v>
      </c>
      <c r="C152" s="179" t="s">
        <v>15</v>
      </c>
      <c r="D152" s="181">
        <v>4</v>
      </c>
      <c r="E152" s="182"/>
      <c r="F152" s="560">
        <f>D152*E152</f>
        <v>0</v>
      </c>
    </row>
    <row r="153" spans="1:6" s="448" customFormat="1" ht="8.25" customHeight="1" x14ac:dyDescent="0.25">
      <c r="A153" s="210"/>
      <c r="B153" s="186"/>
      <c r="C153" s="179"/>
      <c r="D153" s="181"/>
      <c r="E153" s="182"/>
      <c r="F153" s="560"/>
    </row>
    <row r="154" spans="1:6" s="448" customFormat="1" ht="13" x14ac:dyDescent="0.25">
      <c r="A154" s="241"/>
      <c r="B154" s="228" t="s">
        <v>976</v>
      </c>
      <c r="C154" s="165"/>
      <c r="D154" s="229"/>
      <c r="E154" s="173"/>
      <c r="F154" s="466"/>
    </row>
    <row r="155" spans="1:6" s="448" customFormat="1" ht="6.75" customHeight="1" x14ac:dyDescent="0.25">
      <c r="A155" s="241"/>
      <c r="B155" s="228"/>
      <c r="C155" s="165"/>
      <c r="D155" s="229"/>
      <c r="E155" s="173"/>
      <c r="F155" s="466"/>
    </row>
    <row r="156" spans="1:6" s="448" customFormat="1" ht="37.5" x14ac:dyDescent="0.25">
      <c r="A156" s="165"/>
      <c r="B156" s="230" t="s">
        <v>1106</v>
      </c>
      <c r="C156" s="165"/>
      <c r="D156" s="244"/>
      <c r="E156" s="173"/>
      <c r="F156" s="466"/>
    </row>
    <row r="157" spans="1:6" s="448" customFormat="1" ht="18.75" customHeight="1" x14ac:dyDescent="0.25">
      <c r="A157" s="165" t="s">
        <v>977</v>
      </c>
      <c r="B157" s="166" t="s">
        <v>910</v>
      </c>
      <c r="C157" s="154" t="s">
        <v>15</v>
      </c>
      <c r="D157" s="229">
        <v>40</v>
      </c>
      <c r="E157" s="173"/>
      <c r="F157" s="466">
        <f t="shared" ref="F157:F163" si="9">D157*E157</f>
        <v>0</v>
      </c>
    </row>
    <row r="158" spans="1:6" s="448" customFormat="1" ht="18.75" customHeight="1" x14ac:dyDescent="0.25">
      <c r="A158" s="165" t="s">
        <v>978</v>
      </c>
      <c r="B158" s="166" t="s">
        <v>909</v>
      </c>
      <c r="C158" s="154" t="s">
        <v>15</v>
      </c>
      <c r="D158" s="229">
        <v>40</v>
      </c>
      <c r="E158" s="173"/>
      <c r="F158" s="466">
        <f t="shared" si="9"/>
        <v>0</v>
      </c>
    </row>
    <row r="159" spans="1:6" s="448" customFormat="1" ht="18.75" customHeight="1" x14ac:dyDescent="0.25">
      <c r="A159" s="165" t="s">
        <v>979</v>
      </c>
      <c r="B159" s="153" t="s">
        <v>908</v>
      </c>
      <c r="C159" s="154" t="s">
        <v>15</v>
      </c>
      <c r="D159" s="229">
        <v>40</v>
      </c>
      <c r="E159" s="173"/>
      <c r="F159" s="466">
        <f t="shared" si="9"/>
        <v>0</v>
      </c>
    </row>
    <row r="160" spans="1:6" s="448" customFormat="1" ht="18.75" customHeight="1" x14ac:dyDescent="0.25">
      <c r="A160" s="165" t="s">
        <v>980</v>
      </c>
      <c r="B160" s="166" t="s">
        <v>907</v>
      </c>
      <c r="C160" s="154" t="s">
        <v>15</v>
      </c>
      <c r="D160" s="229">
        <v>40</v>
      </c>
      <c r="E160" s="173"/>
      <c r="F160" s="466">
        <f t="shared" si="9"/>
        <v>0</v>
      </c>
    </row>
    <row r="161" spans="1:6" s="448" customFormat="1" ht="18.75" customHeight="1" x14ac:dyDescent="0.25">
      <c r="A161" s="165" t="s">
        <v>981</v>
      </c>
      <c r="B161" s="153" t="s">
        <v>906</v>
      </c>
      <c r="C161" s="154" t="s">
        <v>15</v>
      </c>
      <c r="D161" s="229">
        <v>40</v>
      </c>
      <c r="E161" s="173"/>
      <c r="F161" s="466">
        <f t="shared" si="9"/>
        <v>0</v>
      </c>
    </row>
    <row r="162" spans="1:6" s="448" customFormat="1" ht="18.75" customHeight="1" x14ac:dyDescent="0.25">
      <c r="A162" s="165" t="s">
        <v>982</v>
      </c>
      <c r="B162" s="153" t="s">
        <v>905</v>
      </c>
      <c r="C162" s="154" t="s">
        <v>15</v>
      </c>
      <c r="D162" s="229">
        <v>40</v>
      </c>
      <c r="E162" s="173"/>
      <c r="F162" s="466">
        <f t="shared" si="9"/>
        <v>0</v>
      </c>
    </row>
    <row r="163" spans="1:6" s="448" customFormat="1" ht="12.5" x14ac:dyDescent="0.25">
      <c r="A163" s="165" t="s">
        <v>983</v>
      </c>
      <c r="B163" s="153" t="s">
        <v>918</v>
      </c>
      <c r="C163" s="154" t="s">
        <v>15</v>
      </c>
      <c r="D163" s="229">
        <v>40</v>
      </c>
      <c r="E163" s="173"/>
      <c r="F163" s="466">
        <f t="shared" si="9"/>
        <v>0</v>
      </c>
    </row>
    <row r="164" spans="1:6" s="448" customFormat="1" ht="8.25" customHeight="1" x14ac:dyDescent="0.25">
      <c r="A164" s="165"/>
      <c r="B164" s="153"/>
      <c r="C164" s="154"/>
      <c r="D164" s="229"/>
      <c r="E164" s="173"/>
      <c r="F164" s="466"/>
    </row>
    <row r="165" spans="1:6" s="448" customFormat="1" ht="37.5" x14ac:dyDescent="0.25">
      <c r="A165" s="165"/>
      <c r="B165" s="230" t="s">
        <v>984</v>
      </c>
      <c r="C165" s="154"/>
      <c r="D165" s="229"/>
      <c r="E165" s="173"/>
      <c r="F165" s="466"/>
    </row>
    <row r="166" spans="1:6" s="448" customFormat="1" ht="17.25" customHeight="1" x14ac:dyDescent="0.25">
      <c r="A166" s="165" t="s">
        <v>985</v>
      </c>
      <c r="B166" s="166" t="s">
        <v>910</v>
      </c>
      <c r="C166" s="154" t="s">
        <v>15</v>
      </c>
      <c r="D166" s="229">
        <v>30</v>
      </c>
      <c r="E166" s="173"/>
      <c r="F166" s="466">
        <f t="shared" ref="F166:F172" si="10">D166*E166</f>
        <v>0</v>
      </c>
    </row>
    <row r="167" spans="1:6" s="448" customFormat="1" ht="17.25" customHeight="1" x14ac:dyDescent="0.25">
      <c r="A167" s="165" t="s">
        <v>986</v>
      </c>
      <c r="B167" s="166" t="s">
        <v>909</v>
      </c>
      <c r="C167" s="154" t="s">
        <v>15</v>
      </c>
      <c r="D167" s="229">
        <v>20</v>
      </c>
      <c r="E167" s="173"/>
      <c r="F167" s="466">
        <f t="shared" si="10"/>
        <v>0</v>
      </c>
    </row>
    <row r="168" spans="1:6" s="448" customFormat="1" ht="17.25" customHeight="1" x14ac:dyDescent="0.25">
      <c r="A168" s="165" t="s">
        <v>987</v>
      </c>
      <c r="B168" s="153" t="s">
        <v>908</v>
      </c>
      <c r="C168" s="154" t="s">
        <v>15</v>
      </c>
      <c r="D168" s="229">
        <v>20</v>
      </c>
      <c r="E168" s="173"/>
      <c r="F168" s="466">
        <f t="shared" si="10"/>
        <v>0</v>
      </c>
    </row>
    <row r="169" spans="1:6" s="448" customFormat="1" ht="17.25" customHeight="1" x14ac:dyDescent="0.25">
      <c r="A169" s="165" t="s">
        <v>988</v>
      </c>
      <c r="B169" s="166" t="s">
        <v>907</v>
      </c>
      <c r="C169" s="154" t="s">
        <v>15</v>
      </c>
      <c r="D169" s="229">
        <v>20</v>
      </c>
      <c r="E169" s="173"/>
      <c r="F169" s="466">
        <f t="shared" si="10"/>
        <v>0</v>
      </c>
    </row>
    <row r="170" spans="1:6" s="448" customFormat="1" ht="17.25" customHeight="1" x14ac:dyDescent="0.25">
      <c r="A170" s="165" t="s">
        <v>989</v>
      </c>
      <c r="B170" s="153" t="s">
        <v>906</v>
      </c>
      <c r="C170" s="154" t="s">
        <v>15</v>
      </c>
      <c r="D170" s="229">
        <v>20</v>
      </c>
      <c r="E170" s="173"/>
      <c r="F170" s="466">
        <f t="shared" si="10"/>
        <v>0</v>
      </c>
    </row>
    <row r="171" spans="1:6" s="448" customFormat="1" ht="17.25" customHeight="1" x14ac:dyDescent="0.25">
      <c r="A171" s="165" t="s">
        <v>990</v>
      </c>
      <c r="B171" s="153" t="s">
        <v>905</v>
      </c>
      <c r="C171" s="154" t="s">
        <v>15</v>
      </c>
      <c r="D171" s="229">
        <v>20</v>
      </c>
      <c r="E171" s="173"/>
      <c r="F171" s="466">
        <f t="shared" si="10"/>
        <v>0</v>
      </c>
    </row>
    <row r="172" spans="1:6" s="448" customFormat="1" ht="17.25" customHeight="1" x14ac:dyDescent="0.25">
      <c r="A172" s="165" t="s">
        <v>1107</v>
      </c>
      <c r="B172" s="153" t="s">
        <v>918</v>
      </c>
      <c r="C172" s="154" t="s">
        <v>15</v>
      </c>
      <c r="D172" s="229">
        <v>10</v>
      </c>
      <c r="E172" s="173"/>
      <c r="F172" s="466">
        <f t="shared" si="10"/>
        <v>0</v>
      </c>
    </row>
    <row r="173" spans="1:6" s="448" customFormat="1" ht="6.75" customHeight="1" x14ac:dyDescent="0.25">
      <c r="A173" s="165"/>
      <c r="B173" s="153"/>
      <c r="C173" s="154"/>
      <c r="D173" s="229"/>
      <c r="E173" s="173"/>
      <c r="F173" s="466"/>
    </row>
    <row r="174" spans="1:6" s="448" customFormat="1" ht="12.5" x14ac:dyDescent="0.25">
      <c r="A174" s="165"/>
      <c r="B174" s="568"/>
      <c r="C174" s="200"/>
      <c r="D174" s="229"/>
      <c r="E174" s="173"/>
      <c r="F174" s="466"/>
    </row>
    <row r="175" spans="1:6" s="448" customFormat="1" ht="12.5" x14ac:dyDescent="0.25">
      <c r="A175" s="165"/>
      <c r="B175" s="568"/>
      <c r="C175" s="200"/>
      <c r="D175" s="229"/>
      <c r="E175" s="173"/>
      <c r="F175" s="466"/>
    </row>
    <row r="176" spans="1:6" s="448" customFormat="1" ht="12.5" x14ac:dyDescent="0.25">
      <c r="A176" s="165"/>
      <c r="B176" s="568"/>
      <c r="C176" s="200"/>
      <c r="D176" s="229"/>
      <c r="E176" s="173"/>
      <c r="F176" s="466"/>
    </row>
    <row r="177" spans="1:6" s="448" customFormat="1" ht="12.5" x14ac:dyDescent="0.25">
      <c r="A177" s="165"/>
      <c r="B177" s="568"/>
      <c r="C177" s="200"/>
      <c r="D177" s="229"/>
      <c r="E177" s="173"/>
      <c r="F177" s="466"/>
    </row>
    <row r="178" spans="1:6" s="448" customFormat="1" ht="12.5" x14ac:dyDescent="0.25">
      <c r="A178" s="165"/>
      <c r="B178" s="568"/>
      <c r="C178" s="200"/>
      <c r="D178" s="229"/>
      <c r="E178" s="173"/>
      <c r="F178" s="466"/>
    </row>
    <row r="179" spans="1:6" s="448" customFormat="1" ht="12.5" x14ac:dyDescent="0.25">
      <c r="A179" s="165"/>
      <c r="B179" s="568"/>
      <c r="C179" s="200"/>
      <c r="D179" s="229"/>
      <c r="E179" s="173"/>
      <c r="F179" s="466"/>
    </row>
    <row r="180" spans="1:6" s="448" customFormat="1" ht="12.5" x14ac:dyDescent="0.25">
      <c r="A180" s="165"/>
      <c r="B180" s="568"/>
      <c r="C180" s="200"/>
      <c r="D180" s="229"/>
      <c r="E180" s="173"/>
      <c r="F180" s="466"/>
    </row>
    <row r="181" spans="1:6" s="448" customFormat="1" ht="13" thickBot="1" x14ac:dyDescent="0.3">
      <c r="A181" s="165"/>
      <c r="B181" s="568"/>
      <c r="C181" s="200"/>
      <c r="D181" s="229"/>
      <c r="E181" s="173"/>
      <c r="F181" s="466"/>
    </row>
    <row r="182" spans="1:6" s="448" customFormat="1" ht="20.25" customHeight="1" thickTop="1" x14ac:dyDescent="0.25">
      <c r="A182" s="1101" t="s">
        <v>93</v>
      </c>
      <c r="B182" s="1101"/>
      <c r="C182" s="1101"/>
      <c r="D182" s="1101"/>
      <c r="E182" s="1101"/>
      <c r="F182" s="903">
        <f>SUM(F125:F181)</f>
        <v>0</v>
      </c>
    </row>
    <row r="183" spans="1:6" s="448" customFormat="1" ht="13" x14ac:dyDescent="0.25">
      <c r="A183" s="165"/>
      <c r="B183" s="231" t="s">
        <v>991</v>
      </c>
      <c r="C183" s="165"/>
      <c r="D183" s="229"/>
      <c r="E183" s="173"/>
      <c r="F183" s="466"/>
    </row>
    <row r="184" spans="1:6" s="448" customFormat="1" ht="8.25" customHeight="1" x14ac:dyDescent="0.25">
      <c r="A184" s="165"/>
      <c r="B184" s="231"/>
      <c r="C184" s="165"/>
      <c r="D184" s="229"/>
      <c r="E184" s="173"/>
      <c r="F184" s="466"/>
    </row>
    <row r="185" spans="1:6" s="448" customFormat="1" ht="37.5" x14ac:dyDescent="0.25">
      <c r="A185" s="165" t="s">
        <v>318</v>
      </c>
      <c r="B185" s="166" t="s">
        <v>1108</v>
      </c>
      <c r="C185" s="167" t="s">
        <v>15</v>
      </c>
      <c r="D185" s="245">
        <f>SUM(D157:D184)</f>
        <v>420</v>
      </c>
      <c r="E185" s="246"/>
      <c r="F185" s="562">
        <f>D185*E185</f>
        <v>0</v>
      </c>
    </row>
    <row r="186" spans="1:6" s="448" customFormat="1" ht="6.75" customHeight="1" x14ac:dyDescent="0.25">
      <c r="A186" s="165"/>
      <c r="B186" s="164"/>
      <c r="C186" s="165"/>
      <c r="D186" s="244"/>
      <c r="E186" s="173"/>
      <c r="F186" s="466"/>
    </row>
    <row r="187" spans="1:6" s="448" customFormat="1" ht="37.5" x14ac:dyDescent="0.25">
      <c r="A187" s="165" t="s">
        <v>992</v>
      </c>
      <c r="B187" s="166" t="s">
        <v>993</v>
      </c>
      <c r="C187" s="167" t="s">
        <v>15</v>
      </c>
      <c r="D187" s="168">
        <v>8</v>
      </c>
      <c r="E187" s="246"/>
      <c r="F187" s="562">
        <f>D187*E187</f>
        <v>0</v>
      </c>
    </row>
    <row r="188" spans="1:6" s="448" customFormat="1" ht="12.5" x14ac:dyDescent="0.25">
      <c r="A188" s="165"/>
      <c r="B188" s="164"/>
      <c r="C188" s="165"/>
      <c r="D188" s="244"/>
      <c r="E188" s="173"/>
      <c r="F188" s="466"/>
    </row>
    <row r="189" spans="1:6" s="448" customFormat="1" ht="26" x14ac:dyDescent="0.25">
      <c r="A189" s="179"/>
      <c r="B189" s="209" t="s">
        <v>942</v>
      </c>
      <c r="C189" s="179"/>
      <c r="D189" s="205"/>
      <c r="E189" s="182"/>
      <c r="F189" s="560"/>
    </row>
    <row r="190" spans="1:6" s="448" customFormat="1" ht="12.5" x14ac:dyDescent="0.25">
      <c r="A190" s="179"/>
      <c r="B190" s="183"/>
      <c r="C190" s="179"/>
      <c r="D190" s="205"/>
      <c r="E190" s="182"/>
      <c r="F190" s="560"/>
    </row>
    <row r="191" spans="1:6" s="448" customFormat="1" ht="13" x14ac:dyDescent="0.25">
      <c r="A191" s="179"/>
      <c r="B191" s="180" t="s">
        <v>943</v>
      </c>
      <c r="C191" s="179"/>
      <c r="D191" s="205"/>
      <c r="E191" s="182"/>
      <c r="F191" s="560"/>
    </row>
    <row r="192" spans="1:6" s="448" customFormat="1" ht="12.5" x14ac:dyDescent="0.25">
      <c r="A192" s="179" t="s">
        <v>134</v>
      </c>
      <c r="B192" s="183" t="s">
        <v>944</v>
      </c>
      <c r="C192" s="179" t="s">
        <v>38</v>
      </c>
      <c r="D192" s="181">
        <v>50</v>
      </c>
      <c r="E192" s="182"/>
      <c r="F192" s="560">
        <f>D192*E192</f>
        <v>0</v>
      </c>
    </row>
    <row r="193" spans="1:6" s="448" customFormat="1" ht="12.5" x14ac:dyDescent="0.25">
      <c r="A193" s="179"/>
      <c r="B193" s="183"/>
      <c r="C193" s="179"/>
      <c r="D193" s="181"/>
      <c r="E193" s="182"/>
      <c r="F193" s="560"/>
    </row>
    <row r="194" spans="1:6" s="448" customFormat="1" ht="25" x14ac:dyDescent="0.25">
      <c r="A194" s="179" t="s">
        <v>945</v>
      </c>
      <c r="B194" s="207" t="s">
        <v>946</v>
      </c>
      <c r="C194" s="195" t="s">
        <v>38</v>
      </c>
      <c r="D194" s="196">
        <f>D192*2</f>
        <v>100</v>
      </c>
      <c r="E194" s="197"/>
      <c r="F194" s="563">
        <f>D194*E194</f>
        <v>0</v>
      </c>
    </row>
    <row r="195" spans="1:6" s="448" customFormat="1" ht="12.5" x14ac:dyDescent="0.25">
      <c r="A195" s="179"/>
      <c r="B195" s="183"/>
      <c r="C195" s="179"/>
      <c r="D195" s="205"/>
      <c r="E195" s="182"/>
      <c r="F195" s="560"/>
    </row>
    <row r="196" spans="1:6" s="448" customFormat="1" ht="13" x14ac:dyDescent="0.25">
      <c r="A196" s="179"/>
      <c r="B196" s="180" t="s">
        <v>947</v>
      </c>
      <c r="C196" s="179"/>
      <c r="D196" s="205"/>
      <c r="E196" s="182"/>
      <c r="F196" s="560"/>
    </row>
    <row r="197" spans="1:6" s="448" customFormat="1" ht="18.75" customHeight="1" x14ac:dyDescent="0.25">
      <c r="A197" s="179" t="s">
        <v>948</v>
      </c>
      <c r="B197" s="186" t="s">
        <v>949</v>
      </c>
      <c r="C197" s="179" t="s">
        <v>106</v>
      </c>
      <c r="D197" s="213">
        <v>321</v>
      </c>
      <c r="E197" s="182"/>
      <c r="F197" s="560">
        <f>D197*E197</f>
        <v>0</v>
      </c>
    </row>
    <row r="198" spans="1:6" s="448" customFormat="1" ht="18.75" customHeight="1" x14ac:dyDescent="0.25">
      <c r="A198" s="210" t="s">
        <v>807</v>
      </c>
      <c r="B198" s="186" t="s">
        <v>950</v>
      </c>
      <c r="C198" s="179" t="s">
        <v>106</v>
      </c>
      <c r="D198" s="213">
        <v>80</v>
      </c>
      <c r="E198" s="182"/>
      <c r="F198" s="560">
        <f>D198*E198</f>
        <v>0</v>
      </c>
    </row>
    <row r="199" spans="1:6" s="448" customFormat="1" ht="12.5" x14ac:dyDescent="0.25">
      <c r="A199" s="179"/>
      <c r="B199" s="183"/>
      <c r="C199" s="179"/>
      <c r="D199" s="205"/>
      <c r="E199" s="182"/>
      <c r="F199" s="560"/>
    </row>
    <row r="200" spans="1:6" s="448" customFormat="1" ht="13" x14ac:dyDescent="0.25">
      <c r="A200" s="179"/>
      <c r="B200" s="204" t="s">
        <v>951</v>
      </c>
      <c r="C200" s="179"/>
      <c r="D200" s="205"/>
      <c r="E200" s="182"/>
      <c r="F200" s="560"/>
    </row>
    <row r="201" spans="1:6" s="448" customFormat="1" ht="12.5" x14ac:dyDescent="0.25">
      <c r="A201" s="179" t="s">
        <v>952</v>
      </c>
      <c r="B201" s="186" t="s">
        <v>953</v>
      </c>
      <c r="C201" s="179" t="s">
        <v>15</v>
      </c>
      <c r="D201" s="181">
        <v>6</v>
      </c>
      <c r="E201" s="182"/>
      <c r="F201" s="560">
        <f>D201*E201</f>
        <v>0</v>
      </c>
    </row>
    <row r="202" spans="1:6" s="448" customFormat="1" ht="13" x14ac:dyDescent="0.25">
      <c r="A202" s="179"/>
      <c r="B202" s="214"/>
      <c r="C202" s="179"/>
      <c r="D202" s="205"/>
      <c r="E202" s="182"/>
      <c r="F202" s="560"/>
    </row>
    <row r="203" spans="1:6" s="448" customFormat="1" ht="13" x14ac:dyDescent="0.25">
      <c r="A203" s="179"/>
      <c r="B203" s="188" t="s">
        <v>954</v>
      </c>
      <c r="C203" s="179"/>
      <c r="D203" s="181"/>
      <c r="E203" s="182"/>
      <c r="F203" s="560"/>
    </row>
    <row r="204" spans="1:6" s="448" customFormat="1" ht="25.5" customHeight="1" x14ac:dyDescent="0.25">
      <c r="A204" s="179" t="s">
        <v>955</v>
      </c>
      <c r="B204" s="186" t="s">
        <v>1109</v>
      </c>
      <c r="C204" s="179" t="s">
        <v>106</v>
      </c>
      <c r="D204" s="406" t="s">
        <v>1003</v>
      </c>
      <c r="E204" s="182"/>
      <c r="F204" s="560">
        <v>0</v>
      </c>
    </row>
    <row r="205" spans="1:6" s="448" customFormat="1" ht="19.5" customHeight="1" x14ac:dyDescent="0.25">
      <c r="A205" s="179" t="s">
        <v>956</v>
      </c>
      <c r="B205" s="186" t="s">
        <v>1011</v>
      </c>
      <c r="C205" s="179" t="s">
        <v>106</v>
      </c>
      <c r="D205" s="181">
        <v>30</v>
      </c>
      <c r="E205" s="182"/>
      <c r="F205" s="560">
        <f>D205*E205</f>
        <v>0</v>
      </c>
    </row>
    <row r="206" spans="1:6" s="448" customFormat="1" ht="12.5" x14ac:dyDescent="0.25">
      <c r="A206" s="179"/>
      <c r="B206" s="186"/>
      <c r="C206" s="179"/>
      <c r="D206" s="181"/>
      <c r="E206" s="182"/>
      <c r="F206" s="560"/>
    </row>
    <row r="207" spans="1:6" s="448" customFormat="1" ht="12.5" x14ac:dyDescent="0.25">
      <c r="A207" s="179"/>
      <c r="B207" s="186"/>
      <c r="C207" s="179"/>
      <c r="D207" s="181"/>
      <c r="E207" s="182"/>
      <c r="F207" s="560"/>
    </row>
    <row r="208" spans="1:6" s="448" customFormat="1" ht="12.5" x14ac:dyDescent="0.25">
      <c r="A208" s="179"/>
      <c r="B208" s="186"/>
      <c r="C208" s="179"/>
      <c r="D208" s="181"/>
      <c r="E208" s="182"/>
      <c r="F208" s="560"/>
    </row>
    <row r="209" spans="1:6" s="448" customFormat="1" ht="12.5" x14ac:dyDescent="0.25">
      <c r="A209" s="179"/>
      <c r="B209" s="186"/>
      <c r="C209" s="179"/>
      <c r="D209" s="181"/>
      <c r="E209" s="182"/>
      <c r="F209" s="560"/>
    </row>
    <row r="210" spans="1:6" s="448" customFormat="1" ht="12.5" x14ac:dyDescent="0.25">
      <c r="A210" s="179"/>
      <c r="B210" s="186"/>
      <c r="C210" s="179"/>
      <c r="D210" s="181"/>
      <c r="E210" s="182"/>
      <c r="F210" s="560"/>
    </row>
    <row r="211" spans="1:6" s="448" customFormat="1" ht="12.5" x14ac:dyDescent="0.25">
      <c r="A211" s="179"/>
      <c r="B211" s="186"/>
      <c r="C211" s="179"/>
      <c r="D211" s="181"/>
      <c r="E211" s="182"/>
      <c r="F211" s="560"/>
    </row>
    <row r="212" spans="1:6" s="448" customFormat="1" ht="12.5" x14ac:dyDescent="0.25">
      <c r="A212" s="179"/>
      <c r="B212" s="186"/>
      <c r="C212" s="179"/>
      <c r="D212" s="181"/>
      <c r="E212" s="182"/>
      <c r="F212" s="560"/>
    </row>
    <row r="213" spans="1:6" s="448" customFormat="1" ht="12.5" x14ac:dyDescent="0.25">
      <c r="A213" s="179"/>
      <c r="B213" s="186"/>
      <c r="C213" s="179"/>
      <c r="D213" s="181"/>
      <c r="E213" s="182"/>
      <c r="F213" s="560"/>
    </row>
    <row r="214" spans="1:6" s="448" customFormat="1" ht="12.5" x14ac:dyDescent="0.25">
      <c r="A214" s="179"/>
      <c r="B214" s="186"/>
      <c r="C214" s="179"/>
      <c r="D214" s="181"/>
      <c r="E214" s="182"/>
      <c r="F214" s="560"/>
    </row>
    <row r="215" spans="1:6" s="448" customFormat="1" ht="12.5" x14ac:dyDescent="0.25">
      <c r="A215" s="179"/>
      <c r="B215" s="186"/>
      <c r="C215" s="179"/>
      <c r="D215" s="181"/>
      <c r="E215" s="182"/>
      <c r="F215" s="560"/>
    </row>
    <row r="216" spans="1:6" s="448" customFormat="1" ht="12.5" x14ac:dyDescent="0.25">
      <c r="A216" s="179"/>
      <c r="B216" s="186"/>
      <c r="C216" s="179"/>
      <c r="D216" s="181"/>
      <c r="E216" s="182"/>
      <c r="F216" s="560"/>
    </row>
    <row r="217" spans="1:6" s="448" customFormat="1" ht="12.5" x14ac:dyDescent="0.25">
      <c r="A217" s="179"/>
      <c r="B217" s="186"/>
      <c r="C217" s="179"/>
      <c r="D217" s="181"/>
      <c r="E217" s="182"/>
      <c r="F217" s="560"/>
    </row>
    <row r="218" spans="1:6" s="448" customFormat="1" ht="12.5" x14ac:dyDescent="0.25">
      <c r="A218" s="179"/>
      <c r="B218" s="186"/>
      <c r="C218" s="179"/>
      <c r="D218" s="181"/>
      <c r="E218" s="182"/>
      <c r="F218" s="560"/>
    </row>
    <row r="219" spans="1:6" s="448" customFormat="1" ht="12.5" x14ac:dyDescent="0.25">
      <c r="A219" s="179"/>
      <c r="B219" s="186"/>
      <c r="C219" s="179"/>
      <c r="D219" s="181"/>
      <c r="E219" s="182"/>
      <c r="F219" s="560"/>
    </row>
    <row r="220" spans="1:6" s="448" customFormat="1" ht="12.5" x14ac:dyDescent="0.25">
      <c r="A220" s="179"/>
      <c r="B220" s="186"/>
      <c r="C220" s="179"/>
      <c r="D220" s="181"/>
      <c r="E220" s="182"/>
      <c r="F220" s="560"/>
    </row>
    <row r="221" spans="1:6" s="448" customFormat="1" ht="12.5" x14ac:dyDescent="0.25">
      <c r="A221" s="179"/>
      <c r="B221" s="186"/>
      <c r="C221" s="179"/>
      <c r="D221" s="181"/>
      <c r="E221" s="182"/>
      <c r="F221" s="560"/>
    </row>
    <row r="222" spans="1:6" s="448" customFormat="1" ht="12.5" x14ac:dyDescent="0.25">
      <c r="A222" s="179"/>
      <c r="B222" s="186"/>
      <c r="C222" s="179"/>
      <c r="D222" s="181"/>
      <c r="E222" s="182"/>
      <c r="F222" s="560"/>
    </row>
    <row r="223" spans="1:6" s="448" customFormat="1" ht="12.5" x14ac:dyDescent="0.25">
      <c r="A223" s="179"/>
      <c r="B223" s="186"/>
      <c r="C223" s="179"/>
      <c r="D223" s="181"/>
      <c r="E223" s="182"/>
      <c r="F223" s="560"/>
    </row>
    <row r="224" spans="1:6" s="448" customFormat="1" ht="12.5" x14ac:dyDescent="0.25">
      <c r="A224" s="179"/>
      <c r="B224" s="186"/>
      <c r="C224" s="179"/>
      <c r="D224" s="181"/>
      <c r="E224" s="182"/>
      <c r="F224" s="560"/>
    </row>
    <row r="225" spans="1:6" s="448" customFormat="1" ht="12.5" x14ac:dyDescent="0.25">
      <c r="A225" s="179"/>
      <c r="B225" s="186"/>
      <c r="C225" s="179"/>
      <c r="D225" s="181"/>
      <c r="E225" s="182"/>
      <c r="F225" s="560"/>
    </row>
    <row r="226" spans="1:6" s="448" customFormat="1" ht="12.5" x14ac:dyDescent="0.25">
      <c r="A226" s="179"/>
      <c r="B226" s="186"/>
      <c r="C226" s="179"/>
      <c r="D226" s="181"/>
      <c r="E226" s="182"/>
      <c r="F226" s="560"/>
    </row>
    <row r="227" spans="1:6" s="448" customFormat="1" ht="12.5" x14ac:dyDescent="0.25">
      <c r="A227" s="179"/>
      <c r="B227" s="186"/>
      <c r="C227" s="179"/>
      <c r="D227" s="181"/>
      <c r="E227" s="182"/>
      <c r="F227" s="560"/>
    </row>
    <row r="228" spans="1:6" s="448" customFormat="1" ht="12.5" x14ac:dyDescent="0.25">
      <c r="A228" s="179"/>
      <c r="B228" s="186"/>
      <c r="C228" s="179"/>
      <c r="D228" s="181"/>
      <c r="E228" s="182"/>
      <c r="F228" s="560"/>
    </row>
    <row r="229" spans="1:6" s="448" customFormat="1" ht="12.5" x14ac:dyDescent="0.25">
      <c r="A229" s="179"/>
      <c r="B229" s="186"/>
      <c r="C229" s="179"/>
      <c r="D229" s="181"/>
      <c r="E229" s="182"/>
      <c r="F229" s="560"/>
    </row>
    <row r="230" spans="1:6" s="448" customFormat="1" ht="12.5" x14ac:dyDescent="0.25">
      <c r="A230" s="179"/>
      <c r="B230" s="186"/>
      <c r="C230" s="179"/>
      <c r="D230" s="181"/>
      <c r="E230" s="182"/>
      <c r="F230" s="560"/>
    </row>
    <row r="231" spans="1:6" s="448" customFormat="1" ht="12.5" x14ac:dyDescent="0.25">
      <c r="A231" s="179"/>
      <c r="B231" s="186"/>
      <c r="C231" s="179"/>
      <c r="D231" s="181"/>
      <c r="E231" s="182"/>
      <c r="F231" s="560"/>
    </row>
    <row r="232" spans="1:6" s="448" customFormat="1" ht="12.5" x14ac:dyDescent="0.25">
      <c r="A232" s="179"/>
      <c r="B232" s="186"/>
      <c r="C232" s="179"/>
      <c r="D232" s="181"/>
      <c r="E232" s="182"/>
      <c r="F232" s="560"/>
    </row>
    <row r="233" spans="1:6" s="448" customFormat="1" ht="12.5" x14ac:dyDescent="0.25">
      <c r="A233" s="179"/>
      <c r="B233" s="186"/>
      <c r="C233" s="179"/>
      <c r="D233" s="181"/>
      <c r="E233" s="182"/>
      <c r="F233" s="560"/>
    </row>
    <row r="234" spans="1:6" s="448" customFormat="1" ht="12.5" x14ac:dyDescent="0.25">
      <c r="A234" s="179"/>
      <c r="B234" s="186"/>
      <c r="C234" s="179"/>
      <c r="D234" s="181"/>
      <c r="E234" s="182"/>
      <c r="F234" s="560"/>
    </row>
    <row r="235" spans="1:6" s="448" customFormat="1" ht="12.5" x14ac:dyDescent="0.25">
      <c r="A235" s="179"/>
      <c r="B235" s="186"/>
      <c r="C235" s="179"/>
      <c r="D235" s="181"/>
      <c r="E235" s="182"/>
      <c r="F235" s="560"/>
    </row>
    <row r="236" spans="1:6" s="448" customFormat="1" ht="12.5" x14ac:dyDescent="0.25">
      <c r="A236" s="179"/>
      <c r="B236" s="186"/>
      <c r="C236" s="179"/>
      <c r="D236" s="181"/>
      <c r="E236" s="182"/>
      <c r="F236" s="560"/>
    </row>
    <row r="237" spans="1:6" s="448" customFormat="1" ht="12.5" x14ac:dyDescent="0.25">
      <c r="A237" s="179"/>
      <c r="B237" s="186"/>
      <c r="C237" s="179"/>
      <c r="D237" s="181"/>
      <c r="E237" s="182"/>
      <c r="F237" s="560"/>
    </row>
    <row r="238" spans="1:6" s="448" customFormat="1" ht="12.5" x14ac:dyDescent="0.25">
      <c r="A238" s="179"/>
      <c r="B238" s="186"/>
      <c r="C238" s="179"/>
      <c r="D238" s="181"/>
      <c r="E238" s="182"/>
      <c r="F238" s="560"/>
    </row>
    <row r="239" spans="1:6" s="448" customFormat="1" ht="12.5" x14ac:dyDescent="0.25">
      <c r="A239" s="179"/>
      <c r="B239" s="186"/>
      <c r="C239" s="179"/>
      <c r="D239" s="181"/>
      <c r="E239" s="182"/>
      <c r="F239" s="560"/>
    </row>
    <row r="240" spans="1:6" s="448" customFormat="1" ht="12.5" x14ac:dyDescent="0.25">
      <c r="A240" s="179"/>
      <c r="B240" s="186"/>
      <c r="C240" s="179"/>
      <c r="D240" s="181"/>
      <c r="E240" s="182"/>
      <c r="F240" s="560"/>
    </row>
    <row r="241" spans="1:6" s="448" customFormat="1" ht="12.5" x14ac:dyDescent="0.25">
      <c r="A241" s="179"/>
      <c r="B241" s="186"/>
      <c r="C241" s="179"/>
      <c r="D241" s="181"/>
      <c r="E241" s="182"/>
      <c r="F241" s="560"/>
    </row>
    <row r="242" spans="1:6" s="448" customFormat="1" ht="12.5" x14ac:dyDescent="0.25">
      <c r="A242" s="179"/>
      <c r="B242" s="186"/>
      <c r="C242" s="179"/>
      <c r="D242" s="181"/>
      <c r="E242" s="182"/>
      <c r="F242" s="560"/>
    </row>
    <row r="243" spans="1:6" s="448" customFormat="1" ht="13" thickBot="1" x14ac:dyDescent="0.3">
      <c r="A243" s="179"/>
      <c r="B243" s="186"/>
      <c r="C243" s="179"/>
      <c r="D243" s="181"/>
      <c r="E243" s="182"/>
      <c r="F243" s="560"/>
    </row>
    <row r="244" spans="1:6" s="448" customFormat="1" ht="18" customHeight="1" thickTop="1" x14ac:dyDescent="0.25">
      <c r="A244" s="1101" t="s">
        <v>93</v>
      </c>
      <c r="B244" s="1101"/>
      <c r="C244" s="1101"/>
      <c r="D244" s="1101"/>
      <c r="E244" s="1101"/>
      <c r="F244" s="903">
        <f>SUM(F185:F243)</f>
        <v>0</v>
      </c>
    </row>
    <row r="245" spans="1:6" s="448" customFormat="1" ht="13" x14ac:dyDescent="0.25">
      <c r="A245" s="215"/>
      <c r="B245" s="216"/>
      <c r="C245" s="215"/>
      <c r="D245" s="217"/>
      <c r="E245" s="218"/>
      <c r="F245" s="564"/>
    </row>
    <row r="246" spans="1:6" s="448" customFormat="1" ht="12.5" x14ac:dyDescent="0.25">
      <c r="A246" s="215"/>
      <c r="B246" s="219"/>
      <c r="C246" s="215"/>
      <c r="D246" s="217"/>
      <c r="E246" s="218"/>
      <c r="F246" s="564"/>
    </row>
    <row r="247" spans="1:6" s="448" customFormat="1" ht="13" x14ac:dyDescent="0.25">
      <c r="A247" s="191"/>
      <c r="B247" s="220" t="s">
        <v>1306</v>
      </c>
      <c r="C247" s="191"/>
      <c r="D247" s="221"/>
      <c r="E247" s="222"/>
      <c r="F247" s="565"/>
    </row>
    <row r="248" spans="1:6" s="448" customFormat="1" ht="13" x14ac:dyDescent="0.25">
      <c r="A248" s="191"/>
      <c r="B248" s="220"/>
      <c r="C248" s="191"/>
      <c r="D248" s="221"/>
      <c r="E248" s="222"/>
      <c r="F248" s="565"/>
    </row>
    <row r="249" spans="1:6" s="448" customFormat="1" ht="13" x14ac:dyDescent="0.25">
      <c r="A249" s="191"/>
      <c r="B249" s="223" t="s">
        <v>261</v>
      </c>
      <c r="C249" s="191"/>
      <c r="D249" s="221"/>
      <c r="E249" s="222"/>
      <c r="F249" s="565"/>
    </row>
    <row r="250" spans="1:6" s="448" customFormat="1" ht="12.5" x14ac:dyDescent="0.25">
      <c r="A250" s="191"/>
      <c r="B250" s="183"/>
      <c r="C250" s="191"/>
      <c r="D250" s="221"/>
      <c r="E250" s="222"/>
      <c r="F250" s="565"/>
    </row>
    <row r="251" spans="1:6" s="448" customFormat="1" ht="12.5" x14ac:dyDescent="0.25">
      <c r="A251" s="191"/>
      <c r="B251" s="224" t="s">
        <v>410</v>
      </c>
      <c r="C251" s="191"/>
      <c r="D251" s="221"/>
      <c r="E251" s="222"/>
      <c r="F251" s="565">
        <f>+F61</f>
        <v>0</v>
      </c>
    </row>
    <row r="252" spans="1:6" s="448" customFormat="1" ht="12.5" x14ac:dyDescent="0.25">
      <c r="A252" s="191"/>
      <c r="B252" s="224"/>
      <c r="C252" s="191"/>
      <c r="D252" s="221"/>
      <c r="E252" s="222"/>
      <c r="F252" s="565"/>
    </row>
    <row r="253" spans="1:6" s="448" customFormat="1" ht="12.5" x14ac:dyDescent="0.25">
      <c r="A253" s="191"/>
      <c r="B253" s="224" t="s">
        <v>411</v>
      </c>
      <c r="C253" s="191"/>
      <c r="D253" s="221"/>
      <c r="E253" s="222"/>
      <c r="F253" s="565">
        <f>+F182</f>
        <v>0</v>
      </c>
    </row>
    <row r="254" spans="1:6" s="448" customFormat="1" ht="12.5" x14ac:dyDescent="0.25">
      <c r="A254" s="191"/>
      <c r="B254" s="224"/>
      <c r="C254" s="191"/>
      <c r="D254" s="221"/>
      <c r="E254" s="222"/>
      <c r="F254" s="565"/>
    </row>
    <row r="255" spans="1:6" s="448" customFormat="1" ht="12.5" x14ac:dyDescent="0.25">
      <c r="A255" s="225"/>
      <c r="B255" s="224" t="s">
        <v>412</v>
      </c>
      <c r="C255" s="225"/>
      <c r="D255" s="226"/>
      <c r="E255" s="227"/>
      <c r="F255" s="560">
        <f>F244</f>
        <v>0</v>
      </c>
    </row>
    <row r="256" spans="1:6" s="448" customFormat="1" ht="12.5" x14ac:dyDescent="0.25">
      <c r="A256" s="225"/>
      <c r="B256" s="224"/>
      <c r="C256" s="225"/>
      <c r="D256" s="226"/>
      <c r="E256" s="227"/>
      <c r="F256" s="560"/>
    </row>
    <row r="257" spans="1:6" s="448" customFormat="1" ht="12.5" x14ac:dyDescent="0.25">
      <c r="A257" s="179"/>
      <c r="B257" s="224"/>
      <c r="C257" s="179"/>
      <c r="D257" s="181"/>
      <c r="E257" s="182"/>
      <c r="F257" s="560"/>
    </row>
    <row r="258" spans="1:6" s="448" customFormat="1" ht="12.5" x14ac:dyDescent="0.25">
      <c r="A258" s="179"/>
      <c r="B258" s="224"/>
      <c r="C258" s="179"/>
      <c r="D258" s="181"/>
      <c r="E258" s="182"/>
      <c r="F258" s="560"/>
    </row>
    <row r="259" spans="1:6" s="448" customFormat="1" ht="12.5" x14ac:dyDescent="0.25">
      <c r="A259" s="179"/>
      <c r="B259" s="207"/>
      <c r="C259" s="179"/>
      <c r="D259" s="181"/>
      <c r="E259" s="182"/>
      <c r="F259" s="560"/>
    </row>
    <row r="260" spans="1:6" s="448" customFormat="1" ht="12.5" x14ac:dyDescent="0.25">
      <c r="A260" s="179"/>
      <c r="B260" s="224"/>
      <c r="C260" s="179"/>
      <c r="D260" s="181"/>
      <c r="E260" s="182"/>
      <c r="F260" s="560"/>
    </row>
    <row r="261" spans="1:6" s="448" customFormat="1" ht="12.5" x14ac:dyDescent="0.25">
      <c r="A261" s="179"/>
      <c r="B261" s="207"/>
      <c r="C261" s="179"/>
      <c r="D261" s="181"/>
      <c r="E261" s="182"/>
      <c r="F261" s="560"/>
    </row>
    <row r="262" spans="1:6" s="448" customFormat="1" ht="12.5" x14ac:dyDescent="0.25">
      <c r="A262" s="179"/>
      <c r="B262" s="207"/>
      <c r="C262" s="179"/>
      <c r="D262" s="181"/>
      <c r="E262" s="182"/>
      <c r="F262" s="560"/>
    </row>
    <row r="263" spans="1:6" s="448" customFormat="1" ht="12.5" x14ac:dyDescent="0.25">
      <c r="A263" s="179"/>
      <c r="B263" s="207"/>
      <c r="C263" s="179"/>
      <c r="D263" s="181"/>
      <c r="E263" s="182"/>
      <c r="F263" s="560"/>
    </row>
    <row r="264" spans="1:6" s="448" customFormat="1" ht="12.5" x14ac:dyDescent="0.25">
      <c r="A264" s="179"/>
      <c r="B264" s="207"/>
      <c r="C264" s="179"/>
      <c r="D264" s="181"/>
      <c r="E264" s="182"/>
      <c r="F264" s="560"/>
    </row>
    <row r="265" spans="1:6" s="448" customFormat="1" ht="12.5" x14ac:dyDescent="0.25">
      <c r="A265" s="179"/>
      <c r="B265" s="207"/>
      <c r="C265" s="179"/>
      <c r="D265" s="181"/>
      <c r="E265" s="182"/>
      <c r="F265" s="560"/>
    </row>
    <row r="266" spans="1:6" s="448" customFormat="1" ht="12.5" x14ac:dyDescent="0.25">
      <c r="A266" s="179"/>
      <c r="B266" s="207"/>
      <c r="C266" s="179"/>
      <c r="D266" s="181"/>
      <c r="E266" s="182"/>
      <c r="F266" s="560"/>
    </row>
    <row r="267" spans="1:6" s="448" customFormat="1" ht="12.5" x14ac:dyDescent="0.25">
      <c r="A267" s="179"/>
      <c r="B267" s="207"/>
      <c r="C267" s="179"/>
      <c r="D267" s="181"/>
      <c r="E267" s="182"/>
      <c r="F267" s="560"/>
    </row>
    <row r="268" spans="1:6" s="448" customFormat="1" ht="12.5" x14ac:dyDescent="0.25">
      <c r="A268" s="179"/>
      <c r="B268" s="207"/>
      <c r="C268" s="179"/>
      <c r="D268" s="181"/>
      <c r="E268" s="182"/>
      <c r="F268" s="560"/>
    </row>
    <row r="269" spans="1:6" s="448" customFormat="1" ht="12.5" x14ac:dyDescent="0.25">
      <c r="A269" s="179"/>
      <c r="B269" s="207"/>
      <c r="C269" s="179"/>
      <c r="D269" s="181"/>
      <c r="E269" s="182"/>
      <c r="F269" s="560"/>
    </row>
    <row r="270" spans="1:6" s="448" customFormat="1" ht="12.5" x14ac:dyDescent="0.25">
      <c r="A270" s="179"/>
      <c r="B270" s="207"/>
      <c r="C270" s="179"/>
      <c r="D270" s="181"/>
      <c r="E270" s="182"/>
      <c r="F270" s="560"/>
    </row>
    <row r="271" spans="1:6" s="448" customFormat="1" ht="12.5" x14ac:dyDescent="0.25">
      <c r="A271" s="179"/>
      <c r="B271" s="207"/>
      <c r="C271" s="179"/>
      <c r="D271" s="181"/>
      <c r="E271" s="182"/>
      <c r="F271" s="560"/>
    </row>
    <row r="272" spans="1:6" s="448" customFormat="1" ht="12.5" x14ac:dyDescent="0.25">
      <c r="A272" s="179"/>
      <c r="B272" s="207"/>
      <c r="C272" s="179"/>
      <c r="D272" s="181"/>
      <c r="E272" s="182"/>
      <c r="F272" s="560"/>
    </row>
    <row r="273" spans="1:6" s="448" customFormat="1" ht="12.5" x14ac:dyDescent="0.25">
      <c r="A273" s="179"/>
      <c r="B273" s="186"/>
      <c r="C273" s="179"/>
      <c r="D273" s="181"/>
      <c r="E273" s="193"/>
      <c r="F273" s="566"/>
    </row>
    <row r="274" spans="1:6" s="448" customFormat="1" ht="12.5" x14ac:dyDescent="0.25">
      <c r="A274" s="179"/>
      <c r="B274" s="186"/>
      <c r="C274" s="179"/>
      <c r="D274" s="181"/>
      <c r="E274" s="193"/>
      <c r="F274" s="566"/>
    </row>
    <row r="275" spans="1:6" s="448" customFormat="1" ht="12.5" x14ac:dyDescent="0.25">
      <c r="A275" s="179"/>
      <c r="B275" s="186"/>
      <c r="C275" s="179"/>
      <c r="D275" s="181"/>
      <c r="E275" s="193"/>
      <c r="F275" s="566"/>
    </row>
    <row r="276" spans="1:6" s="448" customFormat="1" ht="12.5" x14ac:dyDescent="0.25">
      <c r="A276" s="179"/>
      <c r="B276" s="186"/>
      <c r="C276" s="179"/>
      <c r="D276" s="181"/>
      <c r="E276" s="193"/>
      <c r="F276" s="566"/>
    </row>
    <row r="277" spans="1:6" s="448" customFormat="1" ht="12.5" x14ac:dyDescent="0.25">
      <c r="A277" s="179"/>
      <c r="B277" s="186"/>
      <c r="C277" s="179"/>
      <c r="D277" s="181"/>
      <c r="E277" s="193"/>
      <c r="F277" s="566"/>
    </row>
    <row r="278" spans="1:6" s="448" customFormat="1" ht="12.5" x14ac:dyDescent="0.25">
      <c r="A278" s="179"/>
      <c r="B278" s="186"/>
      <c r="C278" s="179"/>
      <c r="D278" s="181"/>
      <c r="E278" s="193"/>
      <c r="F278" s="566"/>
    </row>
    <row r="279" spans="1:6" s="448" customFormat="1" ht="12.5" x14ac:dyDescent="0.25">
      <c r="A279" s="179"/>
      <c r="B279" s="186"/>
      <c r="C279" s="179"/>
      <c r="D279" s="181"/>
      <c r="E279" s="193"/>
      <c r="F279" s="566"/>
    </row>
    <row r="280" spans="1:6" s="448" customFormat="1" ht="12.5" x14ac:dyDescent="0.25">
      <c r="A280" s="179"/>
      <c r="B280" s="186"/>
      <c r="C280" s="179"/>
      <c r="D280" s="181"/>
      <c r="E280" s="193"/>
      <c r="F280" s="566"/>
    </row>
    <row r="281" spans="1:6" s="448" customFormat="1" ht="12.5" x14ac:dyDescent="0.25">
      <c r="A281" s="179"/>
      <c r="B281" s="186"/>
      <c r="C281" s="179"/>
      <c r="D281" s="181"/>
      <c r="E281" s="193"/>
      <c r="F281" s="566"/>
    </row>
    <row r="282" spans="1:6" s="448" customFormat="1" ht="12.5" x14ac:dyDescent="0.25">
      <c r="A282" s="179"/>
      <c r="B282" s="186"/>
      <c r="C282" s="179"/>
      <c r="D282" s="181"/>
      <c r="E282" s="193"/>
      <c r="F282" s="566"/>
    </row>
    <row r="283" spans="1:6" s="448" customFormat="1" ht="12.5" x14ac:dyDescent="0.25">
      <c r="A283" s="179"/>
      <c r="B283" s="186"/>
      <c r="C283" s="179"/>
      <c r="D283" s="181"/>
      <c r="E283" s="193"/>
      <c r="F283" s="566"/>
    </row>
    <row r="284" spans="1:6" s="448" customFormat="1" ht="12.5" x14ac:dyDescent="0.25">
      <c r="A284" s="179"/>
      <c r="B284" s="186"/>
      <c r="C284" s="179"/>
      <c r="D284" s="181"/>
      <c r="E284" s="193"/>
      <c r="F284" s="566"/>
    </row>
    <row r="285" spans="1:6" s="448" customFormat="1" ht="12.5" x14ac:dyDescent="0.25">
      <c r="A285" s="179"/>
      <c r="B285" s="186"/>
      <c r="C285" s="179"/>
      <c r="D285" s="181"/>
      <c r="E285" s="193"/>
      <c r="F285" s="566"/>
    </row>
    <row r="286" spans="1:6" s="448" customFormat="1" ht="12.5" x14ac:dyDescent="0.25">
      <c r="A286" s="179"/>
      <c r="B286" s="186"/>
      <c r="C286" s="179"/>
      <c r="D286" s="181"/>
      <c r="E286" s="193"/>
      <c r="F286" s="566"/>
    </row>
    <row r="287" spans="1:6" s="448" customFormat="1" ht="12.5" x14ac:dyDescent="0.25">
      <c r="A287" s="179"/>
      <c r="B287" s="186"/>
      <c r="C287" s="179"/>
      <c r="D287" s="181"/>
      <c r="E287" s="193"/>
      <c r="F287" s="566"/>
    </row>
    <row r="288" spans="1:6" s="448" customFormat="1" ht="12.5" x14ac:dyDescent="0.25">
      <c r="A288" s="179"/>
      <c r="B288" s="186"/>
      <c r="C288" s="179"/>
      <c r="D288" s="181"/>
      <c r="E288" s="193"/>
      <c r="F288" s="566"/>
    </row>
    <row r="289" spans="1:6" s="448" customFormat="1" ht="12.5" x14ac:dyDescent="0.25">
      <c r="A289" s="179"/>
      <c r="B289" s="186"/>
      <c r="C289" s="179"/>
      <c r="D289" s="181"/>
      <c r="E289" s="193"/>
      <c r="F289" s="566"/>
    </row>
    <row r="290" spans="1:6" s="448" customFormat="1" ht="12.5" x14ac:dyDescent="0.25">
      <c r="A290" s="179"/>
      <c r="B290" s="186"/>
      <c r="C290" s="179"/>
      <c r="D290" s="181"/>
      <c r="E290" s="193"/>
      <c r="F290" s="566"/>
    </row>
    <row r="291" spans="1:6" s="448" customFormat="1" ht="12.5" x14ac:dyDescent="0.25">
      <c r="A291" s="179"/>
      <c r="B291" s="186"/>
      <c r="C291" s="179"/>
      <c r="D291" s="181"/>
      <c r="E291" s="193"/>
      <c r="F291" s="566"/>
    </row>
    <row r="292" spans="1:6" s="448" customFormat="1" ht="12.5" x14ac:dyDescent="0.25">
      <c r="A292" s="179"/>
      <c r="B292" s="186"/>
      <c r="C292" s="179"/>
      <c r="D292" s="181"/>
      <c r="E292" s="193"/>
      <c r="F292" s="566"/>
    </row>
    <row r="293" spans="1:6" s="448" customFormat="1" ht="12.5" x14ac:dyDescent="0.25">
      <c r="A293" s="179"/>
      <c r="B293" s="186"/>
      <c r="C293" s="179"/>
      <c r="D293" s="181"/>
      <c r="E293" s="193"/>
      <c r="F293" s="566"/>
    </row>
    <row r="294" spans="1:6" s="448" customFormat="1" ht="12.5" x14ac:dyDescent="0.25">
      <c r="A294" s="179"/>
      <c r="B294" s="186"/>
      <c r="C294" s="179"/>
      <c r="D294" s="181"/>
      <c r="E294" s="193"/>
      <c r="F294" s="566"/>
    </row>
    <row r="295" spans="1:6" s="448" customFormat="1" ht="12.5" x14ac:dyDescent="0.25">
      <c r="A295" s="179"/>
      <c r="B295" s="186"/>
      <c r="C295" s="179"/>
      <c r="D295" s="181"/>
      <c r="E295" s="193"/>
      <c r="F295" s="566"/>
    </row>
    <row r="296" spans="1:6" s="448" customFormat="1" ht="12.5" x14ac:dyDescent="0.25">
      <c r="A296" s="179"/>
      <c r="B296" s="186"/>
      <c r="C296" s="179"/>
      <c r="D296" s="181"/>
      <c r="E296" s="193"/>
      <c r="F296" s="566"/>
    </row>
    <row r="297" spans="1:6" s="448" customFormat="1" ht="12.5" x14ac:dyDescent="0.25">
      <c r="A297" s="179"/>
      <c r="B297" s="186"/>
      <c r="C297" s="179"/>
      <c r="D297" s="181"/>
      <c r="E297" s="193"/>
      <c r="F297" s="566"/>
    </row>
    <row r="298" spans="1:6" s="448" customFormat="1" ht="12.5" x14ac:dyDescent="0.25">
      <c r="A298" s="179"/>
      <c r="B298" s="186"/>
      <c r="C298" s="179"/>
      <c r="D298" s="181"/>
      <c r="E298" s="193"/>
      <c r="F298" s="566"/>
    </row>
    <row r="299" spans="1:6" s="448" customFormat="1" ht="12.5" x14ac:dyDescent="0.25">
      <c r="A299" s="179"/>
      <c r="B299" s="186"/>
      <c r="C299" s="179"/>
      <c r="D299" s="181"/>
      <c r="E299" s="193"/>
      <c r="F299" s="566"/>
    </row>
    <row r="300" spans="1:6" s="448" customFormat="1" ht="12.5" x14ac:dyDescent="0.25">
      <c r="A300" s="179"/>
      <c r="B300" s="186"/>
      <c r="C300" s="179"/>
      <c r="D300" s="181"/>
      <c r="E300" s="193"/>
      <c r="F300" s="566"/>
    </row>
    <row r="301" spans="1:6" s="448" customFormat="1" ht="12.5" x14ac:dyDescent="0.25">
      <c r="A301" s="179"/>
      <c r="B301" s="186"/>
      <c r="C301" s="179"/>
      <c r="D301" s="181"/>
      <c r="E301" s="193"/>
      <c r="F301" s="566"/>
    </row>
    <row r="302" spans="1:6" s="448" customFormat="1" ht="12.5" x14ac:dyDescent="0.25">
      <c r="A302" s="179"/>
      <c r="B302" s="186"/>
      <c r="C302" s="179"/>
      <c r="D302" s="181"/>
      <c r="E302" s="193"/>
      <c r="F302" s="566"/>
    </row>
    <row r="303" spans="1:6" s="448" customFormat="1" ht="12.5" x14ac:dyDescent="0.25">
      <c r="A303" s="179"/>
      <c r="B303" s="186"/>
      <c r="C303" s="179"/>
      <c r="D303" s="181"/>
      <c r="E303" s="193"/>
      <c r="F303" s="566"/>
    </row>
    <row r="304" spans="1:6" s="448" customFormat="1" ht="12.5" x14ac:dyDescent="0.25">
      <c r="A304" s="179"/>
      <c r="B304" s="186"/>
      <c r="C304" s="179"/>
      <c r="D304" s="181"/>
      <c r="E304" s="193"/>
      <c r="F304" s="566"/>
    </row>
    <row r="305" spans="1:6" s="448" customFormat="1" ht="12.5" x14ac:dyDescent="0.25">
      <c r="A305" s="179"/>
      <c r="B305" s="186"/>
      <c r="C305" s="179"/>
      <c r="D305" s="181"/>
      <c r="E305" s="193"/>
      <c r="F305" s="566"/>
    </row>
    <row r="306" spans="1:6" s="448" customFormat="1" ht="12.5" x14ac:dyDescent="0.25">
      <c r="A306" s="179"/>
      <c r="B306" s="186"/>
      <c r="C306" s="179"/>
      <c r="D306" s="181"/>
      <c r="E306" s="193"/>
      <c r="F306" s="566"/>
    </row>
    <row r="307" spans="1:6" s="448" customFormat="1" ht="12.5" x14ac:dyDescent="0.25">
      <c r="A307" s="179"/>
      <c r="B307" s="186"/>
      <c r="C307" s="179"/>
      <c r="D307" s="181"/>
      <c r="E307" s="193"/>
      <c r="F307" s="566"/>
    </row>
    <row r="308" spans="1:6" s="448" customFormat="1" ht="12.5" x14ac:dyDescent="0.25">
      <c r="A308" s="179"/>
      <c r="B308" s="186"/>
      <c r="C308" s="179"/>
      <c r="D308" s="181"/>
      <c r="E308" s="193"/>
      <c r="F308" s="566"/>
    </row>
    <row r="309" spans="1:6" s="448" customFormat="1" ht="12.5" x14ac:dyDescent="0.25">
      <c r="A309" s="179"/>
      <c r="B309" s="186"/>
      <c r="C309" s="179"/>
      <c r="D309" s="181"/>
      <c r="E309" s="193"/>
      <c r="F309" s="566"/>
    </row>
    <row r="310" spans="1:6" s="448" customFormat="1" ht="12.5" x14ac:dyDescent="0.25">
      <c r="A310" s="179"/>
      <c r="B310" s="186"/>
      <c r="C310" s="179"/>
      <c r="D310" s="181"/>
      <c r="E310" s="193"/>
      <c r="F310" s="566"/>
    </row>
    <row r="311" spans="1:6" s="448" customFormat="1" ht="12.5" x14ac:dyDescent="0.25">
      <c r="A311" s="179"/>
      <c r="B311" s="186"/>
      <c r="C311" s="179"/>
      <c r="D311" s="181"/>
      <c r="E311" s="193"/>
      <c r="F311" s="566"/>
    </row>
    <row r="312" spans="1:6" s="448" customFormat="1" ht="12.5" x14ac:dyDescent="0.25">
      <c r="A312" s="179"/>
      <c r="B312" s="186"/>
      <c r="C312" s="179"/>
      <c r="D312" s="181"/>
      <c r="E312" s="193"/>
      <c r="F312" s="566"/>
    </row>
    <row r="313" spans="1:6" s="448" customFormat="1" ht="12.5" x14ac:dyDescent="0.25">
      <c r="A313" s="179"/>
      <c r="B313" s="186"/>
      <c r="C313" s="179"/>
      <c r="D313" s="181"/>
      <c r="E313" s="193"/>
      <c r="F313" s="566"/>
    </row>
    <row r="314" spans="1:6" s="448" customFormat="1" ht="12.5" x14ac:dyDescent="0.25">
      <c r="A314" s="179"/>
      <c r="B314" s="186"/>
      <c r="C314" s="179"/>
      <c r="D314" s="181"/>
      <c r="E314" s="193"/>
      <c r="F314" s="566"/>
    </row>
    <row r="315" spans="1:6" s="448" customFormat="1" ht="13" thickBot="1" x14ac:dyDescent="0.3">
      <c r="A315" s="179"/>
      <c r="B315" s="186"/>
      <c r="C315" s="179"/>
      <c r="D315" s="181"/>
      <c r="E315" s="193"/>
      <c r="F315" s="566"/>
    </row>
    <row r="316" spans="1:6" s="448" customFormat="1" ht="19.899999999999999" customHeight="1" thickTop="1" x14ac:dyDescent="0.25">
      <c r="A316" s="1112" t="s">
        <v>204</v>
      </c>
      <c r="B316" s="1112"/>
      <c r="C316" s="1112"/>
      <c r="D316" s="1112"/>
      <c r="E316" s="1112"/>
      <c r="F316" s="906">
        <f>SUM(F246:F257)</f>
        <v>0</v>
      </c>
    </row>
  </sheetData>
  <mergeCells count="9">
    <mergeCell ref="A244:E244"/>
    <mergeCell ref="A316:E316"/>
    <mergeCell ref="A1:F1"/>
    <mergeCell ref="A2:F2"/>
    <mergeCell ref="A4:F4"/>
    <mergeCell ref="A61:E61"/>
    <mergeCell ref="A123:E123"/>
    <mergeCell ref="A182:E182"/>
    <mergeCell ref="A3:F3"/>
  </mergeCells>
  <pageMargins left="0.70866141732283505" right="0.47244094488188998" top="0.74803149606299202" bottom="0.511811023622047" header="0.31496062992126" footer="0.31496062992126"/>
  <pageSetup paperSize="9" scale="76" fitToHeight="0" orientation="portrait" r:id="rId1"/>
  <headerFooter>
    <oddFooter>&amp;CALA-ORA. Bill Nr. 9.3 Pg &amp;P of &amp;N</oddFooter>
  </headerFooter>
  <rowBreaks count="2" manualBreakCount="2">
    <brk id="61" max="5" man="1"/>
    <brk id="2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Summary</vt:lpstr>
      <vt:lpstr>B1 - General Items</vt:lpstr>
      <vt:lpstr>B2 - DayWorks</vt:lpstr>
      <vt:lpstr>Bill 3.1-Trans Tank 2 to Tank 3</vt:lpstr>
      <vt:lpstr>Bill 3.2 - Tank 3</vt:lpstr>
      <vt:lpstr>Bill 3.3- Tank3 Dist </vt:lpstr>
      <vt:lpstr>Bill 4.1- Trans to Tank 4 </vt:lpstr>
      <vt:lpstr>Bill 4.2 - Tank 4</vt:lpstr>
      <vt:lpstr>Bill 4.3- Tank 4 Dist</vt:lpstr>
      <vt:lpstr>Bill 5 - Water Office Type 2</vt:lpstr>
      <vt:lpstr>Bill 6.1 - SAN BOYS</vt:lpstr>
      <vt:lpstr>Bill 6.2 - SAN GIRLS</vt:lpstr>
      <vt:lpstr>Bill 6.3 - PUBLIC TOILET</vt:lpstr>
      <vt:lpstr>Bill 7.0 ESS</vt:lpstr>
      <vt:lpstr>'B1 - General Items'!Print_Area</vt:lpstr>
      <vt:lpstr>'B2 - DayWorks'!Print_Area</vt:lpstr>
      <vt:lpstr>'Bill 3.1-Trans Tank 2 to Tank 3'!Print_Area</vt:lpstr>
      <vt:lpstr>'Bill 3.2 - Tank 3'!Print_Area</vt:lpstr>
      <vt:lpstr>'Bill 3.3- Tank3 Dist '!Print_Area</vt:lpstr>
      <vt:lpstr>'Bill 4.1- Trans to Tank 4 '!Print_Area</vt:lpstr>
      <vt:lpstr>'Bill 4.2 - Tank 4'!Print_Area</vt:lpstr>
      <vt:lpstr>'Bill 4.3- Tank 4 Dist'!Print_Area</vt:lpstr>
      <vt:lpstr>'Bill 5 - Water Office Type 2'!Print_Area</vt:lpstr>
      <vt:lpstr>'Bill 6.1 - SAN BOYS'!Print_Area</vt:lpstr>
      <vt:lpstr>'Bill 6.2 - SAN GIRLS'!Print_Area</vt:lpstr>
      <vt:lpstr>'Bill 6.3 - PUBLIC TOILET'!Print_Area</vt:lpstr>
      <vt:lpstr>Summary!Print_Area</vt:lpstr>
      <vt:lpstr>'B1 - General Items'!Print_Titles</vt:lpstr>
      <vt:lpstr>'B2 - DayWorks'!Print_Titles</vt:lpstr>
      <vt:lpstr>'Bill 3.1-Trans Tank 2 to Tank 3'!Print_Titles</vt:lpstr>
      <vt:lpstr>'Bill 3.2 - Tank 3'!Print_Titles</vt:lpstr>
      <vt:lpstr>'Bill 3.3- Tank3 Dist '!Print_Titles</vt:lpstr>
      <vt:lpstr>'Bill 4.1- Trans to Tank 4 '!Print_Titles</vt:lpstr>
      <vt:lpstr>'Bill 4.2 - Tank 4'!Print_Titles</vt:lpstr>
      <vt:lpstr>'Bill 4.3- Tank 4 Dist'!Print_Titles</vt:lpstr>
      <vt:lpstr>'Bill 5 - Water Office Type 2'!Print_Titles</vt:lpstr>
      <vt:lpstr>'Bill 6.1 - SAN BOYS'!Print_Titles</vt:lpstr>
      <vt:lpstr>'Bill 6.2 - SAN GIRLS'!Print_Titles</vt:lpstr>
      <vt:lpstr>'Bill 6.3 - PUBLIC TOILET'!Print_Titles</vt:lpstr>
      <vt:lpstr>Summary!Print_Titles</vt:lpstr>
      <vt:lpstr>'Bill 3.1-Trans Tank 2 to Tank 3'!Print_Titles_MI</vt:lpstr>
      <vt:lpstr>'Bill 3.2 - Tank 3'!Print_Titles_MI</vt:lpstr>
      <vt:lpstr>'Bill 4.1- Trans to Tank 4 '!Print_Titles_MI</vt:lpstr>
      <vt:lpstr>'Bill 4.2 - Tank 4'!Print_Titles_MI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user</cp:lastModifiedBy>
  <cp:lastPrinted>2023-04-04T16:41:24Z</cp:lastPrinted>
  <dcterms:created xsi:type="dcterms:W3CDTF">2022-09-27T05:02:15Z</dcterms:created>
  <dcterms:modified xsi:type="dcterms:W3CDTF">2023-05-25T09:18:49Z</dcterms:modified>
</cp:coreProperties>
</file>